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ustomProperty1.bin" ContentType="application/vnd.openxmlformats-officedocument.spreadsheetml.customProperty"/>
  <Override PartName="/xl/drawings/drawing8.xml" ContentType="application/vnd.openxmlformats-officedocument.drawing+xml"/>
  <Override PartName="/xl/customProperty2.bin" ContentType="application/vnd.openxmlformats-officedocument.spreadsheetml.customProperty"/>
  <Override PartName="/xl/drawings/drawing9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drawings/drawing10.xml" ContentType="application/vnd.openxmlformats-officedocument.drawing+xml"/>
  <Override PartName="/xl/customProperty6.bin" ContentType="application/vnd.openxmlformats-officedocument.spreadsheetml.customProperty"/>
  <Override PartName="/xl/drawings/drawing11.xml" ContentType="application/vnd.openxmlformats-officedocument.drawing+xml"/>
  <Override PartName="/xl/drawings/drawing12.xml" ContentType="application/vnd.openxmlformats-officedocument.drawing+xml"/>
  <Override PartName="/xl/customProperty7.bin" ContentType="application/vnd.openxmlformats-officedocument.spreadsheetml.customProperty"/>
  <Override PartName="/xl/drawings/drawing13.xml" ContentType="application/vnd.openxmlformats-officedocument.drawing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drawings/drawing14.xml" ContentType="application/vnd.openxmlformats-officedocument.drawing+xml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drawings/drawing15.xml" ContentType="application/vnd.openxmlformats-officedocument.drawing+xml"/>
  <Override PartName="/xl/charts/chart3.xml" ContentType="application/vnd.openxmlformats-officedocument.drawingml.chart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theme/themeOverride3.xml" ContentType="application/vnd.openxmlformats-officedocument.themeOverride+xml"/>
  <Override PartName="/xl/charts/chart5.xml" ContentType="application/vnd.openxmlformats-officedocument.drawingml.chart+xml"/>
  <Override PartName="/xl/theme/themeOverride4.xml" ContentType="application/vnd.openxmlformats-officedocument.themeOverrid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showInkAnnotation="0" updateLinks="never" codeName="ThisWorkbook"/>
  <mc:AlternateContent xmlns:mc="http://schemas.openxmlformats.org/markup-compatibility/2006">
    <mc:Choice Requires="x15">
      <x15ac:absPath xmlns:x15ac="http://schemas.microsoft.com/office/spreadsheetml/2010/11/ac" url="G:\INTERIM REPORTS\Interim reports 2019\Q4\Final\"/>
    </mc:Choice>
  </mc:AlternateContent>
  <xr:revisionPtr revIDLastSave="0" documentId="13_ncr:1_{C3A58430-87F4-4F71-AB9E-483A2BF7ABD9}" xr6:coauthVersionLast="44" xr6:coauthVersionMax="44" xr10:uidLastSave="{00000000-0000-0000-0000-000000000000}"/>
  <bookViews>
    <workbookView xWindow="-120" yWindow="-120" windowWidth="29040" windowHeight="15840" tabRatio="857" firstSheet="40" activeTab="52" xr2:uid="{00000000-000D-0000-FFFF-FFFF00000000}"/>
  </bookViews>
  <sheets>
    <sheet name="Factbook Q4 2019 " sheetId="2" r:id="rId1"/>
    <sheet name="Contents" sheetId="4" r:id="rId2"/>
    <sheet name="Nordea overview" sheetId="6" r:id="rId3"/>
    <sheet name="Financials start" sheetId="7" r:id="rId4"/>
    <sheet name="Key financial figures  " sheetId="775" r:id="rId5"/>
    <sheet name="Key financial figures 2 " sheetId="777" r:id="rId6"/>
    <sheet name="NII - bridge   " sheetId="735" r:id="rId7"/>
    <sheet name="NCI, Expenses, Loan losses  " sheetId="774" r:id="rId8"/>
    <sheet name="Net loan losses   " sheetId="773" r:id="rId9"/>
    <sheet name="PeB" sheetId="698" r:id="rId10"/>
    <sheet name="PeB Total" sheetId="760" r:id="rId11"/>
    <sheet name="PeB Spec" sheetId="761" r:id="rId12"/>
    <sheet name="BB  Start  " sheetId="719" r:id="rId13"/>
    <sheet name="BB Total" sheetId="762" r:id="rId14"/>
    <sheet name="BB Spec" sheetId="779" r:id="rId15"/>
    <sheet name="Nordea Finance" sheetId="764" r:id="rId16"/>
    <sheet name="LCI" sheetId="720" r:id="rId17"/>
    <sheet name="LC&amp;I Total" sheetId="765" r:id="rId18"/>
    <sheet name="A&amp;WM " sheetId="721" r:id="rId19"/>
    <sheet name="A&amp;WM Total" sheetId="766" r:id="rId20"/>
    <sheet name="PB and A&amp;WM " sheetId="767" r:id="rId21"/>
    <sheet name="Life &amp; Pensions - 1" sheetId="768" r:id="rId22"/>
    <sheet name="Life &amp; Pensions - 2" sheetId="769" r:id="rId23"/>
    <sheet name="AuM" sheetId="770" r:id="rId24"/>
    <sheet name="Group Functions and Others" sheetId="724" r:id="rId25"/>
    <sheet name="GF and other" sheetId="771" r:id="rId26"/>
    <sheet name="Risk, liquidity, capital st " sheetId="323" r:id="rId27"/>
    <sheet name="Lending by sector" sheetId="750" r:id="rId28"/>
    <sheet name="Fair Value" sheetId="751" r:id="rId29"/>
    <sheet name="Lending by country and industry" sheetId="752" r:id="rId30"/>
    <sheet name="Lending by industry" sheetId="753" r:id="rId31"/>
    <sheet name="Credit portfolio by BU Q4" sheetId="754" r:id="rId32"/>
    <sheet name="Credit portfolio by BU Q3 " sheetId="755" r:id="rId33"/>
    <sheet name="Shipping oil and oil services" sheetId="756" r:id="rId34"/>
    <sheet name="Impaired Loans 1" sheetId="757" r:id="rId35"/>
    <sheet name="Impaired Loans 2 " sheetId="778" r:id="rId36"/>
    <sheet name="Loans &amp; Impairment  " sheetId="772" r:id="rId37"/>
    <sheet name="Rating, Market risk" sheetId="435" r:id="rId38"/>
    <sheet name=" LTV and amortization " sheetId="748" r:id="rId39"/>
    <sheet name="Own Funds &amp; Ratios" sheetId="747" r:id="rId40"/>
    <sheet name="REA &amp; Risk weights " sheetId="736" r:id="rId41"/>
    <sheet name="Requirement" sheetId="737" r:id="rId42"/>
    <sheet name="Market risk " sheetId="738" r:id="rId43"/>
    <sheet name="Own funds" sheetId="739" r:id="rId44"/>
    <sheet name="IRB" sheetId="740" r:id="rId45"/>
    <sheet name="REA - legal " sheetId="741" r:id="rId46"/>
    <sheet name="Bank " sheetId="742" r:id="rId47"/>
    <sheet name="Bank2 " sheetId="743" r:id="rId48"/>
    <sheet name="Bank3 " sheetId="744" r:id="rId49"/>
    <sheet name="Bank4 " sheetId="745" r:id="rId50"/>
    <sheet name="Bank5 " sheetId="746" r:id="rId51"/>
    <sheet name="Funding  " sheetId="731" r:id="rId52"/>
    <sheet name="Liquidity  " sheetId="780" r:id="rId53"/>
    <sheet name="Macro start" sheetId="64" r:id="rId54"/>
    <sheet name="Info - Macroeconomic data  " sheetId="759" r:id="rId55"/>
    <sheet name="Contacts and financial calendar" sheetId="68" r:id="rId56"/>
  </sheets>
  <externalReferences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</externalReferences>
  <definedNames>
    <definedName name="___EUR2003" localSheetId="38">'[1]Calculated forecast'!$O$2</definedName>
    <definedName name="___EUR2003" localSheetId="51">'[1]Calculated forecast'!$O$2</definedName>
    <definedName name="___EUR2003" localSheetId="34">'[1]Calculated forecast'!$O$2</definedName>
    <definedName name="___EUR2003" localSheetId="35">'[1]Calculated forecast'!$O$2</definedName>
    <definedName name="___EUR2003" localSheetId="54">'[2]Calculated forecast'!$O$2</definedName>
    <definedName name="___EUR2003" localSheetId="27">'[1]Calculated forecast'!$O$2</definedName>
    <definedName name="___EUR2003" localSheetId="52">'[3]Calculated forecast'!$O$2</definedName>
    <definedName name="___EUR2003" localSheetId="7">'[4]Calculated forecast'!$O$2</definedName>
    <definedName name="___EUR2003" localSheetId="8">'[4]Calculated forecast'!$O$2</definedName>
    <definedName name="___EUR2003" localSheetId="6">'[4]Calculated forecast'!$O$2</definedName>
    <definedName name="___EUR2003">'[5]Calculated forecast'!$O$2</definedName>
    <definedName name="__EUR2003" localSheetId="38">'[1]Calculated forecast'!$O$2</definedName>
    <definedName name="__EUR2003" localSheetId="51">'[1]Calculated forecast'!$O$2</definedName>
    <definedName name="__EUR2003" localSheetId="34">'[1]Calculated forecast'!$O$2</definedName>
    <definedName name="__EUR2003" localSheetId="35">'[1]Calculated forecast'!$O$2</definedName>
    <definedName name="__EUR2003" localSheetId="54">'[2]Calculated forecast'!$O$2</definedName>
    <definedName name="__EUR2003" localSheetId="27">'[1]Calculated forecast'!$O$2</definedName>
    <definedName name="__EUR2003" localSheetId="52">'[3]Calculated forecast'!$O$2</definedName>
    <definedName name="__EUR2003" localSheetId="7">'[4]Calculated forecast'!$O$2</definedName>
    <definedName name="__EUR2003" localSheetId="8">'[4]Calculated forecast'!$O$2</definedName>
    <definedName name="__EUR2003" localSheetId="6">'[4]Calculated forecast'!$O$2</definedName>
    <definedName name="__EUR2003">'[5]Calculated forecast'!$O$2</definedName>
    <definedName name="__inv1" localSheetId="38">#REF!</definedName>
    <definedName name="__inv1" localSheetId="18">#REF!</definedName>
    <definedName name="__inv1" localSheetId="12">#REF!</definedName>
    <definedName name="__inv1" localSheetId="32">#REF!</definedName>
    <definedName name="__inv1" localSheetId="31">#REF!</definedName>
    <definedName name="__inv1" localSheetId="51">#REF!</definedName>
    <definedName name="__inv1" localSheetId="24">#REF!</definedName>
    <definedName name="__inv1" localSheetId="34">#REF!</definedName>
    <definedName name="__inv1" localSheetId="35">#REF!</definedName>
    <definedName name="__inv1" localSheetId="54">#REF!</definedName>
    <definedName name="__inv1" localSheetId="4">#REF!</definedName>
    <definedName name="__inv1" localSheetId="5">#REF!</definedName>
    <definedName name="__inv1" localSheetId="16">#REF!</definedName>
    <definedName name="__inv1" localSheetId="27">#REF!</definedName>
    <definedName name="__inv1" localSheetId="52">#REF!</definedName>
    <definedName name="__inv1" localSheetId="36">#REF!</definedName>
    <definedName name="__inv1" localSheetId="7">#REF!</definedName>
    <definedName name="__inv1" localSheetId="8">#REF!</definedName>
    <definedName name="__inv1" localSheetId="6">#REF!</definedName>
    <definedName name="__inv1" localSheetId="9">#REF!</definedName>
    <definedName name="__inv1">#REF!</definedName>
    <definedName name="__Key1" localSheetId="38">#REF!</definedName>
    <definedName name="__Key1" localSheetId="18">#REF!</definedName>
    <definedName name="__Key1" localSheetId="12">#REF!</definedName>
    <definedName name="__Key1" localSheetId="32">#REF!</definedName>
    <definedName name="__Key1" localSheetId="31">#REF!</definedName>
    <definedName name="__Key1" localSheetId="51">#REF!</definedName>
    <definedName name="__Key1" localSheetId="24">#REF!</definedName>
    <definedName name="__Key1" localSheetId="34">#REF!</definedName>
    <definedName name="__Key1" localSheetId="35">#REF!</definedName>
    <definedName name="__Key1" localSheetId="54">#REF!</definedName>
    <definedName name="__Key1" localSheetId="4">#REF!</definedName>
    <definedName name="__Key1" localSheetId="5">#REF!</definedName>
    <definedName name="__Key1" localSheetId="16">#REF!</definedName>
    <definedName name="__Key1" localSheetId="27">#REF!</definedName>
    <definedName name="__Key1" localSheetId="52">#REF!</definedName>
    <definedName name="__Key1" localSheetId="36">#REF!</definedName>
    <definedName name="__Key1" localSheetId="7">#REF!</definedName>
    <definedName name="__Key1" localSheetId="8">#REF!</definedName>
    <definedName name="__Key1" localSheetId="6">#REF!</definedName>
    <definedName name="__Key1" localSheetId="9">#REF!</definedName>
    <definedName name="__Key1">#REF!</definedName>
    <definedName name="__key2" localSheetId="38">#REF!</definedName>
    <definedName name="__key2" localSheetId="18">#REF!</definedName>
    <definedName name="__key2" localSheetId="12">#REF!</definedName>
    <definedName name="__key2" localSheetId="32">#REF!</definedName>
    <definedName name="__key2" localSheetId="31">#REF!</definedName>
    <definedName name="__key2" localSheetId="51">#REF!</definedName>
    <definedName name="__key2" localSheetId="24">#REF!</definedName>
    <definedName name="__key2" localSheetId="34">#REF!</definedName>
    <definedName name="__key2" localSheetId="35">#REF!</definedName>
    <definedName name="__key2" localSheetId="54">#REF!</definedName>
    <definedName name="__key2" localSheetId="4">#REF!</definedName>
    <definedName name="__key2" localSheetId="5">#REF!</definedName>
    <definedName name="__key2" localSheetId="16">#REF!</definedName>
    <definedName name="__key2" localSheetId="27">#REF!</definedName>
    <definedName name="__key2" localSheetId="52">#REF!</definedName>
    <definedName name="__key2" localSheetId="36">#REF!</definedName>
    <definedName name="__key2" localSheetId="7">#REF!</definedName>
    <definedName name="__key2" localSheetId="8">#REF!</definedName>
    <definedName name="__key2" localSheetId="6">#REF!</definedName>
    <definedName name="__key2" localSheetId="9">#REF!</definedName>
    <definedName name="__key2">#REF!</definedName>
    <definedName name="_AMO_UniqueIdentifier" hidden="1">"'965a6ed6-3ee4-4d00-96d5-1559ea48fc0d'"</definedName>
    <definedName name="_aum2" localSheetId="38">#REF!</definedName>
    <definedName name="_aum2" localSheetId="18">#REF!</definedName>
    <definedName name="_aum2" localSheetId="12">#REF!</definedName>
    <definedName name="_aum2" localSheetId="32">#REF!</definedName>
    <definedName name="_aum2" localSheetId="31">#REF!</definedName>
    <definedName name="_aum2" localSheetId="51">#REF!</definedName>
    <definedName name="_aum2" localSheetId="24">#REF!</definedName>
    <definedName name="_aum2" localSheetId="34">#REF!</definedName>
    <definedName name="_aum2" localSheetId="35">#REF!</definedName>
    <definedName name="_aum2" localSheetId="54">#REF!</definedName>
    <definedName name="_aum2" localSheetId="4">#REF!</definedName>
    <definedName name="_aum2" localSheetId="5">#REF!</definedName>
    <definedName name="_aum2" localSheetId="16">#REF!</definedName>
    <definedName name="_aum2" localSheetId="27">#REF!</definedName>
    <definedName name="_aum2" localSheetId="52">#REF!</definedName>
    <definedName name="_aum2" localSheetId="36">#REF!</definedName>
    <definedName name="_aum2" localSheetId="7">#REF!</definedName>
    <definedName name="_aum2" localSheetId="8">#REF!</definedName>
    <definedName name="_aum2" localSheetId="6">#REF!</definedName>
    <definedName name="_aum2" localSheetId="9">#REF!</definedName>
    <definedName name="_aum2">#REF!</definedName>
    <definedName name="_EUR2003" localSheetId="38">'[1]Calculated forecast'!$O$2</definedName>
    <definedName name="_EUR2003" localSheetId="51">'[1]Calculated forecast'!$O$2</definedName>
    <definedName name="_EUR2003" localSheetId="34">'[1]Calculated forecast'!$O$2</definedName>
    <definedName name="_EUR2003" localSheetId="35">'[1]Calculated forecast'!$O$2</definedName>
    <definedName name="_EUR2003" localSheetId="54">'[2]Calculated forecast'!$O$2</definedName>
    <definedName name="_EUR2003" localSheetId="27">'[1]Calculated forecast'!$O$2</definedName>
    <definedName name="_EUR2003" localSheetId="52">'[3]Calculated forecast'!$O$2</definedName>
    <definedName name="_EUR2003" localSheetId="7">'[4]Calculated forecast'!$O$2</definedName>
    <definedName name="_EUR2003" localSheetId="8">'[4]Calculated forecast'!$O$2</definedName>
    <definedName name="_EUR2003" localSheetId="6">'[4]Calculated forecast'!$O$2</definedName>
    <definedName name="_EUR2003">'[5]Calculated forecast'!$O$2</definedName>
    <definedName name="_inv1" localSheetId="38">#REF!</definedName>
    <definedName name="_inv1" localSheetId="18">#REF!</definedName>
    <definedName name="_inv1" localSheetId="12">#REF!</definedName>
    <definedName name="_inv1" localSheetId="32">#REF!</definedName>
    <definedName name="_inv1" localSheetId="31">#REF!</definedName>
    <definedName name="_inv1" localSheetId="51">#REF!</definedName>
    <definedName name="_inv1" localSheetId="24">#REF!</definedName>
    <definedName name="_inv1" localSheetId="34">#REF!</definedName>
    <definedName name="_inv1" localSheetId="35">#REF!</definedName>
    <definedName name="_inv1" localSheetId="54">#REF!</definedName>
    <definedName name="_inv1" localSheetId="4">#REF!</definedName>
    <definedName name="_inv1" localSheetId="5">#REF!</definedName>
    <definedName name="_inv1" localSheetId="16">#REF!</definedName>
    <definedName name="_inv1" localSheetId="27">#REF!</definedName>
    <definedName name="_inv1" localSheetId="52">#REF!</definedName>
    <definedName name="_inv1" localSheetId="36">#REF!</definedName>
    <definedName name="_inv1" localSheetId="7">#REF!</definedName>
    <definedName name="_inv1" localSheetId="8">#REF!</definedName>
    <definedName name="_inv1" localSheetId="6">#REF!</definedName>
    <definedName name="_inv1" localSheetId="9">#REF!</definedName>
    <definedName name="_inv1">#REF!</definedName>
    <definedName name="_Key1" localSheetId="38">#REF!</definedName>
    <definedName name="_Key1" localSheetId="18">#REF!</definedName>
    <definedName name="_Key1" localSheetId="12">#REF!</definedName>
    <definedName name="_Key1" localSheetId="32">#REF!</definedName>
    <definedName name="_Key1" localSheetId="31">#REF!</definedName>
    <definedName name="_Key1" localSheetId="51">#REF!</definedName>
    <definedName name="_Key1" localSheetId="24">#REF!</definedName>
    <definedName name="_Key1" localSheetId="34">#REF!</definedName>
    <definedName name="_Key1" localSheetId="35">#REF!</definedName>
    <definedName name="_Key1" localSheetId="54">#REF!</definedName>
    <definedName name="_Key1" localSheetId="4">#REF!</definedName>
    <definedName name="_Key1" localSheetId="5">#REF!</definedName>
    <definedName name="_Key1" localSheetId="16">#REF!</definedName>
    <definedName name="_Key1" localSheetId="27">#REF!</definedName>
    <definedName name="_Key1" localSheetId="52">#REF!</definedName>
    <definedName name="_Key1" localSheetId="36">#REF!</definedName>
    <definedName name="_Key1" localSheetId="7">#REF!</definedName>
    <definedName name="_Key1" localSheetId="8">#REF!</definedName>
    <definedName name="_Key1" localSheetId="6">#REF!</definedName>
    <definedName name="_Key1" localSheetId="9">#REF!</definedName>
    <definedName name="_Key1">#REF!</definedName>
    <definedName name="_key2" localSheetId="38">#REF!</definedName>
    <definedName name="_key2" localSheetId="18">#REF!</definedName>
    <definedName name="_key2" localSheetId="12">#REF!</definedName>
    <definedName name="_key2" localSheetId="32">#REF!</definedName>
    <definedName name="_key2" localSheetId="31">#REF!</definedName>
    <definedName name="_key2" localSheetId="51">#REF!</definedName>
    <definedName name="_key2" localSheetId="24">#REF!</definedName>
    <definedName name="_key2" localSheetId="34">#REF!</definedName>
    <definedName name="_key2" localSheetId="35">#REF!</definedName>
    <definedName name="_key2" localSheetId="54">#REF!</definedName>
    <definedName name="_key2" localSheetId="4">#REF!</definedName>
    <definedName name="_key2" localSheetId="5">#REF!</definedName>
    <definedName name="_key2" localSheetId="16">#REF!</definedName>
    <definedName name="_key2" localSheetId="27">#REF!</definedName>
    <definedName name="_key2" localSheetId="52">#REF!</definedName>
    <definedName name="_key2" localSheetId="36">#REF!</definedName>
    <definedName name="_key2" localSheetId="7">#REF!</definedName>
    <definedName name="_key2" localSheetId="8">#REF!</definedName>
    <definedName name="_key2" localSheetId="6">#REF!</definedName>
    <definedName name="_key2" localSheetId="9">#REF!</definedName>
    <definedName name="_key2">#REF!</definedName>
    <definedName name="_MM1" localSheetId="38">[6]XXX!$C$38</definedName>
    <definedName name="_MM1" localSheetId="51">[6]XXX!$C$38</definedName>
    <definedName name="_MM1" localSheetId="34">[6]XXX!$C$38</definedName>
    <definedName name="_MM1" localSheetId="35">[6]XXX!$C$38</definedName>
    <definedName name="_MM1" localSheetId="54">[7]XXX!$C$38</definedName>
    <definedName name="_MM1" localSheetId="27">[6]XXX!$C$38</definedName>
    <definedName name="_MM1" localSheetId="52">[8]XXX!$C$38</definedName>
    <definedName name="_MM1" localSheetId="7">[9]XXX!$C$38</definedName>
    <definedName name="_MM1" localSheetId="8">[9]XXX!$C$38</definedName>
    <definedName name="_MM1" localSheetId="6">[9]XXX!$C$38</definedName>
    <definedName name="_MM1">[10]XXX!$C$38</definedName>
    <definedName name="_Order1" hidden="1">255</definedName>
    <definedName name="_Order2" hidden="1">255</definedName>
    <definedName name="_Sort" localSheetId="38" hidden="1">'[11]Work Sheet'!#REF!</definedName>
    <definedName name="_Sort" localSheetId="32" hidden="1">'[11]Work Sheet'!#REF!</definedName>
    <definedName name="_Sort" localSheetId="31" hidden="1">'[11]Work Sheet'!#REF!</definedName>
    <definedName name="_Sort" localSheetId="28" hidden="1">'[11]Work Sheet'!#REF!</definedName>
    <definedName name="_Sort" localSheetId="51" hidden="1">'[11]Work Sheet'!#REF!</definedName>
    <definedName name="_Sort" localSheetId="35" hidden="1">'[11]Work Sheet'!#REF!</definedName>
    <definedName name="_Sort" localSheetId="54" hidden="1">'[11]Work Sheet'!#REF!</definedName>
    <definedName name="_Sort" localSheetId="4" hidden="1">'[11]Work Sheet'!#REF!</definedName>
    <definedName name="_Sort" localSheetId="5" hidden="1">'[11]Work Sheet'!#REF!</definedName>
    <definedName name="_Sort" localSheetId="30" hidden="1">'[11]Work Sheet'!#REF!</definedName>
    <definedName name="_Sort" localSheetId="52" hidden="1">'[11]Work Sheet'!#REF!</definedName>
    <definedName name="_Sort" localSheetId="36" hidden="1">'[11]Work Sheet'!#REF!</definedName>
    <definedName name="_Sort" localSheetId="7" hidden="1">'[11]Work Sheet'!#REF!</definedName>
    <definedName name="_Sort" localSheetId="8" hidden="1">'[11]Work Sheet'!#REF!</definedName>
    <definedName name="_Sort" localSheetId="6" hidden="1">'[11]Work Sheet'!#REF!</definedName>
    <definedName name="_Sort" localSheetId="39" hidden="1">'[11]Work Sheet'!#REF!</definedName>
    <definedName name="_Sort" hidden="1">'[11]Work Sheet'!#REF!</definedName>
    <definedName name="_YY1" localSheetId="38">[6]XXX!$C$36</definedName>
    <definedName name="_YY1" localSheetId="51">[6]XXX!$C$36</definedName>
    <definedName name="_YY1" localSheetId="34">[6]XXX!$C$36</definedName>
    <definedName name="_YY1" localSheetId="35">[6]XXX!$C$36</definedName>
    <definedName name="_YY1" localSheetId="54">[7]XXX!$C$36</definedName>
    <definedName name="_YY1" localSheetId="27">[6]XXX!$C$36</definedName>
    <definedName name="_YY1" localSheetId="52">[8]XXX!$C$36</definedName>
    <definedName name="_YY1" localSheetId="7">[9]XXX!$C$36</definedName>
    <definedName name="_YY1" localSheetId="8">[9]XXX!$C$36</definedName>
    <definedName name="_YY1" localSheetId="6">[9]XXX!$C$36</definedName>
    <definedName name="_YY1">[10]XXX!$C$36</definedName>
    <definedName name="A" localSheetId="38">#REF!</definedName>
    <definedName name="A" localSheetId="18">#REF!</definedName>
    <definedName name="A" localSheetId="12">#REF!</definedName>
    <definedName name="A" localSheetId="32">#REF!</definedName>
    <definedName name="A" localSheetId="31">#REF!</definedName>
    <definedName name="A" localSheetId="51">#REF!</definedName>
    <definedName name="A" localSheetId="24">#REF!</definedName>
    <definedName name="A" localSheetId="34">#REF!</definedName>
    <definedName name="A" localSheetId="35">#REF!</definedName>
    <definedName name="A" localSheetId="54">#REF!</definedName>
    <definedName name="A" localSheetId="4">#REF!</definedName>
    <definedName name="A" localSheetId="5">#REF!</definedName>
    <definedName name="A" localSheetId="16">#REF!</definedName>
    <definedName name="A" localSheetId="27">#REF!</definedName>
    <definedName name="A" localSheetId="52">#REF!</definedName>
    <definedName name="A" localSheetId="36">#REF!</definedName>
    <definedName name="A" localSheetId="7">#REF!</definedName>
    <definedName name="A" localSheetId="8">#REF!</definedName>
    <definedName name="A" localSheetId="6">#REF!</definedName>
    <definedName name="A" localSheetId="9">#REF!</definedName>
    <definedName name="A">#REF!</definedName>
    <definedName name="abc" localSheetId="18">#REF!</definedName>
    <definedName name="abc" localSheetId="12">#REF!</definedName>
    <definedName name="abc" localSheetId="51">#REF!</definedName>
    <definedName name="abc" localSheetId="24">#REF!</definedName>
    <definedName name="abc" localSheetId="54">#REF!</definedName>
    <definedName name="abc" localSheetId="4">#REF!</definedName>
    <definedName name="abc" localSheetId="5">#REF!</definedName>
    <definedName name="abc" localSheetId="16">#REF!</definedName>
    <definedName name="abc" localSheetId="52">#REF!</definedName>
    <definedName name="abc" localSheetId="36">#REF!</definedName>
    <definedName name="abc" localSheetId="7">#REF!</definedName>
    <definedName name="abc" localSheetId="8">#REF!</definedName>
    <definedName name="abc" localSheetId="6">#REF!</definedName>
    <definedName name="abc" localSheetId="9">#REF!</definedName>
    <definedName name="abc">#REF!</definedName>
    <definedName name="Afr" localSheetId="38">#REF!</definedName>
    <definedName name="Afr" localSheetId="18">#REF!</definedName>
    <definedName name="Afr" localSheetId="12">#REF!</definedName>
    <definedName name="Afr" localSheetId="32">#REF!</definedName>
    <definedName name="Afr" localSheetId="31">#REF!</definedName>
    <definedName name="Afr" localSheetId="51">#REF!</definedName>
    <definedName name="Afr" localSheetId="24">#REF!</definedName>
    <definedName name="Afr" localSheetId="34">#REF!</definedName>
    <definedName name="Afr" localSheetId="35">#REF!</definedName>
    <definedName name="Afr" localSheetId="54">#REF!</definedName>
    <definedName name="Afr" localSheetId="4">#REF!</definedName>
    <definedName name="Afr" localSheetId="5">#REF!</definedName>
    <definedName name="Afr" localSheetId="16">#REF!</definedName>
    <definedName name="Afr" localSheetId="27">#REF!</definedName>
    <definedName name="Afr" localSheetId="52">#REF!</definedName>
    <definedName name="Afr" localSheetId="36">#REF!</definedName>
    <definedName name="Afr" localSheetId="7">#REF!</definedName>
    <definedName name="Afr" localSheetId="8">#REF!</definedName>
    <definedName name="Afr" localSheetId="6">#REF!</definedName>
    <definedName name="Afr" localSheetId="9">#REF!</definedName>
    <definedName name="Afr">#REF!</definedName>
    <definedName name="AMKeyFig" localSheetId="38">#REF!</definedName>
    <definedName name="AMKeyFig" localSheetId="18">#REF!</definedName>
    <definedName name="AMKeyFig" localSheetId="12">#REF!</definedName>
    <definedName name="AMKeyFig" localSheetId="32">#REF!</definedName>
    <definedName name="AMKeyFig" localSheetId="31">#REF!</definedName>
    <definedName name="AMKeyFig" localSheetId="51">#REF!</definedName>
    <definedName name="AMKeyFig" localSheetId="24">#REF!</definedName>
    <definedName name="AMKeyFig" localSheetId="34">#REF!</definedName>
    <definedName name="AMKeyFig" localSheetId="35">#REF!</definedName>
    <definedName name="AMKeyFig" localSheetId="54">#REF!</definedName>
    <definedName name="AMKeyFig" localSheetId="4">#REF!</definedName>
    <definedName name="AMKeyFig" localSheetId="5">#REF!</definedName>
    <definedName name="AMKeyFig" localSheetId="16">#REF!</definedName>
    <definedName name="AMKeyFig" localSheetId="27">#REF!</definedName>
    <definedName name="AMKeyFig" localSheetId="52">#REF!</definedName>
    <definedName name="AMKeyFig" localSheetId="36">#REF!</definedName>
    <definedName name="AMKeyFig" localSheetId="7">#REF!</definedName>
    <definedName name="AMKeyFig" localSheetId="8">#REF!</definedName>
    <definedName name="AMKeyFig" localSheetId="6">#REF!</definedName>
    <definedName name="AMKeyFig" localSheetId="9">#REF!</definedName>
    <definedName name="AMKeyFig">#REF!</definedName>
    <definedName name="AMKeyFigLife" localSheetId="38">#REF!</definedName>
    <definedName name="AMKeyFigLife" localSheetId="18">#REF!</definedName>
    <definedName name="AMKeyFigLife" localSheetId="12">#REF!</definedName>
    <definedName name="AMKeyFigLife" localSheetId="32">#REF!</definedName>
    <definedName name="AMKeyFigLife" localSheetId="31">#REF!</definedName>
    <definedName name="AMKeyFigLife" localSheetId="51">#REF!</definedName>
    <definedName name="AMKeyFigLife" localSheetId="24">#REF!</definedName>
    <definedName name="AMKeyFigLife" localSheetId="34">#REF!</definedName>
    <definedName name="AMKeyFigLife" localSheetId="35">#REF!</definedName>
    <definedName name="AMKeyFigLife" localSheetId="54">#REF!</definedName>
    <definedName name="AMKeyFigLife" localSheetId="4">#REF!</definedName>
    <definedName name="AMKeyFigLife" localSheetId="5">#REF!</definedName>
    <definedName name="AMKeyFigLife" localSheetId="16">#REF!</definedName>
    <definedName name="AMKeyFigLife" localSheetId="27">#REF!</definedName>
    <definedName name="AMKeyFigLife" localSheetId="52">#REF!</definedName>
    <definedName name="AMKeyFigLife" localSheetId="36">#REF!</definedName>
    <definedName name="AMKeyFigLife" localSheetId="7">#REF!</definedName>
    <definedName name="AMKeyFigLife" localSheetId="8">#REF!</definedName>
    <definedName name="AMKeyFigLife" localSheetId="6">#REF!</definedName>
    <definedName name="AMKeyFigLife" localSheetId="9">#REF!</definedName>
    <definedName name="AMKeyFigLife">#REF!</definedName>
    <definedName name="AMVolume" localSheetId="38">#REF!</definedName>
    <definedName name="AMVolume" localSheetId="18">#REF!</definedName>
    <definedName name="AMVolume" localSheetId="12">#REF!</definedName>
    <definedName name="AMVolume" localSheetId="32">#REF!</definedName>
    <definedName name="AMVolume" localSheetId="31">#REF!</definedName>
    <definedName name="AMVolume" localSheetId="51">#REF!</definedName>
    <definedName name="AMVolume" localSheetId="24">#REF!</definedName>
    <definedName name="AMVolume" localSheetId="34">#REF!</definedName>
    <definedName name="AMVolume" localSheetId="35">#REF!</definedName>
    <definedName name="AMVolume" localSheetId="54">#REF!</definedName>
    <definedName name="AMVolume" localSheetId="4">#REF!</definedName>
    <definedName name="AMVolume" localSheetId="5">#REF!</definedName>
    <definedName name="AMVolume" localSheetId="16">#REF!</definedName>
    <definedName name="AMVolume" localSheetId="27">#REF!</definedName>
    <definedName name="AMVolume" localSheetId="52">#REF!</definedName>
    <definedName name="AMVolume" localSheetId="36">#REF!</definedName>
    <definedName name="AMVolume" localSheetId="7">#REF!</definedName>
    <definedName name="AMVolume" localSheetId="8">#REF!</definedName>
    <definedName name="AMVolume" localSheetId="6">#REF!</definedName>
    <definedName name="AMVolume" localSheetId="9">#REF!</definedName>
    <definedName name="AMVolume">#REF!</definedName>
    <definedName name="as" localSheetId="38" hidden="1">{"5 * utfall + budget",#N/A,FALSE,"T-0298";"5 * bolag",#N/A,FALSE,"T-0298";"Unibank, utfall alla",#N/A,FALSE,"T-0298";#N/A,#N/A,FALSE,"Koncernskulder";#N/A,#N/A,FALSE,"Koncernfakturering"}</definedName>
    <definedName name="as" localSheetId="18" hidden="1">{"5 * utfall + budget",#N/A,FALSE,"T-0298";"5 * bolag",#N/A,FALSE,"T-0298";"Unibank, utfall alla",#N/A,FALSE,"T-0298";#N/A,#N/A,FALSE,"Koncernskulder";#N/A,#N/A,FALSE,"Koncernfakturering"}</definedName>
    <definedName name="as" localSheetId="12" hidden="1">{"5 * utfall + budget",#N/A,FALSE,"T-0298";"5 * bolag",#N/A,FALSE,"T-0298";"Unibank, utfall alla",#N/A,FALSE,"T-0298";#N/A,#N/A,FALSE,"Koncernskulder";#N/A,#N/A,FALSE,"Koncernfakturering"}</definedName>
    <definedName name="as" localSheetId="32" hidden="1">{"5 * utfall + budget",#N/A,FALSE,"T-0298";"5 * bolag",#N/A,FALSE,"T-0298";"Unibank, utfall alla",#N/A,FALSE,"T-0298";#N/A,#N/A,FALSE,"Koncernskulder";#N/A,#N/A,FALSE,"Koncernfakturering"}</definedName>
    <definedName name="as" localSheetId="31" hidden="1">{"5 * utfall + budget",#N/A,FALSE,"T-0298";"5 * bolag",#N/A,FALSE,"T-0298";"Unibank, utfall alla",#N/A,FALSE,"T-0298";#N/A,#N/A,FALSE,"Koncernskulder";#N/A,#N/A,FALSE,"Koncernfakturering"}</definedName>
    <definedName name="as" localSheetId="28" hidden="1">{"5 * utfall + budget",#N/A,FALSE,"T-0298";"5 * bolag",#N/A,FALSE,"T-0298";"Unibank, utfall alla",#N/A,FALSE,"T-0298";#N/A,#N/A,FALSE,"Koncernskulder";#N/A,#N/A,FALSE,"Koncernfakturering"}</definedName>
    <definedName name="as" localSheetId="51" hidden="1">{"5 * utfall + budget",#N/A,FALSE,"T-0298";"5 * bolag",#N/A,FALSE,"T-0298";"Unibank, utfall alla",#N/A,FALSE,"T-0298";#N/A,#N/A,FALSE,"Koncernskulder";#N/A,#N/A,FALSE,"Koncernfakturering"}</definedName>
    <definedName name="as" localSheetId="24" hidden="1">{"5 * utfall + budget",#N/A,FALSE,"T-0298";"5 * bolag",#N/A,FALSE,"T-0298";"Unibank, utfall alla",#N/A,FALSE,"T-0298";#N/A,#N/A,FALSE,"Koncernskulder";#N/A,#N/A,FALSE,"Koncernfakturering"}</definedName>
    <definedName name="as" localSheetId="34" hidden="1">{"5 * utfall + budget",#N/A,FALSE,"T-0298";"5 * bolag",#N/A,FALSE,"T-0298";"Unibank, utfall alla",#N/A,FALSE,"T-0298";#N/A,#N/A,FALSE,"Koncernskulder";#N/A,#N/A,FALSE,"Koncernfakturering"}</definedName>
    <definedName name="as" localSheetId="35" hidden="1">{"5 * utfall + budget",#N/A,FALSE,"T-0298";"5 * bolag",#N/A,FALSE,"T-0298";"Unibank, utfall alla",#N/A,FALSE,"T-0298";#N/A,#N/A,FALSE,"Koncernskulder";#N/A,#N/A,FALSE,"Koncernfakturering"}</definedName>
    <definedName name="as" localSheetId="54" hidden="1">{"5 * utfall + budget",#N/A,FALSE,"T-0298";"5 * bolag",#N/A,FALSE,"T-0298";"Unibank, utfall alla",#N/A,FALSE,"T-0298";#N/A,#N/A,FALSE,"Koncernskulder";#N/A,#N/A,FALSE,"Koncernfakturering"}</definedName>
    <definedName name="as" localSheetId="4" hidden="1">{"5 * utfall + budget",#N/A,FALSE,"T-0298";"5 * bolag",#N/A,FALSE,"T-0298";"Unibank, utfall alla",#N/A,FALSE,"T-0298";#N/A,#N/A,FALSE,"Koncernskulder";#N/A,#N/A,FALSE,"Koncernfakturering"}</definedName>
    <definedName name="as" localSheetId="5" hidden="1">{"5 * utfall + budget",#N/A,FALSE,"T-0298";"5 * bolag",#N/A,FALSE,"T-0298";"Unibank, utfall alla",#N/A,FALSE,"T-0298";#N/A,#N/A,FALSE,"Koncernskulder";#N/A,#N/A,FALSE,"Koncernfakturering"}</definedName>
    <definedName name="as" localSheetId="16" hidden="1">{"5 * utfall + budget",#N/A,FALSE,"T-0298";"5 * bolag",#N/A,FALSE,"T-0298";"Unibank, utfall alla",#N/A,FALSE,"T-0298";#N/A,#N/A,FALSE,"Koncernskulder";#N/A,#N/A,FALSE,"Koncernfakturering"}</definedName>
    <definedName name="as" localSheetId="27" hidden="1">{"5 * utfall + budget",#N/A,FALSE,"T-0298";"5 * bolag",#N/A,FALSE,"T-0298";"Unibank, utfall alla",#N/A,FALSE,"T-0298";#N/A,#N/A,FALSE,"Koncernskulder";#N/A,#N/A,FALSE,"Koncernfakturering"}</definedName>
    <definedName name="as" localSheetId="52" hidden="1">{"5 * utfall + budget",#N/A,FALSE,"T-0298";"5 * bolag",#N/A,FALSE,"T-0298";"Unibank, utfall alla",#N/A,FALSE,"T-0298";#N/A,#N/A,FALSE,"Koncernskulder";#N/A,#N/A,FALSE,"Koncernfakturering"}</definedName>
    <definedName name="as" localSheetId="36" hidden="1">{"5 * utfall + budget",#N/A,FALSE,"T-0298";"5 * bolag",#N/A,FALSE,"T-0298";"Unibank, utfall alla",#N/A,FALSE,"T-0298";#N/A,#N/A,FALSE,"Koncernskulder";#N/A,#N/A,FALSE,"Koncernfakturering"}</definedName>
    <definedName name="as" localSheetId="7" hidden="1">{"5 * utfall + budget",#N/A,FALSE,"T-0298";"5 * bolag",#N/A,FALSE,"T-0298";"Unibank, utfall alla",#N/A,FALSE,"T-0298";#N/A,#N/A,FALSE,"Koncernskulder";#N/A,#N/A,FALSE,"Koncernfakturering"}</definedName>
    <definedName name="as" localSheetId="8" hidden="1">{"5 * utfall + budget",#N/A,FALSE,"T-0298";"5 * bolag",#N/A,FALSE,"T-0298";"Unibank, utfall alla",#N/A,FALSE,"T-0298";#N/A,#N/A,FALSE,"Koncernskulder";#N/A,#N/A,FALSE,"Koncernfakturering"}</definedName>
    <definedName name="as" localSheetId="6" hidden="1">{"5 * utfall + budget",#N/A,FALSE,"T-0298";"5 * bolag",#N/A,FALSE,"T-0298";"Unibank, utfall alla",#N/A,FALSE,"T-0298";#N/A,#N/A,FALSE,"Koncernskulder";#N/A,#N/A,FALSE,"Koncernfakturering"}</definedName>
    <definedName name="as" localSheetId="39" hidden="1">{"5 * utfall + budget",#N/A,FALSE,"T-0298";"5 * bolag",#N/A,FALSE,"T-0298";"Unibank, utfall alla",#N/A,FALSE,"T-0298";#N/A,#N/A,FALSE,"Koncernskulder";#N/A,#N/A,FALSE,"Koncernfakturering"}</definedName>
    <definedName name="as" localSheetId="9" hidden="1">{"5 * utfall + budget",#N/A,FALSE,"T-0298";"5 * bolag",#N/A,FALSE,"T-0298";"Unibank, utfall alla",#N/A,FALSE,"T-0298";#N/A,#N/A,FALSE,"Koncernskulder";#N/A,#N/A,FALSE,"Koncernfakturering"}</definedName>
    <definedName name="as" localSheetId="37" hidden="1">{"5 * utfall + budget",#N/A,FALSE,"T-0298";"5 * bolag",#N/A,FALSE,"T-0298";"Unibank, utfall alla",#N/A,FALSE,"T-0298";#N/A,#N/A,FALSE,"Koncernskulder";#N/A,#N/A,FALSE,"Koncernfakturering"}</definedName>
    <definedName name="as" hidden="1">{"5 * utfall + budget",#N/A,FALSE,"T-0298";"5 * bolag",#N/A,FALSE,"T-0298";"Unibank, utfall alla",#N/A,FALSE,"T-0298";#N/A,#N/A,FALSE,"Koncernskulder";#N/A,#N/A,FALSE,"Koncernfakturering"}</definedName>
    <definedName name="asset" localSheetId="38">#REF!</definedName>
    <definedName name="asset" localSheetId="18">#REF!</definedName>
    <definedName name="asset" localSheetId="12">#REF!</definedName>
    <definedName name="asset" localSheetId="32">#REF!</definedName>
    <definedName name="asset" localSheetId="31">#REF!</definedName>
    <definedName name="asset" localSheetId="51">#REF!</definedName>
    <definedName name="asset" localSheetId="24">#REF!</definedName>
    <definedName name="asset" localSheetId="34">#REF!</definedName>
    <definedName name="asset" localSheetId="35">#REF!</definedName>
    <definedName name="asset" localSheetId="54">#REF!</definedName>
    <definedName name="asset" localSheetId="4">#REF!</definedName>
    <definedName name="asset" localSheetId="5">#REF!</definedName>
    <definedName name="asset" localSheetId="16">#REF!</definedName>
    <definedName name="asset" localSheetId="27">#REF!</definedName>
    <definedName name="asset" localSheetId="52">#REF!</definedName>
    <definedName name="asset" localSheetId="36">#REF!</definedName>
    <definedName name="asset" localSheetId="7">#REF!</definedName>
    <definedName name="asset" localSheetId="8">#REF!</definedName>
    <definedName name="asset" localSheetId="6">#REF!</definedName>
    <definedName name="asset" localSheetId="9">#REF!</definedName>
    <definedName name="asset">#REF!</definedName>
    <definedName name="asset1" localSheetId="38">#REF!</definedName>
    <definedName name="asset1" localSheetId="18">#REF!</definedName>
    <definedName name="asset1" localSheetId="12">#REF!</definedName>
    <definedName name="asset1" localSheetId="32">#REF!</definedName>
    <definedName name="asset1" localSheetId="31">#REF!</definedName>
    <definedName name="asset1" localSheetId="51">#REF!</definedName>
    <definedName name="asset1" localSheetId="24">#REF!</definedName>
    <definedName name="asset1" localSheetId="34">#REF!</definedName>
    <definedName name="asset1" localSheetId="35">#REF!</definedName>
    <definedName name="asset1" localSheetId="54">#REF!</definedName>
    <definedName name="asset1" localSheetId="4">#REF!</definedName>
    <definedName name="asset1" localSheetId="5">#REF!</definedName>
    <definedName name="asset1" localSheetId="16">#REF!</definedName>
    <definedName name="asset1" localSheetId="27">#REF!</definedName>
    <definedName name="asset1" localSheetId="52">#REF!</definedName>
    <definedName name="asset1" localSheetId="36">#REF!</definedName>
    <definedName name="asset1" localSheetId="7">#REF!</definedName>
    <definedName name="asset1" localSheetId="8">#REF!</definedName>
    <definedName name="asset1" localSheetId="6">#REF!</definedName>
    <definedName name="asset1" localSheetId="9">#REF!</definedName>
    <definedName name="asset1">#REF!</definedName>
    <definedName name="aum" localSheetId="38">#REF!</definedName>
    <definedName name="aum" localSheetId="18">#REF!</definedName>
    <definedName name="aum" localSheetId="12">#REF!</definedName>
    <definedName name="aum" localSheetId="32">#REF!</definedName>
    <definedName name="aum" localSheetId="31">#REF!</definedName>
    <definedName name="aum" localSheetId="51">#REF!</definedName>
    <definedName name="aum" localSheetId="24">#REF!</definedName>
    <definedName name="aum" localSheetId="34">#REF!</definedName>
    <definedName name="aum" localSheetId="35">#REF!</definedName>
    <definedName name="aum" localSheetId="54">#REF!</definedName>
    <definedName name="aum" localSheetId="4">#REF!</definedName>
    <definedName name="aum" localSheetId="5">#REF!</definedName>
    <definedName name="aum" localSheetId="16">#REF!</definedName>
    <definedName name="aum" localSheetId="27">#REF!</definedName>
    <definedName name="aum" localSheetId="52">#REF!</definedName>
    <definedName name="aum" localSheetId="36">#REF!</definedName>
    <definedName name="aum" localSheetId="7">#REF!</definedName>
    <definedName name="aum" localSheetId="8">#REF!</definedName>
    <definedName name="aum" localSheetId="6">#REF!</definedName>
    <definedName name="aum" localSheetId="9">#REF!</definedName>
    <definedName name="aum">#REF!</definedName>
    <definedName name="AUMs" localSheetId="38">#REF!</definedName>
    <definedName name="AUMs" localSheetId="18">#REF!</definedName>
    <definedName name="AUMs" localSheetId="12">#REF!</definedName>
    <definedName name="AUMs" localSheetId="32">#REF!</definedName>
    <definedName name="AUMs" localSheetId="31">#REF!</definedName>
    <definedName name="AUMs" localSheetId="51">#REF!</definedName>
    <definedName name="AUMs" localSheetId="24">#REF!</definedName>
    <definedName name="AUMs" localSheetId="34">#REF!</definedName>
    <definedName name="AUMs" localSheetId="35">#REF!</definedName>
    <definedName name="AUMs" localSheetId="54">#REF!</definedName>
    <definedName name="AUMs" localSheetId="4">#REF!</definedName>
    <definedName name="AUMs" localSheetId="5">#REF!</definedName>
    <definedName name="AUMs" localSheetId="16">#REF!</definedName>
    <definedName name="AUMs" localSheetId="27">#REF!</definedName>
    <definedName name="AUMs" localSheetId="52">#REF!</definedName>
    <definedName name="AUMs" localSheetId="36">#REF!</definedName>
    <definedName name="AUMs" localSheetId="7">#REF!</definedName>
    <definedName name="AUMs" localSheetId="8">#REF!</definedName>
    <definedName name="AUMs" localSheetId="6">#REF!</definedName>
    <definedName name="AUMs" localSheetId="9">#REF!</definedName>
    <definedName name="AUMs">#REF!</definedName>
    <definedName name="balance" localSheetId="38">#REF!</definedName>
    <definedName name="balance" localSheetId="18">#REF!</definedName>
    <definedName name="balance" localSheetId="12">#REF!</definedName>
    <definedName name="balance" localSheetId="32">#REF!</definedName>
    <definedName name="balance" localSheetId="31">#REF!</definedName>
    <definedName name="balance" localSheetId="51">#REF!</definedName>
    <definedName name="balance" localSheetId="24">#REF!</definedName>
    <definedName name="balance" localSheetId="34">#REF!</definedName>
    <definedName name="balance" localSheetId="35">#REF!</definedName>
    <definedName name="balance" localSheetId="54">#REF!</definedName>
    <definedName name="balance" localSheetId="4">#REF!</definedName>
    <definedName name="balance" localSheetId="5">#REF!</definedName>
    <definedName name="balance" localSheetId="16">#REF!</definedName>
    <definedName name="balance" localSheetId="27">#REF!</definedName>
    <definedName name="balance" localSheetId="52">#REF!</definedName>
    <definedName name="balance" localSheetId="36">#REF!</definedName>
    <definedName name="balance" localSheetId="7">#REF!</definedName>
    <definedName name="balance" localSheetId="8">#REF!</definedName>
    <definedName name="balance" localSheetId="6">#REF!</definedName>
    <definedName name="balance" localSheetId="9">#REF!</definedName>
    <definedName name="balance">#REF!</definedName>
    <definedName name="Balance_sheet__end_of_period" localSheetId="38">#REF!</definedName>
    <definedName name="Balance_sheet__end_of_period" localSheetId="18">#REF!</definedName>
    <definedName name="Balance_sheet__end_of_period" localSheetId="12">#REF!</definedName>
    <definedName name="Balance_sheet__end_of_period" localSheetId="32">#REF!</definedName>
    <definedName name="Balance_sheet__end_of_period" localSheetId="31">#REF!</definedName>
    <definedName name="Balance_sheet__end_of_period" localSheetId="51">#REF!</definedName>
    <definedName name="Balance_sheet__end_of_period" localSheetId="24">#REF!</definedName>
    <definedName name="Balance_sheet__end_of_period" localSheetId="34">#REF!</definedName>
    <definedName name="Balance_sheet__end_of_period" localSheetId="35">#REF!</definedName>
    <definedName name="Balance_sheet__end_of_period" localSheetId="54">#REF!</definedName>
    <definedName name="Balance_sheet__end_of_period" localSheetId="4">#REF!</definedName>
    <definedName name="Balance_sheet__end_of_period" localSheetId="5">#REF!</definedName>
    <definedName name="Balance_sheet__end_of_period" localSheetId="16">#REF!</definedName>
    <definedName name="Balance_sheet__end_of_period" localSheetId="27">#REF!</definedName>
    <definedName name="Balance_sheet__end_of_period" localSheetId="52">#REF!</definedName>
    <definedName name="Balance_sheet__end_of_period" localSheetId="36">#REF!</definedName>
    <definedName name="Balance_sheet__end_of_period" localSheetId="7">#REF!</definedName>
    <definedName name="Balance_sheet__end_of_period" localSheetId="8">#REF!</definedName>
    <definedName name="Balance_sheet__end_of_period" localSheetId="6">#REF!</definedName>
    <definedName name="Balance_sheet__end_of_period" localSheetId="9">#REF!</definedName>
    <definedName name="Balance_sheet__end_of_period">#REF!</definedName>
    <definedName name="balancesheet" localSheetId="38">#REF!</definedName>
    <definedName name="balancesheet" localSheetId="18">#REF!</definedName>
    <definedName name="balancesheet" localSheetId="12">#REF!</definedName>
    <definedName name="balancesheet" localSheetId="32">#REF!</definedName>
    <definedName name="balancesheet" localSheetId="31">#REF!</definedName>
    <definedName name="balancesheet" localSheetId="51">#REF!</definedName>
    <definedName name="balancesheet" localSheetId="24">#REF!</definedName>
    <definedName name="balancesheet" localSheetId="34">#REF!</definedName>
    <definedName name="balancesheet" localSheetId="35">#REF!</definedName>
    <definedName name="balancesheet" localSheetId="54">#REF!</definedName>
    <definedName name="balancesheet" localSheetId="4">#REF!</definedName>
    <definedName name="balancesheet" localSheetId="5">#REF!</definedName>
    <definedName name="balancesheet" localSheetId="16">#REF!</definedName>
    <definedName name="balancesheet" localSheetId="27">#REF!</definedName>
    <definedName name="balancesheet" localSheetId="52">#REF!</definedName>
    <definedName name="balancesheet" localSheetId="36">#REF!</definedName>
    <definedName name="balancesheet" localSheetId="7">#REF!</definedName>
    <definedName name="balancesheet" localSheetId="8">#REF!</definedName>
    <definedName name="balancesheet" localSheetId="6">#REF!</definedName>
    <definedName name="balancesheet" localSheetId="9">#REF!</definedName>
    <definedName name="balancesheet">#REF!</definedName>
    <definedName name="bankBaltics" localSheetId="38">#REF!</definedName>
    <definedName name="bankBaltics" localSheetId="18">#REF!</definedName>
    <definedName name="bankBaltics" localSheetId="12">#REF!</definedName>
    <definedName name="bankBaltics" localSheetId="32">#REF!</definedName>
    <definedName name="bankBaltics" localSheetId="31">#REF!</definedName>
    <definedName name="bankBaltics" localSheetId="51">#REF!</definedName>
    <definedName name="bankBaltics" localSheetId="24">#REF!</definedName>
    <definedName name="bankBaltics" localSheetId="34">#REF!</definedName>
    <definedName name="bankBaltics" localSheetId="35">#REF!</definedName>
    <definedName name="bankBaltics" localSheetId="54">#REF!</definedName>
    <definedName name="bankBaltics" localSheetId="4">#REF!</definedName>
    <definedName name="bankBaltics" localSheetId="5">#REF!</definedName>
    <definedName name="bankBaltics" localSheetId="16">#REF!</definedName>
    <definedName name="bankBaltics" localSheetId="27">#REF!</definedName>
    <definedName name="bankBaltics" localSheetId="52">#REF!</definedName>
    <definedName name="bankBaltics" localSheetId="36">#REF!</definedName>
    <definedName name="bankBaltics" localSheetId="7">#REF!</definedName>
    <definedName name="bankBaltics" localSheetId="8">#REF!</definedName>
    <definedName name="bankBaltics" localSheetId="6">#REF!</definedName>
    <definedName name="bankBaltics" localSheetId="9">#REF!</definedName>
    <definedName name="bankBaltics">#REF!</definedName>
    <definedName name="bankingRussia" localSheetId="38">#REF!</definedName>
    <definedName name="bankingRussia" localSheetId="18">#REF!</definedName>
    <definedName name="bankingRussia" localSheetId="12">#REF!</definedName>
    <definedName name="bankingRussia" localSheetId="32">#REF!</definedName>
    <definedName name="bankingRussia" localSheetId="31">#REF!</definedName>
    <definedName name="bankingRussia" localSheetId="51">#REF!</definedName>
    <definedName name="bankingRussia" localSheetId="24">#REF!</definedName>
    <definedName name="bankingRussia" localSheetId="34">#REF!</definedName>
    <definedName name="bankingRussia" localSheetId="35">#REF!</definedName>
    <definedName name="bankingRussia" localSheetId="54">#REF!</definedName>
    <definedName name="bankingRussia" localSheetId="4">#REF!</definedName>
    <definedName name="bankingRussia" localSheetId="5">#REF!</definedName>
    <definedName name="bankingRussia" localSheetId="16">#REF!</definedName>
    <definedName name="bankingRussia" localSheetId="27">#REF!</definedName>
    <definedName name="bankingRussia" localSheetId="52">#REF!</definedName>
    <definedName name="bankingRussia" localSheetId="36">#REF!</definedName>
    <definedName name="bankingRussia" localSheetId="7">#REF!</definedName>
    <definedName name="bankingRussia" localSheetId="8">#REF!</definedName>
    <definedName name="bankingRussia" localSheetId="6">#REF!</definedName>
    <definedName name="bankingRussia" localSheetId="9">#REF!</definedName>
    <definedName name="bankingRussia">#REF!</definedName>
    <definedName name="bankPoland" localSheetId="38">#REF!</definedName>
    <definedName name="bankPoland" localSheetId="18">#REF!</definedName>
    <definedName name="bankPoland" localSheetId="12">#REF!</definedName>
    <definedName name="bankPoland" localSheetId="32">#REF!</definedName>
    <definedName name="bankPoland" localSheetId="31">#REF!</definedName>
    <definedName name="bankPoland" localSheetId="51">#REF!</definedName>
    <definedName name="bankPoland" localSheetId="24">#REF!</definedName>
    <definedName name="bankPoland" localSheetId="34">#REF!</definedName>
    <definedName name="bankPoland" localSheetId="35">#REF!</definedName>
    <definedName name="bankPoland" localSheetId="54">#REF!</definedName>
    <definedName name="bankPoland" localSheetId="4">#REF!</definedName>
    <definedName name="bankPoland" localSheetId="5">#REF!</definedName>
    <definedName name="bankPoland" localSheetId="16">#REF!</definedName>
    <definedName name="bankPoland" localSheetId="27">#REF!</definedName>
    <definedName name="bankPoland" localSheetId="52">#REF!</definedName>
    <definedName name="bankPoland" localSheetId="36">#REF!</definedName>
    <definedName name="bankPoland" localSheetId="7">#REF!</definedName>
    <definedName name="bankPoland" localSheetId="8">#REF!</definedName>
    <definedName name="bankPoland" localSheetId="6">#REF!</definedName>
    <definedName name="bankPoland" localSheetId="9">#REF!</definedName>
    <definedName name="bankPoland">#REF!</definedName>
    <definedName name="BAtable" localSheetId="38">#REF!</definedName>
    <definedName name="BAtable" localSheetId="18">#REF!</definedName>
    <definedName name="BAtable" localSheetId="12">#REF!</definedName>
    <definedName name="BAtable" localSheetId="32">#REF!</definedName>
    <definedName name="BAtable" localSheetId="31">#REF!</definedName>
    <definedName name="BAtable" localSheetId="51">#REF!</definedName>
    <definedName name="BAtable" localSheetId="24">#REF!</definedName>
    <definedName name="BAtable" localSheetId="34">#REF!</definedName>
    <definedName name="BAtable" localSheetId="35">#REF!</definedName>
    <definedName name="BAtable" localSheetId="54">#REF!</definedName>
    <definedName name="BAtable" localSheetId="4">#REF!</definedName>
    <definedName name="BAtable" localSheetId="5">#REF!</definedName>
    <definedName name="BAtable" localSheetId="16">#REF!</definedName>
    <definedName name="BAtable" localSheetId="27">#REF!</definedName>
    <definedName name="BAtable" localSheetId="52">#REF!</definedName>
    <definedName name="BAtable" localSheetId="36">#REF!</definedName>
    <definedName name="BAtable" localSheetId="7">#REF!</definedName>
    <definedName name="BAtable" localSheetId="8">#REF!</definedName>
    <definedName name="BAtable" localSheetId="6">#REF!</definedName>
    <definedName name="BAtable" localSheetId="9">#REF!</definedName>
    <definedName name="BAtable">#REF!</definedName>
    <definedName name="BB" localSheetId="38">[12]Försäkringar!$AD$2</definedName>
    <definedName name="BB" localSheetId="51">[12]Försäkringar!$AD$2</definedName>
    <definedName name="BB" localSheetId="34">[12]Försäkringar!$AD$2</definedName>
    <definedName name="BB" localSheetId="35">[12]Försäkringar!$AD$2</definedName>
    <definedName name="BB" localSheetId="54">[13]Försäkringar!$AD$2</definedName>
    <definedName name="BB" localSheetId="27">[12]Försäkringar!$AD$2</definedName>
    <definedName name="BB" localSheetId="52">[14]Försäkringar!$AD$2</definedName>
    <definedName name="BB" localSheetId="7">[15]Försäkringar!$AD$2</definedName>
    <definedName name="BB" localSheetId="8">[15]Försäkringar!$AD$2</definedName>
    <definedName name="BB" localSheetId="6">[15]Försäkringar!$AD$2</definedName>
    <definedName name="BB">[16]Försäkringar!$AD$2</definedName>
    <definedName name="Bol" localSheetId="38">'[12]Konto koncern'!$A$6:$A$337</definedName>
    <definedName name="Bol" localSheetId="51">'[12]Konto koncern'!$A$6:$A$337</definedName>
    <definedName name="Bol" localSheetId="34">'[12]Konto koncern'!$A$6:$A$337</definedName>
    <definedName name="Bol" localSheetId="35">'[12]Konto koncern'!$A$6:$A$337</definedName>
    <definedName name="Bol" localSheetId="54">'[13]Konto koncern'!$A$6:$A$337</definedName>
    <definedName name="Bol" localSheetId="27">'[12]Konto koncern'!$A$6:$A$337</definedName>
    <definedName name="Bol" localSheetId="52">'[14]Konto koncern'!$A$6:$A$337</definedName>
    <definedName name="Bol" localSheetId="7">'[15]Konto koncern'!$A$6:$A$337</definedName>
    <definedName name="Bol" localSheetId="8">'[15]Konto koncern'!$A$6:$A$337</definedName>
    <definedName name="Bol" localSheetId="6">'[15]Konto koncern'!$A$6:$A$337</definedName>
    <definedName name="Bol">'[16]Konto koncern'!$A$6:$A$337</definedName>
    <definedName name="BPS" localSheetId="38">OFFSET([17]Chart!$Z$11,1,0,COUNTA([17]Chart!$Z$11:$Z$38)-1,1)</definedName>
    <definedName name="BPS" localSheetId="28">OFFSET([17]Chart!$Z$11,1,0,COUNTA([17]Chart!$Z$11:$Z$38)-1,1)</definedName>
    <definedName name="BPS" localSheetId="51">OFFSET([17]Chart!$Z$11,1,0,COUNTA([17]Chart!$Z$11:$Z$38)-1,1)</definedName>
    <definedName name="BPS" localSheetId="34">OFFSET([18]Chart!$Z$11,1,0,COUNTA([18]Chart!$Z$11:$Z$38)-1,1)</definedName>
    <definedName name="BPS" localSheetId="35">OFFSET([18]Chart!$Z$11,1,0,COUNTA([18]Chart!$Z$11:$Z$38)-1,1)</definedName>
    <definedName name="BPS" localSheetId="54">OFFSET([19]Chart!$Z$11,1,0,COUNTA([19]Chart!$Z$11:$Z$38)-1,1)</definedName>
    <definedName name="BPS" localSheetId="27">OFFSET([18]Chart!$Z$11,1,0,COUNTA([18]Chart!$Z$11:$Z$38)-1,1)</definedName>
    <definedName name="BPS" localSheetId="52">OFFSET([18]Chart!$Z$11,1,0,COUNTA([18]Chart!$Z$11:$Z$38)-1,1)</definedName>
    <definedName name="BPS" localSheetId="7">OFFSET([20]Chart!$Z$11,1,0,COUNTA([20]Chart!$Z$11:$Z$38)-1,1)</definedName>
    <definedName name="BPS" localSheetId="8">OFFSET([20]Chart!$Z$11,1,0,COUNTA([20]Chart!$Z$11:$Z$38)-1,1)</definedName>
    <definedName name="BPS" localSheetId="6">OFFSET([20]Chart!$Z$11,1,0,COUNTA([20]Chart!$Z$11:$Z$38)-1,1)</definedName>
    <definedName name="BPS">OFFSET([21]Chart!$Z$11,1,0,COUNTA([21]Chart!$Z$11:$Z$38)-1,1)</definedName>
    <definedName name="BPSVerticalchart" localSheetId="38">IF([17]Chart!$AG$16=1,OFFSET([17]Chart!$Z$11,1,0,COUNTA([17]Chart!$Z$11:$Z$33)-1,1),IF([17]Chart!$AG$16=2,OFFSET([17]Chart!$Z$11,1,0,COUNTA([17]Chart!$Z$11:$Z$38)-1,1),IF([17]Chart!$AG$16=3,OFFSET([17]Chart!$Z$11,1,0,COUNTA([17]Chart!$Z$11:$Z$21)-1,1),IF([17]Chart!$AG$16=4,OFFSET([17]Chart!$Z$11,1,0,COUNTA([17]Chart!$Z$11:$Z$28)-1,1)))))</definedName>
    <definedName name="BPSVerticalchart" localSheetId="28">IF([17]Chart!$AG$16=1,OFFSET([17]Chart!$Z$11,1,0,COUNTA([17]Chart!$Z$11:$Z$33)-1,1),IF([17]Chart!$AG$16=2,OFFSET([17]Chart!$Z$11,1,0,COUNTA([17]Chart!$Z$11:$Z$38)-1,1),IF([17]Chart!$AG$16=3,OFFSET([17]Chart!$Z$11,1,0,COUNTA([17]Chart!$Z$11:$Z$21)-1,1),IF([17]Chart!$AG$16=4,OFFSET([17]Chart!$Z$11,1,0,COUNTA([17]Chart!$Z$11:$Z$28)-1,1)))))</definedName>
    <definedName name="BPSVerticalchart" localSheetId="51">IF([17]Chart!$AG$16=1,OFFSET([17]Chart!$Z$11,1,0,COUNTA([17]Chart!$Z$11:$Z$33)-1,1),IF([17]Chart!$AG$16=2,OFFSET([17]Chart!$Z$11,1,0,COUNTA([17]Chart!$Z$11:$Z$38)-1,1),IF([17]Chart!$AG$16=3,OFFSET([17]Chart!$Z$11,1,0,COUNTA([17]Chart!$Z$11:$Z$21)-1,1),IF([17]Chart!$AG$16=4,OFFSET([17]Chart!$Z$11,1,0,COUNTA([17]Chart!$Z$11:$Z$28)-1,1)))))</definedName>
    <definedName name="BPSVerticalchart" localSheetId="34">IF([18]Chart!$AG$16=1,OFFSET([18]Chart!$Z$11,1,0,COUNTA([18]Chart!$Z$11:$Z$33)-1,1),IF([18]Chart!$AG$16=2,OFFSET([18]Chart!$Z$11,1,0,COUNTA([18]Chart!$Z$11:$Z$38)-1,1),IF([18]Chart!$AG$16=3,OFFSET([18]Chart!$Z$11,1,0,COUNTA([18]Chart!$Z$11:$Z$21)-1,1),IF([18]Chart!$AG$16=4,OFFSET([18]Chart!$Z$11,1,0,COUNTA([18]Chart!$Z$11:$Z$28)-1,1)))))</definedName>
    <definedName name="BPSVerticalchart" localSheetId="35">IF([18]Chart!$AG$16=1,OFFSET([18]Chart!$Z$11,1,0,COUNTA([18]Chart!$Z$11:$Z$33)-1,1),IF([18]Chart!$AG$16=2,OFFSET([18]Chart!$Z$11,1,0,COUNTA([18]Chart!$Z$11:$Z$38)-1,1),IF([18]Chart!$AG$16=3,OFFSET([18]Chart!$Z$11,1,0,COUNTA([18]Chart!$Z$11:$Z$21)-1,1),IF([18]Chart!$AG$16=4,OFFSET([18]Chart!$Z$11,1,0,COUNTA([18]Chart!$Z$11:$Z$28)-1,1)))))</definedName>
    <definedName name="BPSVerticalchart" localSheetId="54">IF([19]Chart!$AG$16=1,OFFSET([19]Chart!$Z$11,1,0,COUNTA([19]Chart!$Z$11:$Z$33)-1,1),IF([19]Chart!$AG$16=2,OFFSET([19]Chart!$Z$11,1,0,COUNTA([19]Chart!$Z$11:$Z$38)-1,1),IF([19]Chart!$AG$16=3,OFFSET([19]Chart!$Z$11,1,0,COUNTA([19]Chart!$Z$11:$Z$21)-1,1),IF([19]Chart!$AG$16=4,OFFSET([19]Chart!$Z$11,1,0,COUNTA([19]Chart!$Z$11:$Z$28)-1,1)))))</definedName>
    <definedName name="BPSVerticalchart" localSheetId="27">IF([18]Chart!$AG$16=1,OFFSET([18]Chart!$Z$11,1,0,COUNTA([18]Chart!$Z$11:$Z$33)-1,1),IF([18]Chart!$AG$16=2,OFFSET([18]Chart!$Z$11,1,0,COUNTA([18]Chart!$Z$11:$Z$38)-1,1),IF([18]Chart!$AG$16=3,OFFSET([18]Chart!$Z$11,1,0,COUNTA([18]Chart!$Z$11:$Z$21)-1,1),IF([18]Chart!$AG$16=4,OFFSET([18]Chart!$Z$11,1,0,COUNTA([18]Chart!$Z$11:$Z$28)-1,1)))))</definedName>
    <definedName name="BPSVerticalchart" localSheetId="52">IF([18]Chart!$AG$16=1,OFFSET([18]Chart!$Z$11,1,0,COUNTA([18]Chart!$Z$11:$Z$33)-1,1),IF([18]Chart!$AG$16=2,OFFSET([18]Chart!$Z$11,1,0,COUNTA([18]Chart!$Z$11:$Z$38)-1,1),IF([18]Chart!$AG$16=3,OFFSET([18]Chart!$Z$11,1,0,COUNTA([18]Chart!$Z$11:$Z$21)-1,1),IF([18]Chart!$AG$16=4,OFFSET([18]Chart!$Z$11,1,0,COUNTA([18]Chart!$Z$11:$Z$28)-1,1)))))</definedName>
    <definedName name="BPSVerticalchart" localSheetId="7">IF([20]Chart!$AG$16=1,OFFSET([20]Chart!$Z$11,1,0,COUNTA([20]Chart!$Z$11:$Z$33)-1,1),IF([20]Chart!$AG$16=2,OFFSET([20]Chart!$Z$11,1,0,COUNTA([20]Chart!$Z$11:$Z$38)-1,1),IF([20]Chart!$AG$16=3,OFFSET([20]Chart!$Z$11,1,0,COUNTA([20]Chart!$Z$11:$Z$21)-1,1),IF([20]Chart!$AG$16=4,OFFSET([20]Chart!$Z$11,1,0,COUNTA([20]Chart!$Z$11:$Z$28)-1,1)))))</definedName>
    <definedName name="BPSVerticalchart" localSheetId="8">IF([20]Chart!$AG$16=1,OFFSET([20]Chart!$Z$11,1,0,COUNTA([20]Chart!$Z$11:$Z$33)-1,1),IF([20]Chart!$AG$16=2,OFFSET([20]Chart!$Z$11,1,0,COUNTA([20]Chart!$Z$11:$Z$38)-1,1),IF([20]Chart!$AG$16=3,OFFSET([20]Chart!$Z$11,1,0,COUNTA([20]Chart!$Z$11:$Z$21)-1,1),IF([20]Chart!$AG$16=4,OFFSET([20]Chart!$Z$11,1,0,COUNTA([20]Chart!$Z$11:$Z$28)-1,1)))))</definedName>
    <definedName name="BPSVerticalchart" localSheetId="6">IF([20]Chart!$AG$16=1,OFFSET([20]Chart!$Z$11,1,0,COUNTA([20]Chart!$Z$11:$Z$33)-1,1),IF([20]Chart!$AG$16=2,OFFSET([20]Chart!$Z$11,1,0,COUNTA([20]Chart!$Z$11:$Z$38)-1,1),IF([20]Chart!$AG$16=3,OFFSET([20]Chart!$Z$11,1,0,COUNTA([20]Chart!$Z$11:$Z$21)-1,1),IF([20]Chart!$AG$16=4,OFFSET([20]Chart!$Z$11,1,0,COUNTA([20]Chart!$Z$11:$Z$28)-1,1)))))</definedName>
    <definedName name="BPSVerticalchart">IF([21]Chart!$AG$16=1,OFFSET([21]Chart!$Z$11,1,0,COUNTA([21]Chart!$Z$11:$Z$33)-1,1),IF([21]Chart!$AG$16=2,OFFSET([21]Chart!$Z$11,1,0,COUNTA([21]Chart!$Z$11:$Z$38)-1,1),IF([21]Chart!$AG$16=3,OFFSET([21]Chart!$Z$11,1,0,COUNTA([21]Chart!$Z$11:$Z$21)-1,1),IF([21]Chart!$AG$16=4,OFFSET([21]Chart!$Z$11,1,0,COUNTA([21]Chart!$Z$11:$Z$28)-1,1)))))</definedName>
    <definedName name="business" localSheetId="38">#REF!</definedName>
    <definedName name="business" localSheetId="18">#REF!</definedName>
    <definedName name="business" localSheetId="12">#REF!</definedName>
    <definedName name="business" localSheetId="32">#REF!</definedName>
    <definedName name="business" localSheetId="31">#REF!</definedName>
    <definedName name="business" localSheetId="51">#REF!</definedName>
    <definedName name="business" localSheetId="24">#REF!</definedName>
    <definedName name="business" localSheetId="34">#REF!</definedName>
    <definedName name="business" localSheetId="35">#REF!</definedName>
    <definedName name="business" localSheetId="54">#REF!</definedName>
    <definedName name="business" localSheetId="4">#REF!</definedName>
    <definedName name="business" localSheetId="5">#REF!</definedName>
    <definedName name="business" localSheetId="16">#REF!</definedName>
    <definedName name="business" localSheetId="27">#REF!</definedName>
    <definedName name="business" localSheetId="52">#REF!</definedName>
    <definedName name="business" localSheetId="36">#REF!</definedName>
    <definedName name="business" localSheetId="7">#REF!</definedName>
    <definedName name="business" localSheetId="8">#REF!</definedName>
    <definedName name="business" localSheetId="6">#REF!</definedName>
    <definedName name="business" localSheetId="9">#REF!</definedName>
    <definedName name="business">#REF!</definedName>
    <definedName name="cap.adequacy" localSheetId="38">#REF!</definedName>
    <definedName name="cap.adequacy" localSheetId="18">#REF!</definedName>
    <definedName name="cap.adequacy" localSheetId="12">#REF!</definedName>
    <definedName name="cap.adequacy" localSheetId="32">#REF!</definedName>
    <definedName name="cap.adequacy" localSheetId="31">#REF!</definedName>
    <definedName name="cap.adequacy" localSheetId="51">#REF!</definedName>
    <definedName name="cap.adequacy" localSheetId="24">#REF!</definedName>
    <definedName name="cap.adequacy" localSheetId="34">#REF!</definedName>
    <definedName name="cap.adequacy" localSheetId="35">#REF!</definedName>
    <definedName name="cap.adequacy" localSheetId="54">#REF!</definedName>
    <definedName name="cap.adequacy" localSheetId="4">#REF!</definedName>
    <definedName name="cap.adequacy" localSheetId="5">#REF!</definedName>
    <definedName name="cap.adequacy" localSheetId="16">#REF!</definedName>
    <definedName name="cap.adequacy" localSheetId="27">#REF!</definedName>
    <definedName name="cap.adequacy" localSheetId="52">#REF!</definedName>
    <definedName name="cap.adequacy" localSheetId="36">#REF!</definedName>
    <definedName name="cap.adequacy" localSheetId="7">#REF!</definedName>
    <definedName name="cap.adequacy" localSheetId="8">#REF!</definedName>
    <definedName name="cap.adequacy" localSheetId="6">#REF!</definedName>
    <definedName name="cap.adequacy" localSheetId="9">#REF!</definedName>
    <definedName name="cap.adequacy">#REF!</definedName>
    <definedName name="Capital_adequacy" localSheetId="38">#REF!</definedName>
    <definedName name="Capital_adequacy" localSheetId="18">#REF!</definedName>
    <definedName name="Capital_adequacy" localSheetId="12">#REF!</definedName>
    <definedName name="Capital_adequacy" localSheetId="32">#REF!</definedName>
    <definedName name="Capital_adequacy" localSheetId="31">#REF!</definedName>
    <definedName name="Capital_adequacy" localSheetId="51">#REF!</definedName>
    <definedName name="Capital_adequacy" localSheetId="24">#REF!</definedName>
    <definedName name="Capital_adequacy" localSheetId="34">#REF!</definedName>
    <definedName name="Capital_adequacy" localSheetId="35">#REF!</definedName>
    <definedName name="Capital_adequacy" localSheetId="54">#REF!</definedName>
    <definedName name="Capital_adequacy" localSheetId="4">#REF!</definedName>
    <definedName name="Capital_adequacy" localSheetId="5">#REF!</definedName>
    <definedName name="Capital_adequacy" localSheetId="16">#REF!</definedName>
    <definedName name="Capital_adequacy" localSheetId="27">#REF!</definedName>
    <definedName name="Capital_adequacy" localSheetId="52">#REF!</definedName>
    <definedName name="Capital_adequacy" localSheetId="36">#REF!</definedName>
    <definedName name="Capital_adequacy" localSheetId="7">#REF!</definedName>
    <definedName name="Capital_adequacy" localSheetId="8">#REF!</definedName>
    <definedName name="Capital_adequacy" localSheetId="6">#REF!</definedName>
    <definedName name="Capital_adequacy" localSheetId="9">#REF!</definedName>
    <definedName name="Capital_adequacy">#REF!</definedName>
    <definedName name="Carol" localSheetId="18">#REF!</definedName>
    <definedName name="Carol" localSheetId="12">#REF!</definedName>
    <definedName name="Carol" localSheetId="51">#REF!</definedName>
    <definedName name="Carol" localSheetId="24">#REF!</definedName>
    <definedName name="Carol" localSheetId="54">#REF!</definedName>
    <definedName name="Carol" localSheetId="4">#REF!</definedName>
    <definedName name="Carol" localSheetId="5">#REF!</definedName>
    <definedName name="Carol" localSheetId="16">#REF!</definedName>
    <definedName name="Carol" localSheetId="52">#REF!</definedName>
    <definedName name="Carol" localSheetId="36">#REF!</definedName>
    <definedName name="Carol" localSheetId="7">#REF!</definedName>
    <definedName name="Carol" localSheetId="8">#REF!</definedName>
    <definedName name="Carol" localSheetId="6">#REF!</definedName>
    <definedName name="Carol" localSheetId="9">#REF!</definedName>
    <definedName name="Carol">#REF!</definedName>
    <definedName name="cashflow" localSheetId="38">#REF!</definedName>
    <definedName name="cashflow" localSheetId="18">#REF!</definedName>
    <definedName name="cashflow" localSheetId="12">#REF!</definedName>
    <definedName name="cashflow" localSheetId="32">#REF!</definedName>
    <definedName name="cashflow" localSheetId="31">#REF!</definedName>
    <definedName name="cashflow" localSheetId="51">#REF!</definedName>
    <definedName name="cashflow" localSheetId="24">#REF!</definedName>
    <definedName name="cashflow" localSheetId="34">#REF!</definedName>
    <definedName name="cashflow" localSheetId="35">#REF!</definedName>
    <definedName name="cashflow" localSheetId="54">#REF!</definedName>
    <definedName name="cashflow" localSheetId="4">#REF!</definedName>
    <definedName name="cashflow" localSheetId="5">#REF!</definedName>
    <definedName name="cashflow" localSheetId="16">#REF!</definedName>
    <definedName name="cashflow" localSheetId="27">#REF!</definedName>
    <definedName name="cashflow" localSheetId="52">#REF!</definedName>
    <definedName name="cashflow" localSheetId="36">#REF!</definedName>
    <definedName name="cashflow" localSheetId="7">#REF!</definedName>
    <definedName name="cashflow" localSheetId="8">#REF!</definedName>
    <definedName name="cashflow" localSheetId="6">#REF!</definedName>
    <definedName name="cashflow" localSheetId="9">#REF!</definedName>
    <definedName name="cashflow">#REF!</definedName>
    <definedName name="CIBKeyFig" localSheetId="38">#REF!</definedName>
    <definedName name="CIBKeyFig" localSheetId="18">#REF!</definedName>
    <definedName name="CIBKeyFig" localSheetId="12">#REF!</definedName>
    <definedName name="CIBKeyFig" localSheetId="32">#REF!</definedName>
    <definedName name="CIBKeyFig" localSheetId="31">#REF!</definedName>
    <definedName name="CIBKeyFig" localSheetId="51">#REF!</definedName>
    <definedName name="CIBKeyFig" localSheetId="24">#REF!</definedName>
    <definedName name="CIBKeyFig" localSheetId="34">#REF!</definedName>
    <definedName name="CIBKeyFig" localSheetId="35">#REF!</definedName>
    <definedName name="CIBKeyFig" localSheetId="54">#REF!</definedName>
    <definedName name="CIBKeyFig" localSheetId="4">#REF!</definedName>
    <definedName name="CIBKeyFig" localSheetId="5">#REF!</definedName>
    <definedName name="CIBKeyFig" localSheetId="16">#REF!</definedName>
    <definedName name="CIBKeyFig" localSheetId="27">#REF!</definedName>
    <definedName name="CIBKeyFig" localSheetId="52">#REF!</definedName>
    <definedName name="CIBKeyFig" localSheetId="36">#REF!</definedName>
    <definedName name="CIBKeyFig" localSheetId="7">#REF!</definedName>
    <definedName name="CIBKeyFig" localSheetId="8">#REF!</definedName>
    <definedName name="CIBKeyFig" localSheetId="6">#REF!</definedName>
    <definedName name="CIBKeyFig" localSheetId="9">#REF!</definedName>
    <definedName name="CIBKeyFig">#REF!</definedName>
    <definedName name="CIBOP" localSheetId="38">#REF!</definedName>
    <definedName name="CIBOP" localSheetId="18">#REF!</definedName>
    <definedName name="CIBOP" localSheetId="12">#REF!</definedName>
    <definedName name="CIBOP" localSheetId="32">#REF!</definedName>
    <definedName name="CIBOP" localSheetId="31">#REF!</definedName>
    <definedName name="CIBOP" localSheetId="51">#REF!</definedName>
    <definedName name="CIBOP" localSheetId="24">#REF!</definedName>
    <definedName name="CIBOP" localSheetId="34">#REF!</definedName>
    <definedName name="CIBOP" localSheetId="35">#REF!</definedName>
    <definedName name="CIBOP" localSheetId="54">#REF!</definedName>
    <definedName name="CIBOP" localSheetId="4">#REF!</definedName>
    <definedName name="CIBOP" localSheetId="5">#REF!</definedName>
    <definedName name="CIBOP" localSheetId="16">#REF!</definedName>
    <definedName name="CIBOP" localSheetId="27">#REF!</definedName>
    <definedName name="CIBOP" localSheetId="52">#REF!</definedName>
    <definedName name="CIBOP" localSheetId="36">#REF!</definedName>
    <definedName name="CIBOP" localSheetId="7">#REF!</definedName>
    <definedName name="CIBOP" localSheetId="8">#REF!</definedName>
    <definedName name="CIBOP" localSheetId="6">#REF!</definedName>
    <definedName name="CIBOP" localSheetId="9">#REF!</definedName>
    <definedName name="CIBOP">#REF!</definedName>
    <definedName name="cmb" localSheetId="38">#REF!</definedName>
    <definedName name="cmb" localSheetId="18">#REF!</definedName>
    <definedName name="cmb" localSheetId="12">#REF!</definedName>
    <definedName name="cmb" localSheetId="32">#REF!</definedName>
    <definedName name="cmb" localSheetId="31">#REF!</definedName>
    <definedName name="cmb" localSheetId="51">#REF!</definedName>
    <definedName name="cmb" localSheetId="24">#REF!</definedName>
    <definedName name="cmb" localSheetId="34">#REF!</definedName>
    <definedName name="cmb" localSheetId="35">#REF!</definedName>
    <definedName name="cmb" localSheetId="54">#REF!</definedName>
    <definedName name="cmb" localSheetId="4">#REF!</definedName>
    <definedName name="cmb" localSheetId="5">#REF!</definedName>
    <definedName name="cmb" localSheetId="16">#REF!</definedName>
    <definedName name="cmb" localSheetId="27">#REF!</definedName>
    <definedName name="cmb" localSheetId="52">#REF!</definedName>
    <definedName name="cmb" localSheetId="36">#REF!</definedName>
    <definedName name="cmb" localSheetId="7">#REF!</definedName>
    <definedName name="cmb" localSheetId="8">#REF!</definedName>
    <definedName name="cmb" localSheetId="6">#REF!</definedName>
    <definedName name="cmb" localSheetId="9">#REF!</definedName>
    <definedName name="cmb">#REF!</definedName>
    <definedName name="cmb_cmb" localSheetId="38">#REF!</definedName>
    <definedName name="cmb_cmb" localSheetId="18">#REF!</definedName>
    <definedName name="cmb_cmb" localSheetId="12">#REF!</definedName>
    <definedName name="cmb_cmb" localSheetId="32">#REF!</definedName>
    <definedName name="cmb_cmb" localSheetId="31">#REF!</definedName>
    <definedName name="cmb_cmb" localSheetId="51">#REF!</definedName>
    <definedName name="cmb_cmb" localSheetId="24">#REF!</definedName>
    <definedName name="cmb_cmb" localSheetId="34">#REF!</definedName>
    <definedName name="cmb_cmb" localSheetId="35">#REF!</definedName>
    <definedName name="cmb_cmb" localSheetId="54">#REF!</definedName>
    <definedName name="cmb_cmb" localSheetId="4">#REF!</definedName>
    <definedName name="cmb_cmb" localSheetId="5">#REF!</definedName>
    <definedName name="cmb_cmb" localSheetId="16">#REF!</definedName>
    <definedName name="cmb_cmb" localSheetId="27">#REF!</definedName>
    <definedName name="cmb_cmb" localSheetId="52">#REF!</definedName>
    <definedName name="cmb_cmb" localSheetId="36">#REF!</definedName>
    <definedName name="cmb_cmb" localSheetId="7">#REF!</definedName>
    <definedName name="cmb_cmb" localSheetId="8">#REF!</definedName>
    <definedName name="cmb_cmb" localSheetId="6">#REF!</definedName>
    <definedName name="cmb_cmb" localSheetId="9">#REF!</definedName>
    <definedName name="cmb_cmb">#REF!</definedName>
    <definedName name="cmp" localSheetId="38">#REF!</definedName>
    <definedName name="cmp" localSheetId="18">#REF!</definedName>
    <definedName name="cmp" localSheetId="12">#REF!</definedName>
    <definedName name="cmp" localSheetId="32">#REF!</definedName>
    <definedName name="cmp" localSheetId="31">#REF!</definedName>
    <definedName name="cmp" localSheetId="51">#REF!</definedName>
    <definedName name="cmp" localSheetId="24">#REF!</definedName>
    <definedName name="cmp" localSheetId="34">#REF!</definedName>
    <definedName name="cmp" localSheetId="35">#REF!</definedName>
    <definedName name="cmp" localSheetId="54">#REF!</definedName>
    <definedName name="cmp" localSheetId="4">#REF!</definedName>
    <definedName name="cmp" localSheetId="5">#REF!</definedName>
    <definedName name="cmp" localSheetId="16">#REF!</definedName>
    <definedName name="cmp" localSheetId="27">#REF!</definedName>
    <definedName name="cmp" localSheetId="52">#REF!</definedName>
    <definedName name="cmp" localSheetId="36">#REF!</definedName>
    <definedName name="cmp" localSheetId="7">#REF!</definedName>
    <definedName name="cmp" localSheetId="8">#REF!</definedName>
    <definedName name="cmp" localSheetId="6">#REF!</definedName>
    <definedName name="cmp" localSheetId="9">#REF!</definedName>
    <definedName name="cmp">#REF!</definedName>
    <definedName name="CONS" localSheetId="38">OFFSET('[22]Chart Losses'!$M$7,COUNT('[22]Chart Losses'!$M$7:$M$50)-'[22]Chart Losses'!$H$1,,'[22]Chart Losses'!$H$1)</definedName>
    <definedName name="CONS" localSheetId="28">OFFSET('[22]Chart Losses'!$M$7,COUNT('[22]Chart Losses'!$M$7:$M$50)-'[22]Chart Losses'!$H$1,,'[22]Chart Losses'!$H$1)</definedName>
    <definedName name="CONS" localSheetId="51">OFFSET('[22]Chart Losses'!$M$7,COUNT('[22]Chart Losses'!$M$7:$M$50)-'[22]Chart Losses'!$H$1,,'[22]Chart Losses'!$H$1)</definedName>
    <definedName name="CONS" localSheetId="34">OFFSET('[23]Chart Losses'!$M$7,COUNT('[23]Chart Losses'!$M$7:$M$50)-'[23]Chart Losses'!$H$1,,'[23]Chart Losses'!$H$1)</definedName>
    <definedName name="CONS" localSheetId="35">OFFSET('[23]Chart Losses'!$M$7,COUNT('[23]Chart Losses'!$M$7:$M$50)-'[23]Chart Losses'!$H$1,,'[23]Chart Losses'!$H$1)</definedName>
    <definedName name="CONS" localSheetId="54">OFFSET('[24]Chart Losses'!$M$7,COUNT('[24]Chart Losses'!$M$7:$M$50)-'[24]Chart Losses'!$H$1,,'[24]Chart Losses'!$H$1)</definedName>
    <definedName name="CONS" localSheetId="27">OFFSET('[23]Chart Losses'!$M$7,COUNT('[23]Chart Losses'!$M$7:$M$50)-'[23]Chart Losses'!$H$1,,'[23]Chart Losses'!$H$1)</definedName>
    <definedName name="CONS" localSheetId="52">OFFSET('[23]Chart Losses'!$M$7,COUNT('[23]Chart Losses'!$M$7:$M$50)-'[23]Chart Losses'!$H$1,,'[23]Chart Losses'!$H$1)</definedName>
    <definedName name="CONS" localSheetId="7">OFFSET('[25]Chart Losses'!$M$7,COUNT('[25]Chart Losses'!$M$7:$M$50)-'[25]Chart Losses'!$H$1,,'[25]Chart Losses'!$H$1)</definedName>
    <definedName name="CONS" localSheetId="8">OFFSET('[25]Chart Losses'!$M$7,COUNT('[25]Chart Losses'!$M$7:$M$50)-'[25]Chart Losses'!$H$1,,'[25]Chart Losses'!$H$1)</definedName>
    <definedName name="CONS" localSheetId="6">OFFSET('[25]Chart Losses'!$M$7,COUNT('[25]Chart Losses'!$M$7:$M$50)-'[25]Chart Losses'!$H$1,,'[25]Chart Losses'!$H$1)</definedName>
    <definedName name="CONS">OFFSET('[26]Chart Losses'!$M$7,COUNT('[26]Chart Losses'!$M$7:$M$50)-'[26]Chart Losses'!$H$1,,'[26]Chart Losses'!$H$1)</definedName>
    <definedName name="CORP" localSheetId="38">OFFSET('[22]Chart Losses'!$J$7,COUNT('[22]Chart Losses'!$J$7:$J$50)-'[22]Chart Losses'!$H$1,,'[22]Chart Losses'!$H$1)</definedName>
    <definedName name="CORP" localSheetId="28">OFFSET('[22]Chart Losses'!$J$7,COUNT('[22]Chart Losses'!$J$7:$J$50)-'[22]Chart Losses'!$H$1,,'[22]Chart Losses'!$H$1)</definedName>
    <definedName name="CORP" localSheetId="51">OFFSET('[22]Chart Losses'!$J$7,COUNT('[22]Chart Losses'!$J$7:$J$50)-'[22]Chart Losses'!$H$1,,'[22]Chart Losses'!$H$1)</definedName>
    <definedName name="CORP" localSheetId="34">OFFSET('[23]Chart Losses'!$J$7,COUNT('[23]Chart Losses'!$J$7:$J$50)-'[23]Chart Losses'!$H$1,,'[23]Chart Losses'!$H$1)</definedName>
    <definedName name="CORP" localSheetId="35">OFFSET('[23]Chart Losses'!$J$7,COUNT('[23]Chart Losses'!$J$7:$J$50)-'[23]Chart Losses'!$H$1,,'[23]Chart Losses'!$H$1)</definedName>
    <definedName name="CORP" localSheetId="54">OFFSET('[24]Chart Losses'!$J$7,COUNT('[24]Chart Losses'!$J$7:$J$50)-'[24]Chart Losses'!$H$1,,'[24]Chart Losses'!$H$1)</definedName>
    <definedName name="CORP" localSheetId="27">OFFSET('[23]Chart Losses'!$J$7,COUNT('[23]Chart Losses'!$J$7:$J$50)-'[23]Chart Losses'!$H$1,,'[23]Chart Losses'!$H$1)</definedName>
    <definedName name="CORP" localSheetId="52">OFFSET('[23]Chart Losses'!$J$7,COUNT('[23]Chart Losses'!$J$7:$J$50)-'[23]Chart Losses'!$H$1,,'[23]Chart Losses'!$H$1)</definedName>
    <definedName name="CORP" localSheetId="7">OFFSET('[25]Chart Losses'!$J$7,COUNT('[25]Chart Losses'!$J$7:$J$50)-'[25]Chart Losses'!$H$1,,'[25]Chart Losses'!$H$1)</definedName>
    <definedName name="CORP" localSheetId="8">OFFSET('[25]Chart Losses'!$J$7,COUNT('[25]Chart Losses'!$J$7:$J$50)-'[25]Chart Losses'!$H$1,,'[25]Chart Losses'!$H$1)</definedName>
    <definedName name="CORP" localSheetId="6">OFFSET('[25]Chart Losses'!$J$7,COUNT('[25]Chart Losses'!$J$7:$J$50)-'[25]Chart Losses'!$H$1,,'[25]Chart Losses'!$H$1)</definedName>
    <definedName name="CORP">OFFSET('[26]Chart Losses'!$J$7,COUNT('[26]Chart Losses'!$J$7:$J$50)-'[26]Chart Losses'!$H$1,,'[26]Chart Losses'!$H$1)</definedName>
    <definedName name="corp.inst" localSheetId="38">#REF!</definedName>
    <definedName name="corp.inst" localSheetId="18">#REF!</definedName>
    <definedName name="corp.inst" localSheetId="12">#REF!</definedName>
    <definedName name="corp.inst" localSheetId="32">#REF!</definedName>
    <definedName name="corp.inst" localSheetId="31">#REF!</definedName>
    <definedName name="corp.inst" localSheetId="51">#REF!</definedName>
    <definedName name="corp.inst" localSheetId="24">#REF!</definedName>
    <definedName name="corp.inst" localSheetId="34">#REF!</definedName>
    <definedName name="corp.inst" localSheetId="35">#REF!</definedName>
    <definedName name="corp.inst" localSheetId="54">#REF!</definedName>
    <definedName name="corp.inst" localSheetId="4">#REF!</definedName>
    <definedName name="corp.inst" localSheetId="5">#REF!</definedName>
    <definedName name="corp.inst" localSheetId="16">#REF!</definedName>
    <definedName name="corp.inst" localSheetId="27">#REF!</definedName>
    <definedName name="corp.inst" localSheetId="52">#REF!</definedName>
    <definedName name="corp.inst" localSheetId="36">#REF!</definedName>
    <definedName name="corp.inst" localSheetId="7">#REF!</definedName>
    <definedName name="corp.inst" localSheetId="8">#REF!</definedName>
    <definedName name="corp.inst" localSheetId="6">#REF!</definedName>
    <definedName name="corp.inst" localSheetId="9">#REF!</definedName>
    <definedName name="corp.inst">#REF!</definedName>
    <definedName name="corp1" localSheetId="38">#REF!</definedName>
    <definedName name="corp1" localSheetId="18">#REF!</definedName>
    <definedName name="corp1" localSheetId="12">#REF!</definedName>
    <definedName name="corp1" localSheetId="32">#REF!</definedName>
    <definedName name="corp1" localSheetId="31">#REF!</definedName>
    <definedName name="corp1" localSheetId="51">#REF!</definedName>
    <definedName name="corp1" localSheetId="24">#REF!</definedName>
    <definedName name="corp1" localSheetId="34">#REF!</definedName>
    <definedName name="corp1" localSheetId="35">#REF!</definedName>
    <definedName name="corp1" localSheetId="54">#REF!</definedName>
    <definedName name="corp1" localSheetId="4">#REF!</definedName>
    <definedName name="corp1" localSheetId="5">#REF!</definedName>
    <definedName name="corp1" localSheetId="16">#REF!</definedName>
    <definedName name="corp1" localSheetId="27">#REF!</definedName>
    <definedName name="corp1" localSheetId="52">#REF!</definedName>
    <definedName name="corp1" localSheetId="36">#REF!</definedName>
    <definedName name="corp1" localSheetId="7">#REF!</definedName>
    <definedName name="corp1" localSheetId="8">#REF!</definedName>
    <definedName name="corp1" localSheetId="6">#REF!</definedName>
    <definedName name="corp1" localSheetId="9">#REF!</definedName>
    <definedName name="corp1">#REF!</definedName>
    <definedName name="_xlnm.Criteria" localSheetId="38">#REF!</definedName>
    <definedName name="_xlnm.Criteria" localSheetId="18">#REF!</definedName>
    <definedName name="_xlnm.Criteria" localSheetId="12">#REF!</definedName>
    <definedName name="_xlnm.Criteria" localSheetId="32">#REF!</definedName>
    <definedName name="_xlnm.Criteria" localSheetId="31">#REF!</definedName>
    <definedName name="_xlnm.Criteria" localSheetId="28">#REF!</definedName>
    <definedName name="_xlnm.Criteria" localSheetId="51">#REF!</definedName>
    <definedName name="_xlnm.Criteria" localSheetId="24">#REF!</definedName>
    <definedName name="_xlnm.Criteria" localSheetId="34">#REF!</definedName>
    <definedName name="_xlnm.Criteria" localSheetId="35">#REF!</definedName>
    <definedName name="_xlnm.Criteria" localSheetId="54">#REF!</definedName>
    <definedName name="_xlnm.Criteria" localSheetId="4">#REF!</definedName>
    <definedName name="_xlnm.Criteria" localSheetId="5">#REF!</definedName>
    <definedName name="_xlnm.Criteria" localSheetId="16">#REF!</definedName>
    <definedName name="_xlnm.Criteria" localSheetId="27">#REF!</definedName>
    <definedName name="_xlnm.Criteria" localSheetId="52">#REF!</definedName>
    <definedName name="_xlnm.Criteria" localSheetId="36">#REF!</definedName>
    <definedName name="_xlnm.Criteria" localSheetId="7">#REF!</definedName>
    <definedName name="_xlnm.Criteria" localSheetId="8">#REF!</definedName>
    <definedName name="_xlnm.Criteria" localSheetId="6">#REF!</definedName>
    <definedName name="_xlnm.Criteria" localSheetId="9">#REF!</definedName>
    <definedName name="_xlnm.Criteria">#REF!</definedName>
    <definedName name="cru_ytd" localSheetId="38">#REF!</definedName>
    <definedName name="cru_ytd" localSheetId="18">#REF!</definedName>
    <definedName name="cru_ytd" localSheetId="12">#REF!</definedName>
    <definedName name="cru_ytd" localSheetId="32">#REF!</definedName>
    <definedName name="cru_ytd" localSheetId="31">#REF!</definedName>
    <definedName name="cru_ytd" localSheetId="51">#REF!</definedName>
    <definedName name="cru_ytd" localSheetId="24">#REF!</definedName>
    <definedName name="cru_ytd" localSheetId="34">#REF!</definedName>
    <definedName name="cru_ytd" localSheetId="35">#REF!</definedName>
    <definedName name="cru_ytd" localSheetId="54">#REF!</definedName>
    <definedName name="cru_ytd" localSheetId="4">#REF!</definedName>
    <definedName name="cru_ytd" localSheetId="5">#REF!</definedName>
    <definedName name="cru_ytd" localSheetId="16">#REF!</definedName>
    <definedName name="cru_ytd" localSheetId="27">#REF!</definedName>
    <definedName name="cru_ytd" localSheetId="52">#REF!</definedName>
    <definedName name="cru_ytd" localSheetId="36">#REF!</definedName>
    <definedName name="cru_ytd" localSheetId="7">#REF!</definedName>
    <definedName name="cru_ytd" localSheetId="8">#REF!</definedName>
    <definedName name="cru_ytd" localSheetId="6">#REF!</definedName>
    <definedName name="cru_ytd" localSheetId="9">#REF!</definedName>
    <definedName name="cru_ytd">#REF!</definedName>
    <definedName name="cru_ytd_eng" localSheetId="38">#REF!</definedName>
    <definedName name="cru_ytd_eng" localSheetId="18">#REF!</definedName>
    <definedName name="cru_ytd_eng" localSheetId="12">#REF!</definedName>
    <definedName name="cru_ytd_eng" localSheetId="32">#REF!</definedName>
    <definedName name="cru_ytd_eng" localSheetId="31">#REF!</definedName>
    <definedName name="cru_ytd_eng" localSheetId="51">#REF!</definedName>
    <definedName name="cru_ytd_eng" localSheetId="24">#REF!</definedName>
    <definedName name="cru_ytd_eng" localSheetId="34">#REF!</definedName>
    <definedName name="cru_ytd_eng" localSheetId="35">#REF!</definedName>
    <definedName name="cru_ytd_eng" localSheetId="54">#REF!</definedName>
    <definedName name="cru_ytd_eng" localSheetId="4">#REF!</definedName>
    <definedName name="cru_ytd_eng" localSheetId="5">#REF!</definedName>
    <definedName name="cru_ytd_eng" localSheetId="16">#REF!</definedName>
    <definedName name="cru_ytd_eng" localSheetId="27">#REF!</definedName>
    <definedName name="cru_ytd_eng" localSheetId="52">#REF!</definedName>
    <definedName name="cru_ytd_eng" localSheetId="36">#REF!</definedName>
    <definedName name="cru_ytd_eng" localSheetId="7">#REF!</definedName>
    <definedName name="cru_ytd_eng" localSheetId="8">#REF!</definedName>
    <definedName name="cru_ytd_eng" localSheetId="6">#REF!</definedName>
    <definedName name="cru_ytd_eng" localSheetId="9">#REF!</definedName>
    <definedName name="cru_ytd_eng">#REF!</definedName>
    <definedName name="csAllowDetailBudgeting">1</definedName>
    <definedName name="csAllowLocalConsolidation">1</definedName>
    <definedName name="csAppName">"FlFcBkFmGhGaFj@bAeDmE`CoA`DbAk"</definedName>
    <definedName name="csDesignMode">1</definedName>
    <definedName name="csDetailBudgetingURL">"FlFcBkFmGhGaD`@c@eEj@oFdFhEdAlAgEoE`@iAeBmBdDkAn@fDoEgFdCcEeEfAaEkEhAjEcBgFoDi@d@aAeGdCkCgAjCkA`DmEbAnDnAnBdDjEaCbDkDaGf@cDb@m@dD`EiE`GhClBeDoAb@eDcEkBl"</definedName>
    <definedName name="csKeepAlive">5</definedName>
    <definedName name="csLocalConsolidationOnSubmit">1</definedName>
    <definedName name="csNFC_XL_Pensionfunds_Dim01">"="</definedName>
    <definedName name="csNFC_XL_Pensionfunds_Dim02">"="</definedName>
    <definedName name="csNFC_XL_Pensionfunds_Dim03">"="</definedName>
    <definedName name="csNFC_XL_Pensionfunds_Dim04">"="</definedName>
    <definedName name="csNFC_XL_Pensionfunds_Dim05">"="</definedName>
    <definedName name="csNFC_XL_Pensionfunds_Dim06">"="</definedName>
    <definedName name="csNFC_XL_Pensionfunds_Dim07">"="</definedName>
    <definedName name="csNFC_XL_Pensionfunds_Dim08">"="</definedName>
    <definedName name="csNFC_XL_Pensionfunds_Dim09">"="</definedName>
    <definedName name="csNFC_XL_Pensionfunds_Dim10">"="</definedName>
    <definedName name="csNFC_XL_Pensionfunds_Dim11" localSheetId="38">#REF!</definedName>
    <definedName name="csNFC_XL_Pensionfunds_Dim11" localSheetId="18">#REF!</definedName>
    <definedName name="csNFC_XL_Pensionfunds_Dim11" localSheetId="12">#REF!</definedName>
    <definedName name="csNFC_XL_Pensionfunds_Dim11" localSheetId="32">#REF!</definedName>
    <definedName name="csNFC_XL_Pensionfunds_Dim11" localSheetId="31">#REF!</definedName>
    <definedName name="csNFC_XL_Pensionfunds_Dim11" localSheetId="51">#REF!</definedName>
    <definedName name="csNFC_XL_Pensionfunds_Dim11" localSheetId="24">#REF!</definedName>
    <definedName name="csNFC_XL_Pensionfunds_Dim11" localSheetId="34">#REF!</definedName>
    <definedName name="csNFC_XL_Pensionfunds_Dim11" localSheetId="35">#REF!</definedName>
    <definedName name="csNFC_XL_Pensionfunds_Dim11" localSheetId="54">#REF!</definedName>
    <definedName name="csNFC_XL_Pensionfunds_Dim11" localSheetId="4">#REF!</definedName>
    <definedName name="csNFC_XL_Pensionfunds_Dim11" localSheetId="5">#REF!</definedName>
    <definedName name="csNFC_XL_Pensionfunds_Dim11" localSheetId="16">#REF!</definedName>
    <definedName name="csNFC_XL_Pensionfunds_Dim11" localSheetId="27">#REF!</definedName>
    <definedName name="csNFC_XL_Pensionfunds_Dim11" localSheetId="52">#REF!</definedName>
    <definedName name="csNFC_XL_Pensionfunds_Dim11" localSheetId="36">#REF!</definedName>
    <definedName name="csNFC_XL_Pensionfunds_Dim11" localSheetId="7">#REF!</definedName>
    <definedName name="csNFC_XL_Pensionfunds_Dim11" localSheetId="8">#REF!</definedName>
    <definedName name="csNFC_XL_Pensionfunds_Dim11" localSheetId="6">#REF!</definedName>
    <definedName name="csNFC_XL_Pensionfunds_Dim11" localSheetId="9">#REF!</definedName>
    <definedName name="csNFC_XL_Pensionfunds_Dim11">#REF!</definedName>
    <definedName name="csNFC_XL_Pensionfunds_Dim12">"="</definedName>
    <definedName name="csNFC_XL_PensionfundsAnchor" localSheetId="38">#REF!</definedName>
    <definedName name="csNFC_XL_PensionfundsAnchor" localSheetId="18">#REF!</definedName>
    <definedName name="csNFC_XL_PensionfundsAnchor" localSheetId="12">#REF!</definedName>
    <definedName name="csNFC_XL_PensionfundsAnchor" localSheetId="32">#REF!</definedName>
    <definedName name="csNFC_XL_PensionfundsAnchor" localSheetId="31">#REF!</definedName>
    <definedName name="csNFC_XL_PensionfundsAnchor" localSheetId="51">#REF!</definedName>
    <definedName name="csNFC_XL_PensionfundsAnchor" localSheetId="24">#REF!</definedName>
    <definedName name="csNFC_XL_PensionfundsAnchor" localSheetId="34">#REF!</definedName>
    <definedName name="csNFC_XL_PensionfundsAnchor" localSheetId="35">#REF!</definedName>
    <definedName name="csNFC_XL_PensionfundsAnchor" localSheetId="54">#REF!</definedName>
    <definedName name="csNFC_XL_PensionfundsAnchor" localSheetId="4">#REF!</definedName>
    <definedName name="csNFC_XL_PensionfundsAnchor" localSheetId="5">#REF!</definedName>
    <definedName name="csNFC_XL_PensionfundsAnchor" localSheetId="16">#REF!</definedName>
    <definedName name="csNFC_XL_PensionfundsAnchor" localSheetId="27">#REF!</definedName>
    <definedName name="csNFC_XL_PensionfundsAnchor" localSheetId="52">#REF!</definedName>
    <definedName name="csNFC_XL_PensionfundsAnchor" localSheetId="36">#REF!</definedName>
    <definedName name="csNFC_XL_PensionfundsAnchor" localSheetId="7">#REF!</definedName>
    <definedName name="csNFC_XL_PensionfundsAnchor" localSheetId="8">#REF!</definedName>
    <definedName name="csNFC_XL_PensionfundsAnchor" localSheetId="6">#REF!</definedName>
    <definedName name="csNFC_XL_PensionfundsAnchor" localSheetId="9">#REF!</definedName>
    <definedName name="csNFC_XL_PensionfundsAnchor">#REF!</definedName>
    <definedName name="csRefreshOnOpen">1</definedName>
    <definedName name="csRefreshOnRotate">1</definedName>
    <definedName name="Currency" localSheetId="38">[27]Factors!$B$13</definedName>
    <definedName name="Currency" localSheetId="51">[27]Factors!$B$13</definedName>
    <definedName name="Currency" localSheetId="34">[27]Factors!$B$13</definedName>
    <definedName name="Currency" localSheetId="35">[27]Factors!$B$13</definedName>
    <definedName name="Currency" localSheetId="54">[28]Factors!$B$13</definedName>
    <definedName name="Currency" localSheetId="27">[27]Factors!$B$13</definedName>
    <definedName name="Currency" localSheetId="52">[29]Factors!$B$13</definedName>
    <definedName name="Currency" localSheetId="7">[30]Factors!$B$13</definedName>
    <definedName name="Currency" localSheetId="8">[30]Factors!$B$13</definedName>
    <definedName name="Currency" localSheetId="6">[30]Factors!$B$13</definedName>
    <definedName name="Currency">[31]Factors!$B$13</definedName>
    <definedName name="cust" localSheetId="38">#REF!</definedName>
    <definedName name="cust" localSheetId="18">#REF!</definedName>
    <definedName name="cust" localSheetId="12">#REF!</definedName>
    <definedName name="cust" localSheetId="32">#REF!</definedName>
    <definedName name="cust" localSheetId="31">#REF!</definedName>
    <definedName name="cust" localSheetId="51">#REF!</definedName>
    <definedName name="cust" localSheetId="24">#REF!</definedName>
    <definedName name="cust" localSheetId="34">#REF!</definedName>
    <definedName name="cust" localSheetId="35">#REF!</definedName>
    <definedName name="cust" localSheetId="54">#REF!</definedName>
    <definedName name="cust" localSheetId="4">#REF!</definedName>
    <definedName name="cust" localSheetId="5">#REF!</definedName>
    <definedName name="cust" localSheetId="16">#REF!</definedName>
    <definedName name="cust" localSheetId="27">#REF!</definedName>
    <definedName name="cust" localSheetId="52">#REF!</definedName>
    <definedName name="cust" localSheetId="36">#REF!</definedName>
    <definedName name="cust" localSheetId="7">#REF!</definedName>
    <definedName name="cust" localSheetId="8">#REF!</definedName>
    <definedName name="cust" localSheetId="6">#REF!</definedName>
    <definedName name="cust" localSheetId="9">#REF!</definedName>
    <definedName name="cust">#REF!</definedName>
    <definedName name="cust_segm" localSheetId="38">#REF!</definedName>
    <definedName name="cust_segm" localSheetId="18">#REF!</definedName>
    <definedName name="cust_segm" localSheetId="12">#REF!</definedName>
    <definedName name="cust_segm" localSheetId="32">#REF!</definedName>
    <definedName name="cust_segm" localSheetId="31">#REF!</definedName>
    <definedName name="cust_segm" localSheetId="51">#REF!</definedName>
    <definedName name="cust_segm" localSheetId="24">#REF!</definedName>
    <definedName name="cust_segm" localSheetId="34">#REF!</definedName>
    <definedName name="cust_segm" localSheetId="35">#REF!</definedName>
    <definedName name="cust_segm" localSheetId="54">#REF!</definedName>
    <definedName name="cust_segm" localSheetId="4">#REF!</definedName>
    <definedName name="cust_segm" localSheetId="5">#REF!</definedName>
    <definedName name="cust_segm" localSheetId="16">#REF!</definedName>
    <definedName name="cust_segm" localSheetId="27">#REF!</definedName>
    <definedName name="cust_segm" localSheetId="52">#REF!</definedName>
    <definedName name="cust_segm" localSheetId="36">#REF!</definedName>
    <definedName name="cust_segm" localSheetId="7">#REF!</definedName>
    <definedName name="cust_segm" localSheetId="8">#REF!</definedName>
    <definedName name="cust_segm" localSheetId="6">#REF!</definedName>
    <definedName name="cust_segm" localSheetId="9">#REF!</definedName>
    <definedName name="cust_segm">#REF!</definedName>
    <definedName name="DanskMdRapport" localSheetId="38">[32]Månedsrapport!$A$1:$F$103</definedName>
    <definedName name="DanskMdRapport" localSheetId="51">[32]Månedsrapport!$A$1:$F$103</definedName>
    <definedName name="DanskMdRapport" localSheetId="34">[32]Månedsrapport!$A$1:$F$103</definedName>
    <definedName name="DanskMdRapport" localSheetId="35">[32]Månedsrapport!$A$1:$F$103</definedName>
    <definedName name="DanskMdRapport" localSheetId="54">[33]Månedsrapport!$A$1:$F$103</definedName>
    <definedName name="DanskMdRapport" localSheetId="27">[32]Månedsrapport!$A$1:$F$103</definedName>
    <definedName name="DanskMdRapport" localSheetId="52">[34]Månedsrapport!$A$1:$F$103</definedName>
    <definedName name="DanskMdRapport" localSheetId="7">[35]Månedsrapport!$A$1:$F$103</definedName>
    <definedName name="DanskMdRapport" localSheetId="8">[35]Månedsrapport!$A$1:$F$103</definedName>
    <definedName name="DanskMdRapport" localSheetId="6">[35]Månedsrapport!$A$1:$F$103</definedName>
    <definedName name="DanskMdRapport">[36]Månedsrapport!$A$1:$F$103</definedName>
    <definedName name="data_imp_start" localSheetId="38">[37]Beholdningsdata!#REF!</definedName>
    <definedName name="data_imp_start" localSheetId="32">[37]Beholdningsdata!#REF!</definedName>
    <definedName name="data_imp_start" localSheetId="31">[37]Beholdningsdata!#REF!</definedName>
    <definedName name="data_imp_start" localSheetId="51">[37]Beholdningsdata!#REF!</definedName>
    <definedName name="data_imp_start" localSheetId="34">[37]Beholdningsdata!#REF!</definedName>
    <definedName name="data_imp_start" localSheetId="35">[37]Beholdningsdata!#REF!</definedName>
    <definedName name="data_imp_start" localSheetId="54">[37]Beholdningsdata!#REF!</definedName>
    <definedName name="data_imp_start" localSheetId="4">[37]Beholdningsdata!#REF!</definedName>
    <definedName name="data_imp_start" localSheetId="5">[37]Beholdningsdata!#REF!</definedName>
    <definedName name="data_imp_start" localSheetId="27">[37]Beholdningsdata!#REF!</definedName>
    <definedName name="data_imp_start" localSheetId="52">[37]Beholdningsdata!#REF!</definedName>
    <definedName name="data_imp_start" localSheetId="36">[37]Beholdningsdata!#REF!</definedName>
    <definedName name="data_imp_start" localSheetId="7">[37]Beholdningsdata!#REF!</definedName>
    <definedName name="data_imp_start" localSheetId="8">[37]Beholdningsdata!#REF!</definedName>
    <definedName name="data_imp_start" localSheetId="6">[37]Beholdningsdata!#REF!</definedName>
    <definedName name="data_imp_start">[37]Beholdningsdata!#REF!</definedName>
    <definedName name="_xlnm.Database" localSheetId="38">#REF!</definedName>
    <definedName name="_xlnm.Database" localSheetId="18">#REF!</definedName>
    <definedName name="_xlnm.Database" localSheetId="12">#REF!</definedName>
    <definedName name="_xlnm.Database" localSheetId="32">#REF!</definedName>
    <definedName name="_xlnm.Database" localSheetId="31">#REF!</definedName>
    <definedName name="_xlnm.Database" localSheetId="28">#REF!</definedName>
    <definedName name="_xlnm.Database" localSheetId="51">#REF!</definedName>
    <definedName name="_xlnm.Database" localSheetId="24">#REF!</definedName>
    <definedName name="_xlnm.Database" localSheetId="34">#REF!</definedName>
    <definedName name="_xlnm.Database" localSheetId="35">#REF!</definedName>
    <definedName name="_xlnm.Database" localSheetId="54">#REF!</definedName>
    <definedName name="_xlnm.Database" localSheetId="4">#REF!</definedName>
    <definedName name="_xlnm.Database" localSheetId="5">#REF!</definedName>
    <definedName name="_xlnm.Database" localSheetId="16">#REF!</definedName>
    <definedName name="_xlnm.Database" localSheetId="27">#REF!</definedName>
    <definedName name="_xlnm.Database" localSheetId="52">#REF!</definedName>
    <definedName name="_xlnm.Database" localSheetId="36">#REF!</definedName>
    <definedName name="_xlnm.Database" localSheetId="7">#REF!</definedName>
    <definedName name="_xlnm.Database" localSheetId="8">#REF!</definedName>
    <definedName name="_xlnm.Database" localSheetId="6">#REF!</definedName>
    <definedName name="_xlnm.Database" localSheetId="9">#REF!</definedName>
    <definedName name="_xlnm.Database">#REF!</definedName>
    <definedName name="Date" localSheetId="38">'[38]Input Sheet'!$A$1</definedName>
    <definedName name="Date" localSheetId="51">'[38]Input Sheet'!$A$1</definedName>
    <definedName name="Date" localSheetId="34">'[38]Input Sheet'!$A$1</definedName>
    <definedName name="Date" localSheetId="35">'[38]Input Sheet'!$A$1</definedName>
    <definedName name="Date" localSheetId="54">'[39]Input Sheet'!$A$1</definedName>
    <definedName name="Date" localSheetId="27">'[38]Input Sheet'!$A$1</definedName>
    <definedName name="Date" localSheetId="52">'[40]Input Sheet'!$A$1</definedName>
    <definedName name="Date" localSheetId="7">'[41]Input Sheet'!$A$1</definedName>
    <definedName name="Date" localSheetId="8">'[41]Input Sheet'!$A$1</definedName>
    <definedName name="Date" localSheetId="6">'[41]Input Sheet'!$A$1</definedName>
    <definedName name="Date">'[42]Input Sheet'!$A$1</definedName>
    <definedName name="DatoValg" localSheetId="38">[32]HelpSheet!$C$5:$C$16</definedName>
    <definedName name="DatoValg" localSheetId="51">[32]HelpSheet!$C$5:$C$16</definedName>
    <definedName name="DatoValg" localSheetId="34">[32]HelpSheet!$C$5:$C$16</definedName>
    <definedName name="DatoValg" localSheetId="35">[32]HelpSheet!$C$5:$C$16</definedName>
    <definedName name="DatoValg" localSheetId="54">[33]HelpSheet!$C$5:$C$16</definedName>
    <definedName name="DatoValg" localSheetId="27">[32]HelpSheet!$C$5:$C$16</definedName>
    <definedName name="DatoValg" localSheetId="52">[34]HelpSheet!$C$5:$C$16</definedName>
    <definedName name="DatoValg" localSheetId="7">[35]HelpSheet!$C$5:$C$16</definedName>
    <definedName name="DatoValg" localSheetId="8">[35]HelpSheet!$C$5:$C$16</definedName>
    <definedName name="DatoValg" localSheetId="6">[35]HelpSheet!$C$5:$C$16</definedName>
    <definedName name="DatoValg">[36]HelpSheet!$C$5:$C$16</definedName>
    <definedName name="DATUM" localSheetId="38">OFFSET('[22]Chart Losses'!$H$7,COUNT('[22]Chart Losses'!$H$7:$H$50)-'[22]Chart Losses'!$H$1,,'[22]Chart Losses'!$H$1)</definedName>
    <definedName name="DATUM" localSheetId="28">OFFSET('[22]Chart Losses'!$H$7,COUNT('[22]Chart Losses'!$H$7:$H$50)-'[22]Chart Losses'!$H$1,,'[22]Chart Losses'!$H$1)</definedName>
    <definedName name="DATUM" localSheetId="51">OFFSET('[22]Chart Losses'!$H$7,COUNT('[22]Chart Losses'!$H$7:$H$50)-'[22]Chart Losses'!$H$1,,'[22]Chart Losses'!$H$1)</definedName>
    <definedName name="DATUM" localSheetId="34">OFFSET('[23]Chart Losses'!$H$7,COUNT('[23]Chart Losses'!$H$7:$H$50)-'[23]Chart Losses'!$H$1,,'[23]Chart Losses'!$H$1)</definedName>
    <definedName name="DATUM" localSheetId="35">OFFSET('[23]Chart Losses'!$H$7,COUNT('[23]Chart Losses'!$H$7:$H$50)-'[23]Chart Losses'!$H$1,,'[23]Chart Losses'!$H$1)</definedName>
    <definedName name="DATUM" localSheetId="54">OFFSET('[24]Chart Losses'!$H$7,COUNT('[24]Chart Losses'!$H$7:$H$50)-'[24]Chart Losses'!$H$1,,'[24]Chart Losses'!$H$1)</definedName>
    <definedName name="DATUM" localSheetId="27">OFFSET('[23]Chart Losses'!$H$7,COUNT('[23]Chart Losses'!$H$7:$H$50)-'[23]Chart Losses'!$H$1,,'[23]Chart Losses'!$H$1)</definedName>
    <definedName name="DATUM" localSheetId="52">OFFSET('[23]Chart Losses'!$H$7,COUNT('[23]Chart Losses'!$H$7:$H$50)-'[23]Chart Losses'!$H$1,,'[23]Chart Losses'!$H$1)</definedName>
    <definedName name="DATUM" localSheetId="7">OFFSET('[25]Chart Losses'!$H$7,COUNT('[25]Chart Losses'!$H$7:$H$50)-'[25]Chart Losses'!$H$1,,'[25]Chart Losses'!$H$1)</definedName>
    <definedName name="DATUM" localSheetId="8">OFFSET('[25]Chart Losses'!$H$7,COUNT('[25]Chart Losses'!$H$7:$H$50)-'[25]Chart Losses'!$H$1,,'[25]Chart Losses'!$H$1)</definedName>
    <definedName name="DATUM" localSheetId="6">OFFSET('[25]Chart Losses'!$H$7,COUNT('[25]Chart Losses'!$H$7:$H$50)-'[25]Chart Losses'!$H$1,,'[25]Chart Losses'!$H$1)</definedName>
    <definedName name="DATUM">OFFSET('[26]Chart Losses'!$H$7,COUNT('[26]Chart Losses'!$H$7:$H$50)-'[26]Chart Losses'!$H$1,,'[26]Chart Losses'!$H$1)</definedName>
    <definedName name="DB" localSheetId="38">'[12]Konto koncern'!$A$3:$O$335</definedName>
    <definedName name="DB" localSheetId="51">'[12]Konto koncern'!$A$3:$O$335</definedName>
    <definedName name="DB" localSheetId="34">'[12]Konto koncern'!$A$3:$O$335</definedName>
    <definedName name="DB" localSheetId="35">'[12]Konto koncern'!$A$3:$O$335</definedName>
    <definedName name="DB" localSheetId="54">'[13]Konto koncern'!$A$3:$O$335</definedName>
    <definedName name="DB" localSheetId="27">'[12]Konto koncern'!$A$3:$O$335</definedName>
    <definedName name="DB" localSheetId="52">'[14]Konto koncern'!$A$3:$O$335</definedName>
    <definedName name="DB" localSheetId="7">'[15]Konto koncern'!$A$3:$O$335</definedName>
    <definedName name="DB" localSheetId="8">'[15]Konto koncern'!$A$3:$O$335</definedName>
    <definedName name="DB" localSheetId="6">'[15]Konto koncern'!$A$3:$O$335</definedName>
    <definedName name="DB">'[16]Konto koncern'!$A$3:$O$335</definedName>
    <definedName name="dddd" localSheetId="38" hidden="1">{#N/A,#N/A,TRUE,"Forside";#N/A,#N/A,TRUE,"Contents";#N/A,#N/A,TRUE,"Opera. income stat.";#N/A,#N/A,TRUE,"Business area ";#N/A,#N/A,TRUE,"Statutory income statem."}</definedName>
    <definedName name="dddd" localSheetId="18" hidden="1">{#N/A,#N/A,TRUE,"Forside";#N/A,#N/A,TRUE,"Contents";#N/A,#N/A,TRUE,"Opera. income stat.";#N/A,#N/A,TRUE,"Business area ";#N/A,#N/A,TRUE,"Statutory income statem."}</definedName>
    <definedName name="dddd" localSheetId="12" hidden="1">{#N/A,#N/A,TRUE,"Forside";#N/A,#N/A,TRUE,"Contents";#N/A,#N/A,TRUE,"Opera. income stat.";#N/A,#N/A,TRUE,"Business area ";#N/A,#N/A,TRUE,"Statutory income statem."}</definedName>
    <definedName name="dddd" localSheetId="32" hidden="1">{#N/A,#N/A,TRUE,"Forside";#N/A,#N/A,TRUE,"Contents";#N/A,#N/A,TRUE,"Opera. income stat.";#N/A,#N/A,TRUE,"Business area ";#N/A,#N/A,TRUE,"Statutory income statem."}</definedName>
    <definedName name="dddd" localSheetId="31" hidden="1">{#N/A,#N/A,TRUE,"Forside";#N/A,#N/A,TRUE,"Contents";#N/A,#N/A,TRUE,"Opera. income stat.";#N/A,#N/A,TRUE,"Business area ";#N/A,#N/A,TRUE,"Statutory income statem."}</definedName>
    <definedName name="dddd" localSheetId="28" hidden="1">{#N/A,#N/A,TRUE,"Forside";#N/A,#N/A,TRUE,"Contents";#N/A,#N/A,TRUE,"Opera. income stat.";#N/A,#N/A,TRUE,"Business area ";#N/A,#N/A,TRUE,"Statutory income statem."}</definedName>
    <definedName name="dddd" localSheetId="51" hidden="1">{#N/A,#N/A,TRUE,"Forside";#N/A,#N/A,TRUE,"Contents";#N/A,#N/A,TRUE,"Opera. income stat.";#N/A,#N/A,TRUE,"Business area ";#N/A,#N/A,TRUE,"Statutory income statem."}</definedName>
    <definedName name="dddd" localSheetId="24" hidden="1">{#N/A,#N/A,TRUE,"Forside";#N/A,#N/A,TRUE,"Contents";#N/A,#N/A,TRUE,"Opera. income stat.";#N/A,#N/A,TRUE,"Business area ";#N/A,#N/A,TRUE,"Statutory income statem."}</definedName>
    <definedName name="dddd" localSheetId="34" hidden="1">{#N/A,#N/A,TRUE,"Forside";#N/A,#N/A,TRUE,"Contents";#N/A,#N/A,TRUE,"Opera. income stat.";#N/A,#N/A,TRUE,"Business area ";#N/A,#N/A,TRUE,"Statutory income statem."}</definedName>
    <definedName name="dddd" localSheetId="35" hidden="1">{#N/A,#N/A,TRUE,"Forside";#N/A,#N/A,TRUE,"Contents";#N/A,#N/A,TRUE,"Opera. income stat.";#N/A,#N/A,TRUE,"Business area ";#N/A,#N/A,TRUE,"Statutory income statem."}</definedName>
    <definedName name="dddd" localSheetId="54" hidden="1">{#N/A,#N/A,TRUE,"Forside";#N/A,#N/A,TRUE,"Contents";#N/A,#N/A,TRUE,"Opera. income stat.";#N/A,#N/A,TRUE,"Business area ";#N/A,#N/A,TRUE,"Statutory income statem."}</definedName>
    <definedName name="dddd" localSheetId="4" hidden="1">{#N/A,#N/A,TRUE,"Forside";#N/A,#N/A,TRUE,"Contents";#N/A,#N/A,TRUE,"Opera. income stat.";#N/A,#N/A,TRUE,"Business area ";#N/A,#N/A,TRUE,"Statutory income statem."}</definedName>
    <definedName name="dddd" localSheetId="5" hidden="1">{#N/A,#N/A,TRUE,"Forside";#N/A,#N/A,TRUE,"Contents";#N/A,#N/A,TRUE,"Opera. income stat.";#N/A,#N/A,TRUE,"Business area ";#N/A,#N/A,TRUE,"Statutory income statem."}</definedName>
    <definedName name="dddd" localSheetId="16" hidden="1">{#N/A,#N/A,TRUE,"Forside";#N/A,#N/A,TRUE,"Contents";#N/A,#N/A,TRUE,"Opera. income stat.";#N/A,#N/A,TRUE,"Business area ";#N/A,#N/A,TRUE,"Statutory income statem."}</definedName>
    <definedName name="dddd" localSheetId="27" hidden="1">{#N/A,#N/A,TRUE,"Forside";#N/A,#N/A,TRUE,"Contents";#N/A,#N/A,TRUE,"Opera. income stat.";#N/A,#N/A,TRUE,"Business area ";#N/A,#N/A,TRUE,"Statutory income statem."}</definedName>
    <definedName name="dddd" localSheetId="52" hidden="1">{#N/A,#N/A,TRUE,"Forside";#N/A,#N/A,TRUE,"Contents";#N/A,#N/A,TRUE,"Opera. income stat.";#N/A,#N/A,TRUE,"Business area ";#N/A,#N/A,TRUE,"Statutory income statem."}</definedName>
    <definedName name="dddd" localSheetId="36" hidden="1">{#N/A,#N/A,TRUE,"Forside";#N/A,#N/A,TRUE,"Contents";#N/A,#N/A,TRUE,"Opera. income stat.";#N/A,#N/A,TRUE,"Business area ";#N/A,#N/A,TRUE,"Statutory income statem."}</definedName>
    <definedName name="dddd" localSheetId="7" hidden="1">{#N/A,#N/A,TRUE,"Forside";#N/A,#N/A,TRUE,"Contents";#N/A,#N/A,TRUE,"Opera. income stat.";#N/A,#N/A,TRUE,"Business area ";#N/A,#N/A,TRUE,"Statutory income statem."}</definedName>
    <definedName name="dddd" localSheetId="8" hidden="1">{#N/A,#N/A,TRUE,"Forside";#N/A,#N/A,TRUE,"Contents";#N/A,#N/A,TRUE,"Opera. income stat.";#N/A,#N/A,TRUE,"Business area ";#N/A,#N/A,TRUE,"Statutory income statem."}</definedName>
    <definedName name="dddd" localSheetId="6" hidden="1">{#N/A,#N/A,TRUE,"Forside";#N/A,#N/A,TRUE,"Contents";#N/A,#N/A,TRUE,"Opera. income stat.";#N/A,#N/A,TRUE,"Business area ";#N/A,#N/A,TRUE,"Statutory income statem."}</definedName>
    <definedName name="dddd" localSheetId="39" hidden="1">{#N/A,#N/A,TRUE,"Forside";#N/A,#N/A,TRUE,"Contents";#N/A,#N/A,TRUE,"Opera. income stat.";#N/A,#N/A,TRUE,"Business area ";#N/A,#N/A,TRUE,"Statutory income statem."}</definedName>
    <definedName name="dddd" localSheetId="9" hidden="1">{#N/A,#N/A,TRUE,"Forside";#N/A,#N/A,TRUE,"Contents";#N/A,#N/A,TRUE,"Opera. income stat.";#N/A,#N/A,TRUE,"Business area ";#N/A,#N/A,TRUE,"Statutory income statem."}</definedName>
    <definedName name="dddd" localSheetId="37" hidden="1">{#N/A,#N/A,TRUE,"Forside";#N/A,#N/A,TRUE,"Contents";#N/A,#N/A,TRUE,"Opera. income stat.";#N/A,#N/A,TRUE,"Business area ";#N/A,#N/A,TRUE,"Statutory income statem."}</definedName>
    <definedName name="dddd" hidden="1">{#N/A,#N/A,TRUE,"Forside";#N/A,#N/A,TRUE,"Contents";#N/A,#N/A,TRUE,"Opera. income stat.";#N/A,#N/A,TRUE,"Business area ";#N/A,#N/A,TRUE,"Statutory income statem."}</definedName>
    <definedName name="DeafaultedLoans" localSheetId="38">#REF!</definedName>
    <definedName name="DeafaultedLoans" localSheetId="18">#REF!</definedName>
    <definedName name="DeafaultedLoans" localSheetId="12">#REF!</definedName>
    <definedName name="DeafaultedLoans" localSheetId="32">#REF!</definedName>
    <definedName name="DeafaultedLoans" localSheetId="31">#REF!</definedName>
    <definedName name="DeafaultedLoans" localSheetId="51">#REF!</definedName>
    <definedName name="DeafaultedLoans" localSheetId="24">#REF!</definedName>
    <definedName name="DeafaultedLoans" localSheetId="34">#REF!</definedName>
    <definedName name="DeafaultedLoans" localSheetId="35">#REF!</definedName>
    <definedName name="DeafaultedLoans" localSheetId="54">#REF!</definedName>
    <definedName name="DeafaultedLoans" localSheetId="4">#REF!</definedName>
    <definedName name="DeafaultedLoans" localSheetId="5">#REF!</definedName>
    <definedName name="DeafaultedLoans" localSheetId="16">#REF!</definedName>
    <definedName name="DeafaultedLoans" localSheetId="27">#REF!</definedName>
    <definedName name="DeafaultedLoans" localSheetId="52">#REF!</definedName>
    <definedName name="DeafaultedLoans" localSheetId="36">#REF!</definedName>
    <definedName name="DeafaultedLoans" localSheetId="7">#REF!</definedName>
    <definedName name="DeafaultedLoans" localSheetId="8">#REF!</definedName>
    <definedName name="DeafaultedLoans" localSheetId="6">#REF!</definedName>
    <definedName name="DeafaultedLoans" localSheetId="9">#REF!</definedName>
    <definedName name="DeafaultedLoans">#REF!</definedName>
    <definedName name="Denmark" localSheetId="38">[43]Sheet1!$C$17</definedName>
    <definedName name="Denmark" localSheetId="51">[43]Sheet1!$C$17</definedName>
    <definedName name="Denmark" localSheetId="34">[43]Sheet1!$C$17</definedName>
    <definedName name="Denmark" localSheetId="35">[43]Sheet1!$C$17</definedName>
    <definedName name="Denmark" localSheetId="54">[44]Sheet1!$C$17</definedName>
    <definedName name="Denmark" localSheetId="27">[43]Sheet1!$C$17</definedName>
    <definedName name="Denmark" localSheetId="52">[45]Sheet1!$C$17</definedName>
    <definedName name="Denmark" localSheetId="7">[46]Sheet1!$C$17</definedName>
    <definedName name="Denmark" localSheetId="8">[46]Sheet1!$C$17</definedName>
    <definedName name="Denmark" localSheetId="6">[46]Sheet1!$C$17</definedName>
    <definedName name="Denmark">[47]Sheet1!$C$17</definedName>
    <definedName name="derivatives" localSheetId="38">#REF!</definedName>
    <definedName name="derivatives" localSheetId="18">#REF!</definedName>
    <definedName name="derivatives" localSheetId="12">#REF!</definedName>
    <definedName name="derivatives" localSheetId="32">#REF!</definedName>
    <definedName name="derivatives" localSheetId="31">#REF!</definedName>
    <definedName name="derivatives" localSheetId="51">#REF!</definedName>
    <definedName name="derivatives" localSheetId="24">#REF!</definedName>
    <definedName name="derivatives" localSheetId="34">#REF!</definedName>
    <definedName name="derivatives" localSheetId="35">#REF!</definedName>
    <definedName name="derivatives" localSheetId="54">#REF!</definedName>
    <definedName name="derivatives" localSheetId="4">#REF!</definedName>
    <definedName name="derivatives" localSheetId="5">#REF!</definedName>
    <definedName name="derivatives" localSheetId="16">#REF!</definedName>
    <definedName name="derivatives" localSheetId="27">#REF!</definedName>
    <definedName name="derivatives" localSheetId="52">#REF!</definedName>
    <definedName name="derivatives" localSheetId="36">#REF!</definedName>
    <definedName name="derivatives" localSheetId="7">#REF!</definedName>
    <definedName name="derivatives" localSheetId="8">#REF!</definedName>
    <definedName name="derivatives" localSheetId="6">#REF!</definedName>
    <definedName name="derivatives" localSheetId="9">#REF!</definedName>
    <definedName name="derivatives">#REF!</definedName>
    <definedName name="DK_DKK_V" localSheetId="38">[43]Sheet1!$C$21</definedName>
    <definedName name="DK_DKK_V" localSheetId="51">[43]Sheet1!$C$21</definedName>
    <definedName name="DK_DKK_V" localSheetId="34">[43]Sheet1!$C$21</definedName>
    <definedName name="DK_DKK_V" localSheetId="35">[43]Sheet1!$C$21</definedName>
    <definedName name="DK_DKK_V" localSheetId="54">[44]Sheet1!$C$21</definedName>
    <definedName name="DK_DKK_V" localSheetId="27">[43]Sheet1!$C$21</definedName>
    <definedName name="DK_DKK_V" localSheetId="52">[45]Sheet1!$C$21</definedName>
    <definedName name="DK_DKK_V" localSheetId="7">[46]Sheet1!$C$21</definedName>
    <definedName name="DK_DKK_V" localSheetId="8">[46]Sheet1!$C$21</definedName>
    <definedName name="DK_DKK_V" localSheetId="6">[46]Sheet1!$C$21</definedName>
    <definedName name="DK_DKK_V">[47]Sheet1!$C$21</definedName>
    <definedName name="DK_EURO_V" localSheetId="38">[48]Sheet1!$C$12</definedName>
    <definedName name="DK_EURO_V" localSheetId="51">[48]Sheet1!$C$12</definedName>
    <definedName name="DK_EURO_V" localSheetId="34">[48]Sheet1!$C$12</definedName>
    <definedName name="DK_EURO_V" localSheetId="35">[48]Sheet1!$C$12</definedName>
    <definedName name="DK_EURO_V" localSheetId="54">[49]Sheet1!$C$12</definedName>
    <definedName name="DK_EURO_V" localSheetId="27">[48]Sheet1!$C$12</definedName>
    <definedName name="DK_EURO_V" localSheetId="52">[50]Sheet1!$C$12</definedName>
    <definedName name="DK_EURO_V" localSheetId="7">[51]Sheet1!$C$12</definedName>
    <definedName name="DK_EURO_V" localSheetId="8">[51]Sheet1!$C$12</definedName>
    <definedName name="DK_EURO_V" localSheetId="6">[51]Sheet1!$C$12</definedName>
    <definedName name="DK_EURO_V">[52]Sheet1!$C$12</definedName>
    <definedName name="dollarkurs" localSheetId="38">[53]Forecast!$C$182</definedName>
    <definedName name="dollarkurs" localSheetId="51">[53]Forecast!$C$182</definedName>
    <definedName name="dollarkurs" localSheetId="34">[53]Forecast!$C$182</definedName>
    <definedName name="dollarkurs" localSheetId="35">[53]Forecast!$C$182</definedName>
    <definedName name="dollarkurs" localSheetId="54">[54]Forecast!$C$182</definedName>
    <definedName name="dollarkurs" localSheetId="27">[53]Forecast!$C$182</definedName>
    <definedName name="dollarkurs" localSheetId="52">[55]Forecast!$C$182</definedName>
    <definedName name="dollarkurs" localSheetId="7">[56]Forecast!$C$182</definedName>
    <definedName name="dollarkurs" localSheetId="8">[56]Forecast!$C$182</definedName>
    <definedName name="dollarkurs" localSheetId="6">[56]Forecast!$C$182</definedName>
    <definedName name="dollarkurs">[57]Forecast!$C$182</definedName>
    <definedName name="EngelskMdRapport" localSheetId="38">[32]Månedsrapport!#REF!</definedName>
    <definedName name="EngelskMdRapport" localSheetId="32">[32]Månedsrapport!#REF!</definedName>
    <definedName name="EngelskMdRapport" localSheetId="31">[32]Månedsrapport!#REF!</definedName>
    <definedName name="EngelskMdRapport" localSheetId="51">[32]Månedsrapport!#REF!</definedName>
    <definedName name="EngelskMdRapport" localSheetId="34">[32]Månedsrapport!#REF!</definedName>
    <definedName name="EngelskMdRapport" localSheetId="35">[32]Månedsrapport!#REF!</definedName>
    <definedName name="EngelskMdRapport" localSheetId="54">[33]Månedsrapport!#REF!</definedName>
    <definedName name="EngelskMdRapport" localSheetId="4">[32]Månedsrapport!#REF!</definedName>
    <definedName name="EngelskMdRapport" localSheetId="5">[32]Månedsrapport!#REF!</definedName>
    <definedName name="EngelskMdRapport" localSheetId="27">[32]Månedsrapport!#REF!</definedName>
    <definedName name="EngelskMdRapport" localSheetId="52">[34]Månedsrapport!#REF!</definedName>
    <definedName name="EngelskMdRapport" localSheetId="36">[36]Månedsrapport!#REF!</definedName>
    <definedName name="EngelskMdRapport" localSheetId="7">[35]Månedsrapport!#REF!</definedName>
    <definedName name="EngelskMdRapport" localSheetId="8">[35]Månedsrapport!#REF!</definedName>
    <definedName name="EngelskMdRapport" localSheetId="6">[35]Månedsrapport!#REF!</definedName>
    <definedName name="EngelskMdRapport">[36]Månedsrapport!#REF!</definedName>
    <definedName name="EUR" localSheetId="38">'[58]Budget 2001'!$J$1</definedName>
    <definedName name="EUR" localSheetId="51">'[58]Budget 2001'!$J$1</definedName>
    <definedName name="EUR" localSheetId="34">'[58]Budget 2001'!$J$1</definedName>
    <definedName name="EUR" localSheetId="35">'[58]Budget 2001'!$J$1</definedName>
    <definedName name="EUR" localSheetId="54">'[59]Budget 2001'!$J$1</definedName>
    <definedName name="EUR" localSheetId="27">'[58]Budget 2001'!$J$1</definedName>
    <definedName name="EUR" localSheetId="52">'[60]Budget 2001'!$J$1</definedName>
    <definedName name="EUR" localSheetId="7">'[61]Budget 2001'!$J$1</definedName>
    <definedName name="EUR" localSheetId="8">'[61]Budget 2001'!$J$1</definedName>
    <definedName name="EUR" localSheetId="6">'[61]Budget 2001'!$J$1</definedName>
    <definedName name="EUR">'[62]Budget 2001'!$J$1</definedName>
    <definedName name="EUR_1.kv." localSheetId="38">#REF!</definedName>
    <definedName name="EUR_1.kv." localSheetId="18">#REF!</definedName>
    <definedName name="EUR_1.kv." localSheetId="12">#REF!</definedName>
    <definedName name="EUR_1.kv." localSheetId="32">#REF!</definedName>
    <definedName name="EUR_1.kv." localSheetId="31">#REF!</definedName>
    <definedName name="EUR_1.kv." localSheetId="51">#REF!</definedName>
    <definedName name="EUR_1.kv." localSheetId="24">#REF!</definedName>
    <definedName name="EUR_1.kv." localSheetId="34">#REF!</definedName>
    <definedName name="EUR_1.kv." localSheetId="35">#REF!</definedName>
    <definedName name="EUR_1.kv." localSheetId="54">#REF!</definedName>
    <definedName name="EUR_1.kv." localSheetId="4">#REF!</definedName>
    <definedName name="EUR_1.kv." localSheetId="5">#REF!</definedName>
    <definedName name="EUR_1.kv." localSheetId="16">#REF!</definedName>
    <definedName name="EUR_1.kv." localSheetId="27">#REF!</definedName>
    <definedName name="EUR_1.kv." localSheetId="52">#REF!</definedName>
    <definedName name="EUR_1.kv." localSheetId="36">#REF!</definedName>
    <definedName name="EUR_1.kv." localSheetId="7">#REF!</definedName>
    <definedName name="EUR_1.kv." localSheetId="8">#REF!</definedName>
    <definedName name="EUR_1.kv." localSheetId="6">#REF!</definedName>
    <definedName name="EUR_1.kv." localSheetId="9">#REF!</definedName>
    <definedName name="EUR_1.kv.">#REF!</definedName>
    <definedName name="EUR_2.kv." localSheetId="38">#REF!</definedName>
    <definedName name="EUR_2.kv." localSheetId="18">#REF!</definedName>
    <definedName name="EUR_2.kv." localSheetId="12">#REF!</definedName>
    <definedName name="EUR_2.kv." localSheetId="32">#REF!</definedName>
    <definedName name="EUR_2.kv." localSheetId="31">#REF!</definedName>
    <definedName name="EUR_2.kv." localSheetId="51">#REF!</definedName>
    <definedName name="EUR_2.kv." localSheetId="24">#REF!</definedName>
    <definedName name="EUR_2.kv." localSheetId="34">#REF!</definedName>
    <definedName name="EUR_2.kv." localSheetId="35">#REF!</definedName>
    <definedName name="EUR_2.kv." localSheetId="54">#REF!</definedName>
    <definedName name="EUR_2.kv." localSheetId="4">#REF!</definedName>
    <definedName name="EUR_2.kv." localSheetId="5">#REF!</definedName>
    <definedName name="EUR_2.kv." localSheetId="16">#REF!</definedName>
    <definedName name="EUR_2.kv." localSheetId="27">#REF!</definedName>
    <definedName name="EUR_2.kv." localSheetId="52">#REF!</definedName>
    <definedName name="EUR_2.kv." localSheetId="36">#REF!</definedName>
    <definedName name="EUR_2.kv." localSheetId="7">#REF!</definedName>
    <definedName name="EUR_2.kv." localSheetId="8">#REF!</definedName>
    <definedName name="EUR_2.kv." localSheetId="6">#REF!</definedName>
    <definedName name="EUR_2.kv." localSheetId="9">#REF!</definedName>
    <definedName name="EUR_2.kv.">#REF!</definedName>
    <definedName name="EUR_3.kv." localSheetId="38">#REF!</definedName>
    <definedName name="EUR_3.kv." localSheetId="18">#REF!</definedName>
    <definedName name="EUR_3.kv." localSheetId="12">#REF!</definedName>
    <definedName name="EUR_3.kv." localSheetId="32">#REF!</definedName>
    <definedName name="EUR_3.kv." localSheetId="31">#REF!</definedName>
    <definedName name="EUR_3.kv." localSheetId="51">#REF!</definedName>
    <definedName name="EUR_3.kv." localSheetId="24">#REF!</definedName>
    <definedName name="EUR_3.kv." localSheetId="34">#REF!</definedName>
    <definedName name="EUR_3.kv." localSheetId="35">#REF!</definedName>
    <definedName name="EUR_3.kv." localSheetId="54">#REF!</definedName>
    <definedName name="EUR_3.kv." localSheetId="4">#REF!</definedName>
    <definedName name="EUR_3.kv." localSheetId="5">#REF!</definedName>
    <definedName name="EUR_3.kv." localSheetId="16">#REF!</definedName>
    <definedName name="EUR_3.kv." localSheetId="27">#REF!</definedName>
    <definedName name="EUR_3.kv." localSheetId="52">#REF!</definedName>
    <definedName name="EUR_3.kv." localSheetId="36">#REF!</definedName>
    <definedName name="EUR_3.kv." localSheetId="7">#REF!</definedName>
    <definedName name="EUR_3.kv." localSheetId="8">#REF!</definedName>
    <definedName name="EUR_3.kv." localSheetId="6">#REF!</definedName>
    <definedName name="EUR_3.kv." localSheetId="9">#REF!</definedName>
    <definedName name="EUR_3.kv.">#REF!</definedName>
    <definedName name="EUR_30.06." localSheetId="38">#REF!</definedName>
    <definedName name="EUR_30.06." localSheetId="18">#REF!</definedName>
    <definedName name="EUR_30.06." localSheetId="12">#REF!</definedName>
    <definedName name="EUR_30.06." localSheetId="32">#REF!</definedName>
    <definedName name="EUR_30.06." localSheetId="31">#REF!</definedName>
    <definedName name="EUR_30.06." localSheetId="51">#REF!</definedName>
    <definedName name="EUR_30.06." localSheetId="24">#REF!</definedName>
    <definedName name="EUR_30.06." localSheetId="34">#REF!</definedName>
    <definedName name="EUR_30.06." localSheetId="35">#REF!</definedName>
    <definedName name="EUR_30.06." localSheetId="54">#REF!</definedName>
    <definedName name="EUR_30.06." localSheetId="4">#REF!</definedName>
    <definedName name="EUR_30.06." localSheetId="5">#REF!</definedName>
    <definedName name="EUR_30.06." localSheetId="16">#REF!</definedName>
    <definedName name="EUR_30.06." localSheetId="27">#REF!</definedName>
    <definedName name="EUR_30.06." localSheetId="52">#REF!</definedName>
    <definedName name="EUR_30.06." localSheetId="36">#REF!</definedName>
    <definedName name="EUR_30.06." localSheetId="7">#REF!</definedName>
    <definedName name="EUR_30.06." localSheetId="8">#REF!</definedName>
    <definedName name="EUR_30.06." localSheetId="6">#REF!</definedName>
    <definedName name="EUR_30.06." localSheetId="9">#REF!</definedName>
    <definedName name="EUR_30.06.">#REF!</definedName>
    <definedName name="EUR_30.09." localSheetId="38">#REF!</definedName>
    <definedName name="EUR_30.09." localSheetId="18">#REF!</definedName>
    <definedName name="EUR_30.09." localSheetId="12">#REF!</definedName>
    <definedName name="EUR_30.09." localSheetId="32">#REF!</definedName>
    <definedName name="EUR_30.09." localSheetId="31">#REF!</definedName>
    <definedName name="EUR_30.09." localSheetId="51">#REF!</definedName>
    <definedName name="EUR_30.09." localSheetId="24">#REF!</definedName>
    <definedName name="EUR_30.09." localSheetId="34">#REF!</definedName>
    <definedName name="EUR_30.09." localSheetId="35">#REF!</definedName>
    <definedName name="EUR_30.09." localSheetId="54">#REF!</definedName>
    <definedName name="EUR_30.09." localSheetId="4">#REF!</definedName>
    <definedName name="EUR_30.09." localSheetId="5">#REF!</definedName>
    <definedName name="EUR_30.09." localSheetId="16">#REF!</definedName>
    <definedName name="EUR_30.09." localSheetId="27">#REF!</definedName>
    <definedName name="EUR_30.09." localSheetId="52">#REF!</definedName>
    <definedName name="EUR_30.09." localSheetId="36">#REF!</definedName>
    <definedName name="EUR_30.09." localSheetId="7">#REF!</definedName>
    <definedName name="EUR_30.09." localSheetId="8">#REF!</definedName>
    <definedName name="EUR_30.09." localSheetId="6">#REF!</definedName>
    <definedName name="EUR_30.09." localSheetId="9">#REF!</definedName>
    <definedName name="EUR_30.09.">#REF!</definedName>
    <definedName name="EUR_31.03." localSheetId="38">#REF!</definedName>
    <definedName name="EUR_31.03." localSheetId="18">#REF!</definedName>
    <definedName name="EUR_31.03." localSheetId="12">#REF!</definedName>
    <definedName name="EUR_31.03." localSheetId="32">#REF!</definedName>
    <definedName name="EUR_31.03." localSheetId="31">#REF!</definedName>
    <definedName name="EUR_31.03." localSheetId="51">#REF!</definedName>
    <definedName name="EUR_31.03." localSheetId="24">#REF!</definedName>
    <definedName name="EUR_31.03." localSheetId="34">#REF!</definedName>
    <definedName name="EUR_31.03." localSheetId="35">#REF!</definedName>
    <definedName name="EUR_31.03." localSheetId="54">#REF!</definedName>
    <definedName name="EUR_31.03." localSheetId="4">#REF!</definedName>
    <definedName name="EUR_31.03." localSheetId="5">#REF!</definedName>
    <definedName name="EUR_31.03." localSheetId="16">#REF!</definedName>
    <definedName name="EUR_31.03." localSheetId="27">#REF!</definedName>
    <definedName name="EUR_31.03." localSheetId="52">#REF!</definedName>
    <definedName name="EUR_31.03." localSheetId="36">#REF!</definedName>
    <definedName name="EUR_31.03." localSheetId="7">#REF!</definedName>
    <definedName name="EUR_31.03." localSheetId="8">#REF!</definedName>
    <definedName name="EUR_31.03." localSheetId="6">#REF!</definedName>
    <definedName name="EUR_31.03." localSheetId="9">#REF!</definedName>
    <definedName name="EUR_31.03.">#REF!</definedName>
    <definedName name="EUR_4.kv." localSheetId="38">#REF!</definedName>
    <definedName name="EUR_4.kv." localSheetId="18">#REF!</definedName>
    <definedName name="EUR_4.kv." localSheetId="12">#REF!</definedName>
    <definedName name="EUR_4.kv." localSheetId="32">#REF!</definedName>
    <definedName name="EUR_4.kv." localSheetId="31">#REF!</definedName>
    <definedName name="EUR_4.kv." localSheetId="51">#REF!</definedName>
    <definedName name="EUR_4.kv." localSheetId="24">#REF!</definedName>
    <definedName name="EUR_4.kv." localSheetId="34">#REF!</definedName>
    <definedName name="EUR_4.kv." localSheetId="35">#REF!</definedName>
    <definedName name="EUR_4.kv." localSheetId="54">#REF!</definedName>
    <definedName name="EUR_4.kv." localSheetId="4">#REF!</definedName>
    <definedName name="EUR_4.kv." localSheetId="5">#REF!</definedName>
    <definedName name="EUR_4.kv." localSheetId="16">#REF!</definedName>
    <definedName name="EUR_4.kv." localSheetId="27">#REF!</definedName>
    <definedName name="EUR_4.kv." localSheetId="52">#REF!</definedName>
    <definedName name="EUR_4.kv." localSheetId="36">#REF!</definedName>
    <definedName name="EUR_4.kv." localSheetId="7">#REF!</definedName>
    <definedName name="EUR_4.kv." localSheetId="8">#REF!</definedName>
    <definedName name="EUR_4.kv." localSheetId="6">#REF!</definedName>
    <definedName name="EUR_4.kv." localSheetId="9">#REF!</definedName>
    <definedName name="EUR_4.kv.">#REF!</definedName>
    <definedName name="EUR_Primo" localSheetId="38">#REF!</definedName>
    <definedName name="EUR_Primo" localSheetId="18">#REF!</definedName>
    <definedName name="EUR_Primo" localSheetId="12">#REF!</definedName>
    <definedName name="EUR_Primo" localSheetId="32">#REF!</definedName>
    <definedName name="EUR_Primo" localSheetId="31">#REF!</definedName>
    <definedName name="EUR_Primo" localSheetId="51">#REF!</definedName>
    <definedName name="EUR_Primo" localSheetId="24">#REF!</definedName>
    <definedName name="EUR_Primo" localSheetId="34">#REF!</definedName>
    <definedName name="EUR_Primo" localSheetId="35">#REF!</definedName>
    <definedName name="EUR_Primo" localSheetId="54">#REF!</definedName>
    <definedName name="EUR_Primo" localSheetId="4">#REF!</definedName>
    <definedName name="EUR_Primo" localSheetId="5">#REF!</definedName>
    <definedName name="EUR_Primo" localSheetId="16">#REF!</definedName>
    <definedName name="EUR_Primo" localSheetId="27">#REF!</definedName>
    <definedName name="EUR_Primo" localSheetId="52">#REF!</definedName>
    <definedName name="EUR_Primo" localSheetId="36">#REF!</definedName>
    <definedName name="EUR_Primo" localSheetId="7">#REF!</definedName>
    <definedName name="EUR_Primo" localSheetId="8">#REF!</definedName>
    <definedName name="EUR_Primo" localSheetId="6">#REF!</definedName>
    <definedName name="EUR_Primo" localSheetId="9">#REF!</definedName>
    <definedName name="EUR_Primo">#REF!</definedName>
    <definedName name="EUR_Ultimo" localSheetId="38">#REF!</definedName>
    <definedName name="EUR_Ultimo" localSheetId="18">#REF!</definedName>
    <definedName name="EUR_Ultimo" localSheetId="12">#REF!</definedName>
    <definedName name="EUR_Ultimo" localSheetId="32">#REF!</definedName>
    <definedName name="EUR_Ultimo" localSheetId="31">#REF!</definedName>
    <definedName name="EUR_Ultimo" localSheetId="51">#REF!</definedName>
    <definedName name="EUR_Ultimo" localSheetId="24">#REF!</definedName>
    <definedName name="EUR_Ultimo" localSheetId="34">#REF!</definedName>
    <definedName name="EUR_Ultimo" localSheetId="35">#REF!</definedName>
    <definedName name="EUR_Ultimo" localSheetId="54">#REF!</definedName>
    <definedName name="EUR_Ultimo" localSheetId="4">#REF!</definedName>
    <definedName name="EUR_Ultimo" localSheetId="5">#REF!</definedName>
    <definedName name="EUR_Ultimo" localSheetId="16">#REF!</definedName>
    <definedName name="EUR_Ultimo" localSheetId="27">#REF!</definedName>
    <definedName name="EUR_Ultimo" localSheetId="52">#REF!</definedName>
    <definedName name="EUR_Ultimo" localSheetId="36">#REF!</definedName>
    <definedName name="EUR_Ultimo" localSheetId="7">#REF!</definedName>
    <definedName name="EUR_Ultimo" localSheetId="8">#REF!</definedName>
    <definedName name="EUR_Ultimo" localSheetId="6">#REF!</definedName>
    <definedName name="EUR_Ultimo" localSheetId="9">#REF!</definedName>
    <definedName name="EUR_Ultimo">#REF!</definedName>
    <definedName name="euro" localSheetId="38">'[63]KF 97-01'!$Q$39</definedName>
    <definedName name="euro" localSheetId="51">'[63]KF 97-01'!$Q$39</definedName>
    <definedName name="euro" localSheetId="34">'[63]KF 97-01'!$Q$39</definedName>
    <definedName name="euro" localSheetId="35">'[63]KF 97-01'!$Q$39</definedName>
    <definedName name="euro" localSheetId="54">'[64]KF 97-01'!$Q$39</definedName>
    <definedName name="euro" localSheetId="27">'[63]KF 97-01'!$Q$39</definedName>
    <definedName name="euro" localSheetId="52">'[65]KF 97-01'!$Q$39</definedName>
    <definedName name="euro" localSheetId="7">'[66]KF 97-01'!$Q$39</definedName>
    <definedName name="euro" localSheetId="8">'[66]KF 97-01'!$Q$39</definedName>
    <definedName name="euro" localSheetId="6">'[66]KF 97-01'!$Q$39</definedName>
    <definedName name="euro">'[67]KF 97-01'!$Q$39</definedName>
    <definedName name="Euro01" localSheetId="38">[32]Valutakurser!$F$8</definedName>
    <definedName name="Euro01" localSheetId="51">[32]Valutakurser!$F$8</definedName>
    <definedName name="Euro01" localSheetId="34">[32]Valutakurser!$F$8</definedName>
    <definedName name="Euro01" localSheetId="35">[32]Valutakurser!$F$8</definedName>
    <definedName name="Euro01" localSheetId="54">[33]Valutakurser!$F$8</definedName>
    <definedName name="Euro01" localSheetId="27">[32]Valutakurser!$F$8</definedName>
    <definedName name="Euro01" localSheetId="52">[34]Valutakurser!$F$8</definedName>
    <definedName name="Euro01" localSheetId="7">[35]Valutakurser!$F$8</definedName>
    <definedName name="Euro01" localSheetId="8">[35]Valutakurser!$F$8</definedName>
    <definedName name="Euro01" localSheetId="6">[35]Valutakurser!$F$8</definedName>
    <definedName name="Euro01">[36]Valutakurser!$F$8</definedName>
    <definedName name="Euro02" localSheetId="38">[32]Valutakurser!$G$8</definedName>
    <definedName name="Euro02" localSheetId="51">[32]Valutakurser!$G$8</definedName>
    <definedName name="Euro02" localSheetId="34">[32]Valutakurser!$G$8</definedName>
    <definedName name="Euro02" localSheetId="35">[32]Valutakurser!$G$8</definedName>
    <definedName name="Euro02" localSheetId="54">[33]Valutakurser!$G$8</definedName>
    <definedName name="Euro02" localSheetId="27">[32]Valutakurser!$G$8</definedName>
    <definedName name="Euro02" localSheetId="52">[34]Valutakurser!$G$8</definedName>
    <definedName name="Euro02" localSheetId="7">[35]Valutakurser!$G$8</definedName>
    <definedName name="Euro02" localSheetId="8">[35]Valutakurser!$G$8</definedName>
    <definedName name="Euro02" localSheetId="6">[35]Valutakurser!$G$8</definedName>
    <definedName name="Euro02">[36]Valutakurser!$G$8</definedName>
    <definedName name="Euro03" localSheetId="38">[32]Valutakurser!$H$8</definedName>
    <definedName name="Euro03" localSheetId="51">[32]Valutakurser!$H$8</definedName>
    <definedName name="Euro03" localSheetId="34">[32]Valutakurser!$H$8</definedName>
    <definedName name="Euro03" localSheetId="35">[32]Valutakurser!$H$8</definedName>
    <definedName name="Euro03" localSheetId="54">[33]Valutakurser!$H$8</definedName>
    <definedName name="Euro03" localSheetId="27">[32]Valutakurser!$H$8</definedName>
    <definedName name="Euro03" localSheetId="52">[34]Valutakurser!$H$8</definedName>
    <definedName name="Euro03" localSheetId="7">[35]Valutakurser!$H$8</definedName>
    <definedName name="Euro03" localSheetId="8">[35]Valutakurser!$H$8</definedName>
    <definedName name="Euro03" localSheetId="6">[35]Valutakurser!$H$8</definedName>
    <definedName name="Euro03">[36]Valutakurser!$H$8</definedName>
    <definedName name="Euro04" localSheetId="38">[32]Valutakurser!$I$8</definedName>
    <definedName name="Euro04" localSheetId="51">[32]Valutakurser!$I$8</definedName>
    <definedName name="Euro04" localSheetId="34">[32]Valutakurser!$I$8</definedName>
    <definedName name="Euro04" localSheetId="35">[32]Valutakurser!$I$8</definedName>
    <definedName name="Euro04" localSheetId="54">[33]Valutakurser!$I$8</definedName>
    <definedName name="Euro04" localSheetId="27">[32]Valutakurser!$I$8</definedName>
    <definedName name="Euro04" localSheetId="52">[34]Valutakurser!$I$8</definedName>
    <definedName name="Euro04" localSheetId="7">[35]Valutakurser!$I$8</definedName>
    <definedName name="Euro04" localSheetId="8">[35]Valutakurser!$I$8</definedName>
    <definedName name="Euro04" localSheetId="6">[35]Valutakurser!$I$8</definedName>
    <definedName name="Euro04">[36]Valutakurser!$I$8</definedName>
    <definedName name="Euro05" localSheetId="38">[32]Valutakurser!$J$8</definedName>
    <definedName name="Euro05" localSheetId="51">[32]Valutakurser!$J$8</definedName>
    <definedName name="Euro05" localSheetId="34">[32]Valutakurser!$J$8</definedName>
    <definedName name="Euro05" localSheetId="35">[32]Valutakurser!$J$8</definedName>
    <definedName name="Euro05" localSheetId="54">[33]Valutakurser!$J$8</definedName>
    <definedName name="Euro05" localSheetId="27">[32]Valutakurser!$J$8</definedName>
    <definedName name="Euro05" localSheetId="52">[34]Valutakurser!$J$8</definedName>
    <definedName name="Euro05" localSheetId="7">[35]Valutakurser!$J$8</definedName>
    <definedName name="Euro05" localSheetId="8">[35]Valutakurser!$J$8</definedName>
    <definedName name="Euro05" localSheetId="6">[35]Valutakurser!$J$8</definedName>
    <definedName name="Euro05">[36]Valutakurser!$J$8</definedName>
    <definedName name="Euro06" localSheetId="38">[32]Valutakurser!$K$8</definedName>
    <definedName name="Euro06" localSheetId="51">[32]Valutakurser!$K$8</definedName>
    <definedName name="Euro06" localSheetId="34">[32]Valutakurser!$K$8</definedName>
    <definedName name="Euro06" localSheetId="35">[32]Valutakurser!$K$8</definedName>
    <definedName name="Euro06" localSheetId="54">[33]Valutakurser!$K$8</definedName>
    <definedName name="Euro06" localSheetId="27">[32]Valutakurser!$K$8</definedName>
    <definedName name="Euro06" localSheetId="52">[34]Valutakurser!$K$8</definedName>
    <definedName name="Euro06" localSheetId="7">[35]Valutakurser!$K$8</definedName>
    <definedName name="Euro06" localSheetId="8">[35]Valutakurser!$K$8</definedName>
    <definedName name="Euro06" localSheetId="6">[35]Valutakurser!$K$8</definedName>
    <definedName name="Euro06">[36]Valutakurser!$K$8</definedName>
    <definedName name="Euro07" localSheetId="38">[32]Valutakurser!$L$8</definedName>
    <definedName name="Euro07" localSheetId="51">[32]Valutakurser!$L$8</definedName>
    <definedName name="Euro07" localSheetId="34">[32]Valutakurser!$L$8</definedName>
    <definedName name="Euro07" localSheetId="35">[32]Valutakurser!$L$8</definedName>
    <definedName name="Euro07" localSheetId="54">[33]Valutakurser!$L$8</definedName>
    <definedName name="Euro07" localSheetId="27">[32]Valutakurser!$L$8</definedName>
    <definedName name="Euro07" localSheetId="52">[34]Valutakurser!$L$8</definedName>
    <definedName name="Euro07" localSheetId="7">[35]Valutakurser!$L$8</definedName>
    <definedName name="Euro07" localSheetId="8">[35]Valutakurser!$L$8</definedName>
    <definedName name="Euro07" localSheetId="6">[35]Valutakurser!$L$8</definedName>
    <definedName name="Euro07">[36]Valutakurser!$L$8</definedName>
    <definedName name="Euro08" localSheetId="38">[32]Valutakurser!$M$8</definedName>
    <definedName name="Euro08" localSheetId="51">[32]Valutakurser!$M$8</definedName>
    <definedName name="Euro08" localSheetId="34">[32]Valutakurser!$M$8</definedName>
    <definedName name="Euro08" localSheetId="35">[32]Valutakurser!$M$8</definedName>
    <definedName name="Euro08" localSheetId="54">[33]Valutakurser!$M$8</definedName>
    <definedName name="Euro08" localSheetId="27">[32]Valutakurser!$M$8</definedName>
    <definedName name="Euro08" localSheetId="52">[34]Valutakurser!$M$8</definedName>
    <definedName name="Euro08" localSheetId="7">[35]Valutakurser!$M$8</definedName>
    <definedName name="Euro08" localSheetId="8">[35]Valutakurser!$M$8</definedName>
    <definedName name="Euro08" localSheetId="6">[35]Valutakurser!$M$8</definedName>
    <definedName name="Euro08">[36]Valutakurser!$M$8</definedName>
    <definedName name="Euro09" localSheetId="38">[32]Valutakurser!$N$8</definedName>
    <definedName name="Euro09" localSheetId="51">[32]Valutakurser!$N$8</definedName>
    <definedName name="Euro09" localSheetId="34">[32]Valutakurser!$N$8</definedName>
    <definedName name="Euro09" localSheetId="35">[32]Valutakurser!$N$8</definedName>
    <definedName name="Euro09" localSheetId="54">[33]Valutakurser!$N$8</definedName>
    <definedName name="Euro09" localSheetId="27">[32]Valutakurser!$N$8</definedName>
    <definedName name="Euro09" localSheetId="52">[34]Valutakurser!$N$8</definedName>
    <definedName name="Euro09" localSheetId="7">[35]Valutakurser!$N$8</definedName>
    <definedName name="Euro09" localSheetId="8">[35]Valutakurser!$N$8</definedName>
    <definedName name="Euro09" localSheetId="6">[35]Valutakurser!$N$8</definedName>
    <definedName name="Euro09">[36]Valutakurser!$N$8</definedName>
    <definedName name="Euro10" localSheetId="38">[32]Valutakurser!$O$8</definedName>
    <definedName name="Euro10" localSheetId="51">[32]Valutakurser!$O$8</definedName>
    <definedName name="Euro10" localSheetId="34">[32]Valutakurser!$O$8</definedName>
    <definedName name="Euro10" localSheetId="35">[32]Valutakurser!$O$8</definedName>
    <definedName name="Euro10" localSheetId="54">[33]Valutakurser!$O$8</definedName>
    <definedName name="Euro10" localSheetId="27">[32]Valutakurser!$O$8</definedName>
    <definedName name="Euro10" localSheetId="52">[34]Valutakurser!$O$8</definedName>
    <definedName name="Euro10" localSheetId="7">[35]Valutakurser!$O$8</definedName>
    <definedName name="Euro10" localSheetId="8">[35]Valutakurser!$O$8</definedName>
    <definedName name="Euro10" localSheetId="6">[35]Valutakurser!$O$8</definedName>
    <definedName name="Euro10">[36]Valutakurser!$O$8</definedName>
    <definedName name="Euro11" localSheetId="38">[32]Valutakurser!$P$8</definedName>
    <definedName name="Euro11" localSheetId="51">[32]Valutakurser!$P$8</definedName>
    <definedName name="Euro11" localSheetId="34">[32]Valutakurser!$P$8</definedName>
    <definedName name="Euro11" localSheetId="35">[32]Valutakurser!$P$8</definedName>
    <definedName name="Euro11" localSheetId="54">[33]Valutakurser!$P$8</definedName>
    <definedName name="Euro11" localSheetId="27">[32]Valutakurser!$P$8</definedName>
    <definedName name="Euro11" localSheetId="52">[34]Valutakurser!$P$8</definedName>
    <definedName name="Euro11" localSheetId="7">[35]Valutakurser!$P$8</definedName>
    <definedName name="Euro11" localSheetId="8">[35]Valutakurser!$P$8</definedName>
    <definedName name="Euro11" localSheetId="6">[35]Valutakurser!$P$8</definedName>
    <definedName name="Euro11">[36]Valutakurser!$P$8</definedName>
    <definedName name="Euro12" localSheetId="38">[32]Valutakurser!$Q$8</definedName>
    <definedName name="Euro12" localSheetId="51">[32]Valutakurser!$Q$8</definedName>
    <definedName name="Euro12" localSheetId="34">[32]Valutakurser!$Q$8</definedName>
    <definedName name="Euro12" localSheetId="35">[32]Valutakurser!$Q$8</definedName>
    <definedName name="Euro12" localSheetId="54">[33]Valutakurser!$Q$8</definedName>
    <definedName name="Euro12" localSheetId="27">[32]Valutakurser!$Q$8</definedName>
    <definedName name="Euro12" localSheetId="52">[34]Valutakurser!$Q$8</definedName>
    <definedName name="Euro12" localSheetId="7">[35]Valutakurser!$Q$8</definedName>
    <definedName name="Euro12" localSheetId="8">[35]Valutakurser!$Q$8</definedName>
    <definedName name="Euro12" localSheetId="6">[35]Valutakurser!$Q$8</definedName>
    <definedName name="Euro12">[36]Valutakurser!$Q$8</definedName>
    <definedName name="EuroBeregnet" localSheetId="38">[32]Investment_assets!$C$47:$AX$55</definedName>
    <definedName name="EuroBeregnet" localSheetId="51">[32]Investment_assets!$C$47:$AX$55</definedName>
    <definedName name="EuroBeregnet" localSheetId="34">[32]Investment_assets!$C$47:$AX$55</definedName>
    <definedName name="EuroBeregnet" localSheetId="35">[32]Investment_assets!$C$47:$AX$55</definedName>
    <definedName name="EuroBeregnet" localSheetId="54">[33]Investment_assets!$C$47:$AX$55</definedName>
    <definedName name="EuroBeregnet" localSheetId="27">[32]Investment_assets!$C$47:$AX$55</definedName>
    <definedName name="EuroBeregnet" localSheetId="52">[34]Investment_assets!$C$47:$AX$55</definedName>
    <definedName name="EuroBeregnet" localSheetId="7">[35]Investment_assets!$C$47:$AX$55</definedName>
    <definedName name="EuroBeregnet" localSheetId="8">[35]Investment_assets!$C$47:$AX$55</definedName>
    <definedName name="EuroBeregnet" localSheetId="6">[35]Investment_assets!$C$47:$AX$55</definedName>
    <definedName name="EuroBeregnet">[36]Investment_assets!$C$47:$AX$55</definedName>
    <definedName name="EuroKurs1" localSheetId="38">[32]HelpSheet!$G$21</definedName>
    <definedName name="EuroKurs1" localSheetId="51">[32]HelpSheet!$G$21</definedName>
    <definedName name="EuroKurs1" localSheetId="34">[32]HelpSheet!$G$21</definedName>
    <definedName name="EuroKurs1" localSheetId="35">[32]HelpSheet!$G$21</definedName>
    <definedName name="EuroKurs1" localSheetId="54">[33]HelpSheet!$G$21</definedName>
    <definedName name="EuroKurs1" localSheetId="27">[32]HelpSheet!$G$21</definedName>
    <definedName name="EuroKurs1" localSheetId="52">[34]HelpSheet!$G$21</definedName>
    <definedName name="EuroKurs1" localSheetId="7">[35]HelpSheet!$G$21</definedName>
    <definedName name="EuroKurs1" localSheetId="8">[35]HelpSheet!$G$21</definedName>
    <definedName name="EuroKurs1" localSheetId="6">[35]HelpSheet!$G$21</definedName>
    <definedName name="EuroKurs1">[36]HelpSheet!$G$21</definedName>
    <definedName name="EuroKurs2" localSheetId="38">[32]HelpSheet!$G$23</definedName>
    <definedName name="EuroKurs2" localSheetId="51">[32]HelpSheet!$G$23</definedName>
    <definedName name="EuroKurs2" localSheetId="34">[32]HelpSheet!$G$23</definedName>
    <definedName name="EuroKurs2" localSheetId="35">[32]HelpSheet!$G$23</definedName>
    <definedName name="EuroKurs2" localSheetId="54">[33]HelpSheet!$G$23</definedName>
    <definedName name="EuroKurs2" localSheetId="27">[32]HelpSheet!$G$23</definedName>
    <definedName name="EuroKurs2" localSheetId="52">[34]HelpSheet!$G$23</definedName>
    <definedName name="EuroKurs2" localSheetId="7">[35]HelpSheet!$G$23</definedName>
    <definedName name="EuroKurs2" localSheetId="8">[35]HelpSheet!$G$23</definedName>
    <definedName name="EuroKurs2" localSheetId="6">[35]HelpSheet!$G$23</definedName>
    <definedName name="EuroKurs2">[36]HelpSheet!$G$23</definedName>
    <definedName name="EuroKurs3" localSheetId="38">[32]HelpSheet!$G$25</definedName>
    <definedName name="EuroKurs3" localSheetId="51">[32]HelpSheet!$G$25</definedName>
    <definedName name="EuroKurs3" localSheetId="34">[32]HelpSheet!$G$25</definedName>
    <definedName name="EuroKurs3" localSheetId="35">[32]HelpSheet!$G$25</definedName>
    <definedName name="EuroKurs3" localSheetId="54">[33]HelpSheet!$G$25</definedName>
    <definedName name="EuroKurs3" localSheetId="27">[32]HelpSheet!$G$25</definedName>
    <definedName name="EuroKurs3" localSheetId="52">[34]HelpSheet!$G$25</definedName>
    <definedName name="EuroKurs3" localSheetId="7">[35]HelpSheet!$G$25</definedName>
    <definedName name="EuroKurs3" localSheetId="8">[35]HelpSheet!$G$25</definedName>
    <definedName name="EuroKurs3" localSheetId="6">[35]HelpSheet!$G$25</definedName>
    <definedName name="EuroKurs3">[36]HelpSheet!$G$25</definedName>
    <definedName name="EuroLastYear" localSheetId="38">[32]Valutakurser!$E$8</definedName>
    <definedName name="EuroLastYear" localSheetId="51">[32]Valutakurser!$E$8</definedName>
    <definedName name="EuroLastYear" localSheetId="34">[32]Valutakurser!$E$8</definedName>
    <definedName name="EuroLastYear" localSheetId="35">[32]Valutakurser!$E$8</definedName>
    <definedName name="EuroLastYear" localSheetId="54">[33]Valutakurser!$E$8</definedName>
    <definedName name="EuroLastYear" localSheetId="27">[32]Valutakurser!$E$8</definedName>
    <definedName name="EuroLastYear" localSheetId="52">[34]Valutakurser!$E$8</definedName>
    <definedName name="EuroLastYear" localSheetId="7">[35]Valutakurser!$E$8</definedName>
    <definedName name="EuroLastYear" localSheetId="8">[35]Valutakurser!$E$8</definedName>
    <definedName name="EuroLastYear" localSheetId="6">[35]Valutakurser!$E$8</definedName>
    <definedName name="EuroLastYear">[36]Valutakurser!$E$8</definedName>
    <definedName name="Exch.rate" localSheetId="38">'[68]LTS&amp;L'!$I$5</definedName>
    <definedName name="Exch.rate" localSheetId="51">'[68]LTS&amp;L'!$I$5</definedName>
    <definedName name="Exch.rate" localSheetId="34">'[68]LTS&amp;L'!$I$5</definedName>
    <definedName name="Exch.rate" localSheetId="35">'[68]LTS&amp;L'!$I$5</definedName>
    <definedName name="Exch.rate" localSheetId="54">'[69]LTS&amp;L'!$I$5</definedName>
    <definedName name="Exch.rate" localSheetId="27">'[68]LTS&amp;L'!$I$5</definedName>
    <definedName name="Exch.rate" localSheetId="52">'[70]LTS&amp;L'!$I$5</definedName>
    <definedName name="Exch.rate" localSheetId="7">'[71]LTS&amp;L'!$I$5</definedName>
    <definedName name="Exch.rate" localSheetId="8">'[71]LTS&amp;L'!$I$5</definedName>
    <definedName name="Exch.rate" localSheetId="6">'[71]LTS&amp;L'!$I$5</definedName>
    <definedName name="Exch.rate">'[72]LTS&amp;L'!$I$5</definedName>
    <definedName name="exchange" localSheetId="38">#REF!</definedName>
    <definedName name="exchange" localSheetId="18">#REF!</definedName>
    <definedName name="exchange" localSheetId="12">#REF!</definedName>
    <definedName name="exchange" localSheetId="32">#REF!</definedName>
    <definedName name="exchange" localSheetId="31">#REF!</definedName>
    <definedName name="exchange" localSheetId="51">#REF!</definedName>
    <definedName name="exchange" localSheetId="24">#REF!</definedName>
    <definedName name="exchange" localSheetId="34">#REF!</definedName>
    <definedName name="exchange" localSheetId="35">#REF!</definedName>
    <definedName name="exchange" localSheetId="54">#REF!</definedName>
    <definedName name="exchange" localSheetId="4">#REF!</definedName>
    <definedName name="exchange" localSheetId="5">#REF!</definedName>
    <definedName name="exchange" localSheetId="16">#REF!</definedName>
    <definedName name="exchange" localSheetId="27">#REF!</definedName>
    <definedName name="exchange" localSheetId="52">#REF!</definedName>
    <definedName name="exchange" localSheetId="36">#REF!</definedName>
    <definedName name="exchange" localSheetId="7">#REF!</definedName>
    <definedName name="exchange" localSheetId="8">#REF!</definedName>
    <definedName name="exchange" localSheetId="6">#REF!</definedName>
    <definedName name="exchange" localSheetId="9">#REF!</definedName>
    <definedName name="exchange">#REF!</definedName>
    <definedName name="Exchange_rates_applied" localSheetId="38">#REF!</definedName>
    <definedName name="Exchange_rates_applied" localSheetId="18">#REF!</definedName>
    <definedName name="Exchange_rates_applied" localSheetId="12">#REF!</definedName>
    <definedName name="Exchange_rates_applied" localSheetId="32">#REF!</definedName>
    <definedName name="Exchange_rates_applied" localSheetId="31">#REF!</definedName>
    <definedName name="Exchange_rates_applied" localSheetId="51">#REF!</definedName>
    <definedName name="Exchange_rates_applied" localSheetId="24">#REF!</definedName>
    <definedName name="Exchange_rates_applied" localSheetId="34">#REF!</definedName>
    <definedName name="Exchange_rates_applied" localSheetId="35">#REF!</definedName>
    <definedName name="Exchange_rates_applied" localSheetId="54">#REF!</definedName>
    <definedName name="Exchange_rates_applied" localSheetId="4">#REF!</definedName>
    <definedName name="Exchange_rates_applied" localSheetId="5">#REF!</definedName>
    <definedName name="Exchange_rates_applied" localSheetId="16">#REF!</definedName>
    <definedName name="Exchange_rates_applied" localSheetId="27">#REF!</definedName>
    <definedName name="Exchange_rates_applied" localSheetId="52">#REF!</definedName>
    <definedName name="Exchange_rates_applied" localSheetId="36">#REF!</definedName>
    <definedName name="Exchange_rates_applied" localSheetId="7">#REF!</definedName>
    <definedName name="Exchange_rates_applied" localSheetId="8">#REF!</definedName>
    <definedName name="Exchange_rates_applied" localSheetId="6">#REF!</definedName>
    <definedName name="Exchange_rates_applied" localSheetId="9">#REF!</definedName>
    <definedName name="Exchange_rates_applied">#REF!</definedName>
    <definedName name="_xlnm.Extract" localSheetId="38">#REF!</definedName>
    <definedName name="_xlnm.Extract" localSheetId="18">#REF!</definedName>
    <definedName name="_xlnm.Extract" localSheetId="12">#REF!</definedName>
    <definedName name="_xlnm.Extract" localSheetId="32">#REF!</definedName>
    <definedName name="_xlnm.Extract" localSheetId="31">#REF!</definedName>
    <definedName name="_xlnm.Extract" localSheetId="28">#REF!</definedName>
    <definedName name="_xlnm.Extract" localSheetId="51">#REF!</definedName>
    <definedName name="_xlnm.Extract" localSheetId="24">#REF!</definedName>
    <definedName name="_xlnm.Extract" localSheetId="34">#REF!</definedName>
    <definedName name="_xlnm.Extract" localSheetId="35">#REF!</definedName>
    <definedName name="_xlnm.Extract" localSheetId="54">#REF!</definedName>
    <definedName name="_xlnm.Extract" localSheetId="4">#REF!</definedName>
    <definedName name="_xlnm.Extract" localSheetId="5">#REF!</definedName>
    <definedName name="_xlnm.Extract" localSheetId="16">#REF!</definedName>
    <definedName name="_xlnm.Extract" localSheetId="27">#REF!</definedName>
    <definedName name="_xlnm.Extract" localSheetId="52">#REF!</definedName>
    <definedName name="_xlnm.Extract" localSheetId="36">#REF!</definedName>
    <definedName name="_xlnm.Extract" localSheetId="7">#REF!</definedName>
    <definedName name="_xlnm.Extract" localSheetId="8">#REF!</definedName>
    <definedName name="_xlnm.Extract" localSheetId="6">#REF!</definedName>
    <definedName name="_xlnm.Extract" localSheetId="9">#REF!</definedName>
    <definedName name="_xlnm.Extract">#REF!</definedName>
    <definedName name="ff" localSheetId="38">[73]English!$B$162:$I$213</definedName>
    <definedName name="ff" localSheetId="51">[73]English!$B$162:$I$213</definedName>
    <definedName name="ff" localSheetId="34">[73]English!$B$162:$I$213</definedName>
    <definedName name="ff" localSheetId="35">[73]English!$B$162:$I$213</definedName>
    <definedName name="ff" localSheetId="54">[74]English!$B$162:$I$213</definedName>
    <definedName name="ff" localSheetId="27">[73]English!$B$162:$I$213</definedName>
    <definedName name="ff" localSheetId="52">[75]English!$B$162:$I$213</definedName>
    <definedName name="ff" localSheetId="7">[76]English!$B$162:$I$213</definedName>
    <definedName name="ff" localSheetId="8">[76]English!$B$162:$I$213</definedName>
    <definedName name="ff" localSheetId="6">[76]English!$B$162:$I$213</definedName>
    <definedName name="ff">[77]English!$B$162:$I$213</definedName>
    <definedName name="FI_EURO_V" localSheetId="38">[48]Sheet1!$C$13</definedName>
    <definedName name="FI_EURO_V" localSheetId="51">[48]Sheet1!$C$13</definedName>
    <definedName name="FI_EURO_V" localSheetId="34">[48]Sheet1!$C$13</definedName>
    <definedName name="FI_EURO_V" localSheetId="35">[48]Sheet1!$C$13</definedName>
    <definedName name="FI_EURO_V" localSheetId="54">[49]Sheet1!$C$13</definedName>
    <definedName name="FI_EURO_V" localSheetId="27">[48]Sheet1!$C$13</definedName>
    <definedName name="FI_EURO_V" localSheetId="52">[50]Sheet1!$C$13</definedName>
    <definedName name="FI_EURO_V" localSheetId="7">[51]Sheet1!$C$13</definedName>
    <definedName name="FI_EURO_V" localSheetId="8">[51]Sheet1!$C$13</definedName>
    <definedName name="FI_EURO_V" localSheetId="6">[51]Sheet1!$C$13</definedName>
    <definedName name="FI_EURO_V">[52]Sheet1!$C$13</definedName>
    <definedName name="FID" localSheetId="38">#REF!</definedName>
    <definedName name="FID" localSheetId="18">#REF!</definedName>
    <definedName name="FID" localSheetId="12">#REF!</definedName>
    <definedName name="FID" localSheetId="32">#REF!</definedName>
    <definedName name="FID" localSheetId="31">#REF!</definedName>
    <definedName name="FID" localSheetId="51">#REF!</definedName>
    <definedName name="FID" localSheetId="24">#REF!</definedName>
    <definedName name="FID" localSheetId="34">#REF!</definedName>
    <definedName name="FID" localSheetId="35">#REF!</definedName>
    <definedName name="FID" localSheetId="54">#REF!</definedName>
    <definedName name="FID" localSheetId="4">#REF!</definedName>
    <definedName name="FID" localSheetId="5">#REF!</definedName>
    <definedName name="FID" localSheetId="16">#REF!</definedName>
    <definedName name="FID" localSheetId="27">#REF!</definedName>
    <definedName name="FID" localSheetId="52">#REF!</definedName>
    <definedName name="FID" localSheetId="36">#REF!</definedName>
    <definedName name="FID" localSheetId="7">#REF!</definedName>
    <definedName name="FID" localSheetId="8">#REF!</definedName>
    <definedName name="FID" localSheetId="6">#REF!</definedName>
    <definedName name="FID" localSheetId="9">#REF!</definedName>
    <definedName name="FID">#REF!</definedName>
    <definedName name="fid_sosi" localSheetId="38">#REF!</definedName>
    <definedName name="fid_sosi" localSheetId="18">#REF!</definedName>
    <definedName name="fid_sosi" localSheetId="12">#REF!</definedName>
    <definedName name="fid_sosi" localSheetId="32">#REF!</definedName>
    <definedName name="fid_sosi" localSheetId="31">#REF!</definedName>
    <definedName name="fid_sosi" localSheetId="51">#REF!</definedName>
    <definedName name="fid_sosi" localSheetId="24">#REF!</definedName>
    <definedName name="fid_sosi" localSheetId="34">#REF!</definedName>
    <definedName name="fid_sosi" localSheetId="35">#REF!</definedName>
    <definedName name="fid_sosi" localSheetId="54">#REF!</definedName>
    <definedName name="fid_sosi" localSheetId="4">#REF!</definedName>
    <definedName name="fid_sosi" localSheetId="5">#REF!</definedName>
    <definedName name="fid_sosi" localSheetId="16">#REF!</definedName>
    <definedName name="fid_sosi" localSheetId="27">#REF!</definedName>
    <definedName name="fid_sosi" localSheetId="52">#REF!</definedName>
    <definedName name="fid_sosi" localSheetId="36">#REF!</definedName>
    <definedName name="fid_sosi" localSheetId="7">#REF!</definedName>
    <definedName name="fid_sosi" localSheetId="8">#REF!</definedName>
    <definedName name="fid_sosi" localSheetId="6">#REF!</definedName>
    <definedName name="fid_sosi" localSheetId="9">#REF!</definedName>
    <definedName name="fid_sosi">#REF!</definedName>
    <definedName name="FIM_1.kv." localSheetId="38">#REF!</definedName>
    <definedName name="FIM_1.kv." localSheetId="18">#REF!</definedName>
    <definedName name="FIM_1.kv." localSheetId="12">#REF!</definedName>
    <definedName name="FIM_1.kv." localSheetId="32">#REF!</definedName>
    <definedName name="FIM_1.kv." localSheetId="31">#REF!</definedName>
    <definedName name="FIM_1.kv." localSheetId="51">#REF!</definedName>
    <definedName name="FIM_1.kv." localSheetId="24">#REF!</definedName>
    <definedName name="FIM_1.kv." localSheetId="34">#REF!</definedName>
    <definedName name="FIM_1.kv." localSheetId="35">#REF!</definedName>
    <definedName name="FIM_1.kv." localSheetId="54">#REF!</definedName>
    <definedName name="FIM_1.kv." localSheetId="4">#REF!</definedName>
    <definedName name="FIM_1.kv." localSheetId="5">#REF!</definedName>
    <definedName name="FIM_1.kv." localSheetId="16">#REF!</definedName>
    <definedName name="FIM_1.kv." localSheetId="27">#REF!</definedName>
    <definedName name="FIM_1.kv." localSheetId="52">#REF!</definedName>
    <definedName name="FIM_1.kv." localSheetId="36">#REF!</definedName>
    <definedName name="FIM_1.kv." localSheetId="7">#REF!</definedName>
    <definedName name="FIM_1.kv." localSheetId="8">#REF!</definedName>
    <definedName name="FIM_1.kv." localSheetId="6">#REF!</definedName>
    <definedName name="FIM_1.kv." localSheetId="9">#REF!</definedName>
    <definedName name="FIM_1.kv.">#REF!</definedName>
    <definedName name="FIM_2.kv." localSheetId="38">#REF!</definedName>
    <definedName name="FIM_2.kv." localSheetId="18">#REF!</definedName>
    <definedName name="FIM_2.kv." localSheetId="12">#REF!</definedName>
    <definedName name="FIM_2.kv." localSheetId="32">#REF!</definedName>
    <definedName name="FIM_2.kv." localSheetId="31">#REF!</definedName>
    <definedName name="FIM_2.kv." localSheetId="51">#REF!</definedName>
    <definedName name="FIM_2.kv." localSheetId="24">#REF!</definedName>
    <definedName name="FIM_2.kv." localSheetId="34">#REF!</definedName>
    <definedName name="FIM_2.kv." localSheetId="35">#REF!</definedName>
    <definedName name="FIM_2.kv." localSheetId="54">#REF!</definedName>
    <definedName name="FIM_2.kv." localSheetId="4">#REF!</definedName>
    <definedName name="FIM_2.kv." localSheetId="5">#REF!</definedName>
    <definedName name="FIM_2.kv." localSheetId="16">#REF!</definedName>
    <definedName name="FIM_2.kv." localSheetId="27">#REF!</definedName>
    <definedName name="FIM_2.kv." localSheetId="52">#REF!</definedName>
    <definedName name="FIM_2.kv." localSheetId="36">#REF!</definedName>
    <definedName name="FIM_2.kv." localSheetId="7">#REF!</definedName>
    <definedName name="FIM_2.kv." localSheetId="8">#REF!</definedName>
    <definedName name="FIM_2.kv." localSheetId="6">#REF!</definedName>
    <definedName name="FIM_2.kv." localSheetId="9">#REF!</definedName>
    <definedName name="FIM_2.kv.">#REF!</definedName>
    <definedName name="FIM_3.kv." localSheetId="38">#REF!</definedName>
    <definedName name="FIM_3.kv." localSheetId="18">#REF!</definedName>
    <definedName name="FIM_3.kv." localSheetId="12">#REF!</definedName>
    <definedName name="FIM_3.kv." localSheetId="32">#REF!</definedName>
    <definedName name="FIM_3.kv." localSheetId="31">#REF!</definedName>
    <definedName name="FIM_3.kv." localSheetId="51">#REF!</definedName>
    <definedName name="FIM_3.kv." localSheetId="24">#REF!</definedName>
    <definedName name="FIM_3.kv." localSheetId="34">#REF!</definedName>
    <definedName name="FIM_3.kv." localSheetId="35">#REF!</definedName>
    <definedName name="FIM_3.kv." localSheetId="54">#REF!</definedName>
    <definedName name="FIM_3.kv." localSheetId="4">#REF!</definedName>
    <definedName name="FIM_3.kv." localSheetId="5">#REF!</definedName>
    <definedName name="FIM_3.kv." localSheetId="16">#REF!</definedName>
    <definedName name="FIM_3.kv." localSheetId="27">#REF!</definedName>
    <definedName name="FIM_3.kv." localSheetId="52">#REF!</definedName>
    <definedName name="FIM_3.kv." localSheetId="36">#REF!</definedName>
    <definedName name="FIM_3.kv." localSheetId="7">#REF!</definedName>
    <definedName name="FIM_3.kv." localSheetId="8">#REF!</definedName>
    <definedName name="FIM_3.kv." localSheetId="6">#REF!</definedName>
    <definedName name="FIM_3.kv." localSheetId="9">#REF!</definedName>
    <definedName name="FIM_3.kv.">#REF!</definedName>
    <definedName name="FIM_30.06." localSheetId="38">#REF!</definedName>
    <definedName name="FIM_30.06." localSheetId="18">#REF!</definedName>
    <definedName name="FIM_30.06." localSheetId="12">#REF!</definedName>
    <definedName name="FIM_30.06." localSheetId="32">#REF!</definedName>
    <definedName name="FIM_30.06." localSheetId="31">#REF!</definedName>
    <definedName name="FIM_30.06." localSheetId="51">#REF!</definedName>
    <definedName name="FIM_30.06." localSheetId="24">#REF!</definedName>
    <definedName name="FIM_30.06." localSheetId="34">#REF!</definedName>
    <definedName name="FIM_30.06." localSheetId="35">#REF!</definedName>
    <definedName name="FIM_30.06." localSheetId="54">#REF!</definedName>
    <definedName name="FIM_30.06." localSheetId="4">#REF!</definedName>
    <definedName name="FIM_30.06." localSheetId="5">#REF!</definedName>
    <definedName name="FIM_30.06." localSheetId="16">#REF!</definedName>
    <definedName name="FIM_30.06." localSheetId="27">#REF!</definedName>
    <definedName name="FIM_30.06." localSheetId="52">#REF!</definedName>
    <definedName name="FIM_30.06." localSheetId="36">#REF!</definedName>
    <definedName name="FIM_30.06." localSheetId="7">#REF!</definedName>
    <definedName name="FIM_30.06." localSheetId="8">#REF!</definedName>
    <definedName name="FIM_30.06." localSheetId="6">#REF!</definedName>
    <definedName name="FIM_30.06." localSheetId="9">#REF!</definedName>
    <definedName name="FIM_30.06.">#REF!</definedName>
    <definedName name="FIM_30.09." localSheetId="38">#REF!</definedName>
    <definedName name="FIM_30.09." localSheetId="18">#REF!</definedName>
    <definedName name="FIM_30.09." localSheetId="12">#REF!</definedName>
    <definedName name="FIM_30.09." localSheetId="32">#REF!</definedName>
    <definedName name="FIM_30.09." localSheetId="31">#REF!</definedName>
    <definedName name="FIM_30.09." localSheetId="51">#REF!</definedName>
    <definedName name="FIM_30.09." localSheetId="24">#REF!</definedName>
    <definedName name="FIM_30.09." localSheetId="34">#REF!</definedName>
    <definedName name="FIM_30.09." localSheetId="35">#REF!</definedName>
    <definedName name="FIM_30.09." localSheetId="54">#REF!</definedName>
    <definedName name="FIM_30.09." localSheetId="4">#REF!</definedName>
    <definedName name="FIM_30.09." localSheetId="5">#REF!</definedName>
    <definedName name="FIM_30.09." localSheetId="16">#REF!</definedName>
    <definedName name="FIM_30.09." localSheetId="27">#REF!</definedName>
    <definedName name="FIM_30.09." localSheetId="52">#REF!</definedName>
    <definedName name="FIM_30.09." localSheetId="36">#REF!</definedName>
    <definedName name="FIM_30.09." localSheetId="7">#REF!</definedName>
    <definedName name="FIM_30.09." localSheetId="8">#REF!</definedName>
    <definedName name="FIM_30.09." localSheetId="6">#REF!</definedName>
    <definedName name="FIM_30.09." localSheetId="9">#REF!</definedName>
    <definedName name="FIM_30.09.">#REF!</definedName>
    <definedName name="FIM_31.03." localSheetId="38">#REF!</definedName>
    <definedName name="FIM_31.03." localSheetId="18">#REF!</definedName>
    <definedName name="FIM_31.03." localSheetId="12">#REF!</definedName>
    <definedName name="FIM_31.03." localSheetId="32">#REF!</definedName>
    <definedName name="FIM_31.03." localSheetId="31">#REF!</definedName>
    <definedName name="FIM_31.03." localSheetId="51">#REF!</definedName>
    <definedName name="FIM_31.03." localSheetId="24">#REF!</definedName>
    <definedName name="FIM_31.03." localSheetId="34">#REF!</definedName>
    <definedName name="FIM_31.03." localSheetId="35">#REF!</definedName>
    <definedName name="FIM_31.03." localSheetId="54">#REF!</definedName>
    <definedName name="FIM_31.03." localSheetId="4">#REF!</definedName>
    <definedName name="FIM_31.03." localSheetId="5">#REF!</definedName>
    <definedName name="FIM_31.03." localSheetId="16">#REF!</definedName>
    <definedName name="FIM_31.03." localSheetId="27">#REF!</definedName>
    <definedName name="FIM_31.03." localSheetId="52">#REF!</definedName>
    <definedName name="FIM_31.03." localSheetId="36">#REF!</definedName>
    <definedName name="FIM_31.03." localSheetId="7">#REF!</definedName>
    <definedName name="FIM_31.03." localSheetId="8">#REF!</definedName>
    <definedName name="FIM_31.03." localSheetId="6">#REF!</definedName>
    <definedName name="FIM_31.03." localSheetId="9">#REF!</definedName>
    <definedName name="FIM_31.03.">#REF!</definedName>
    <definedName name="FIM_4.kv." localSheetId="38">#REF!</definedName>
    <definedName name="FIM_4.kv." localSheetId="18">#REF!</definedName>
    <definedName name="FIM_4.kv." localSheetId="12">#REF!</definedName>
    <definedName name="FIM_4.kv." localSheetId="32">#REF!</definedName>
    <definedName name="FIM_4.kv." localSheetId="31">#REF!</definedName>
    <definedName name="FIM_4.kv." localSheetId="51">#REF!</definedName>
    <definedName name="FIM_4.kv." localSheetId="24">#REF!</definedName>
    <definedName name="FIM_4.kv." localSheetId="34">#REF!</definedName>
    <definedName name="FIM_4.kv." localSheetId="35">#REF!</definedName>
    <definedName name="FIM_4.kv." localSheetId="54">#REF!</definedName>
    <definedName name="FIM_4.kv." localSheetId="4">#REF!</definedName>
    <definedName name="FIM_4.kv." localSheetId="5">#REF!</definedName>
    <definedName name="FIM_4.kv." localSheetId="16">#REF!</definedName>
    <definedName name="FIM_4.kv." localSheetId="27">#REF!</definedName>
    <definedName name="FIM_4.kv." localSheetId="52">#REF!</definedName>
    <definedName name="FIM_4.kv." localSheetId="36">#REF!</definedName>
    <definedName name="FIM_4.kv." localSheetId="7">#REF!</definedName>
    <definedName name="FIM_4.kv." localSheetId="8">#REF!</definedName>
    <definedName name="FIM_4.kv." localSheetId="6">#REF!</definedName>
    <definedName name="FIM_4.kv." localSheetId="9">#REF!</definedName>
    <definedName name="FIM_4.kv.">#REF!</definedName>
    <definedName name="FIM_balansdagskurs" localSheetId="38">[53]Forecast!$D$27</definedName>
    <definedName name="FIM_balansdagskurs" localSheetId="51">[53]Forecast!$D$27</definedName>
    <definedName name="FIM_balansdagskurs" localSheetId="34">[53]Forecast!$D$27</definedName>
    <definedName name="FIM_balansdagskurs" localSheetId="35">[53]Forecast!$D$27</definedName>
    <definedName name="FIM_balansdagskurs" localSheetId="54">[54]Forecast!$D$27</definedName>
    <definedName name="FIM_balansdagskurs" localSheetId="27">[53]Forecast!$D$27</definedName>
    <definedName name="FIM_balansdagskurs" localSheetId="52">[55]Forecast!$D$27</definedName>
    <definedName name="FIM_balansdagskurs" localSheetId="7">[56]Forecast!$D$27</definedName>
    <definedName name="FIM_balansdagskurs" localSheetId="8">[56]Forecast!$D$27</definedName>
    <definedName name="FIM_balansdagskurs" localSheetId="6">[56]Forecast!$D$27</definedName>
    <definedName name="FIM_balansdagskurs">[57]Forecast!$D$27</definedName>
    <definedName name="FIM_genomsnittskurs" localSheetId="38">[53]Forecast!$D$28</definedName>
    <definedName name="FIM_genomsnittskurs" localSheetId="51">[53]Forecast!$D$28</definedName>
    <definedName name="FIM_genomsnittskurs" localSheetId="34">[53]Forecast!$D$28</definedName>
    <definedName name="FIM_genomsnittskurs" localSheetId="35">[53]Forecast!$D$28</definedName>
    <definedName name="FIM_genomsnittskurs" localSheetId="54">[54]Forecast!$D$28</definedName>
    <definedName name="FIM_genomsnittskurs" localSheetId="27">[53]Forecast!$D$28</definedName>
    <definedName name="FIM_genomsnittskurs" localSheetId="52">[55]Forecast!$D$28</definedName>
    <definedName name="FIM_genomsnittskurs" localSheetId="7">[56]Forecast!$D$28</definedName>
    <definedName name="FIM_genomsnittskurs" localSheetId="8">[56]Forecast!$D$28</definedName>
    <definedName name="FIM_genomsnittskurs" localSheetId="6">[56]Forecast!$D$28</definedName>
    <definedName name="FIM_genomsnittskurs">[57]Forecast!$D$28</definedName>
    <definedName name="FIM_investeringskurs" localSheetId="38">[53]Forecast!$D$24</definedName>
    <definedName name="FIM_investeringskurs" localSheetId="51">[53]Forecast!$D$24</definedName>
    <definedName name="FIM_investeringskurs" localSheetId="34">[53]Forecast!$D$24</definedName>
    <definedName name="FIM_investeringskurs" localSheetId="35">[53]Forecast!$D$24</definedName>
    <definedName name="FIM_investeringskurs" localSheetId="54">[54]Forecast!$D$24</definedName>
    <definedName name="FIM_investeringskurs" localSheetId="27">[53]Forecast!$D$24</definedName>
    <definedName name="FIM_investeringskurs" localSheetId="52">[55]Forecast!$D$24</definedName>
    <definedName name="FIM_investeringskurs" localSheetId="7">[56]Forecast!$D$24</definedName>
    <definedName name="FIM_investeringskurs" localSheetId="8">[56]Forecast!$D$24</definedName>
    <definedName name="FIM_investeringskurs" localSheetId="6">[56]Forecast!$D$24</definedName>
    <definedName name="FIM_investeringskurs">[57]Forecast!$D$24</definedName>
    <definedName name="FIM_Investeringskurs_950405" localSheetId="38">[53]Forecast!#REF!</definedName>
    <definedName name="FIM_Investeringskurs_950405" localSheetId="32">[53]Forecast!#REF!</definedName>
    <definedName name="FIM_Investeringskurs_950405" localSheetId="31">[53]Forecast!#REF!</definedName>
    <definedName name="FIM_Investeringskurs_950405" localSheetId="51">[53]Forecast!#REF!</definedName>
    <definedName name="FIM_Investeringskurs_950405" localSheetId="34">[53]Forecast!#REF!</definedName>
    <definedName name="FIM_Investeringskurs_950405" localSheetId="35">[53]Forecast!#REF!</definedName>
    <definedName name="FIM_Investeringskurs_950405" localSheetId="54">[54]Forecast!#REF!</definedName>
    <definedName name="FIM_Investeringskurs_950405" localSheetId="4">[53]Forecast!#REF!</definedName>
    <definedName name="FIM_Investeringskurs_950405" localSheetId="5">[53]Forecast!#REF!</definedName>
    <definedName name="FIM_Investeringskurs_950405" localSheetId="27">[53]Forecast!#REF!</definedName>
    <definedName name="FIM_Investeringskurs_950405" localSheetId="52">[55]Forecast!#REF!</definedName>
    <definedName name="FIM_Investeringskurs_950405" localSheetId="36">[57]Forecast!#REF!</definedName>
    <definedName name="FIM_Investeringskurs_950405" localSheetId="7">[56]Forecast!#REF!</definedName>
    <definedName name="FIM_Investeringskurs_950405" localSheetId="8">[56]Forecast!#REF!</definedName>
    <definedName name="FIM_Investeringskurs_950405" localSheetId="6">[56]Forecast!#REF!</definedName>
    <definedName name="FIM_Investeringskurs_950405">[57]Forecast!#REF!</definedName>
    <definedName name="FIM_Investeringskurs_951109" localSheetId="38">[53]Forecast!#REF!</definedName>
    <definedName name="FIM_Investeringskurs_951109" localSheetId="32">[53]Forecast!#REF!</definedName>
    <definedName name="FIM_Investeringskurs_951109" localSheetId="31">[53]Forecast!#REF!</definedName>
    <definedName name="FIM_Investeringskurs_951109" localSheetId="51">[53]Forecast!#REF!</definedName>
    <definedName name="FIM_Investeringskurs_951109" localSheetId="34">[53]Forecast!#REF!</definedName>
    <definedName name="FIM_Investeringskurs_951109" localSheetId="35">[53]Forecast!#REF!</definedName>
    <definedName name="FIM_Investeringskurs_951109" localSheetId="54">[54]Forecast!#REF!</definedName>
    <definedName name="FIM_Investeringskurs_951109" localSheetId="4">[53]Forecast!#REF!</definedName>
    <definedName name="FIM_Investeringskurs_951109" localSheetId="5">[53]Forecast!#REF!</definedName>
    <definedName name="FIM_Investeringskurs_951109" localSheetId="27">[53]Forecast!#REF!</definedName>
    <definedName name="FIM_Investeringskurs_951109" localSheetId="52">[55]Forecast!#REF!</definedName>
    <definedName name="FIM_Investeringskurs_951109" localSheetId="36">[57]Forecast!#REF!</definedName>
    <definedName name="FIM_Investeringskurs_951109" localSheetId="7">[56]Forecast!#REF!</definedName>
    <definedName name="FIM_Investeringskurs_951109" localSheetId="8">[56]Forecast!#REF!</definedName>
    <definedName name="FIM_Investeringskurs_951109" localSheetId="6">[56]Forecast!#REF!</definedName>
    <definedName name="FIM_Investeringskurs_951109">[57]Forecast!#REF!</definedName>
    <definedName name="FIM_Investeringskurs_AÄtillskott" localSheetId="38">[53]Forecast!$D$25</definedName>
    <definedName name="FIM_Investeringskurs_AÄtillskott" localSheetId="51">[53]Forecast!$D$25</definedName>
    <definedName name="FIM_Investeringskurs_AÄtillskott" localSheetId="34">[53]Forecast!$D$25</definedName>
    <definedName name="FIM_Investeringskurs_AÄtillskott" localSheetId="35">[53]Forecast!$D$25</definedName>
    <definedName name="FIM_Investeringskurs_AÄtillskott" localSheetId="54">[54]Forecast!$D$25</definedName>
    <definedName name="FIM_Investeringskurs_AÄtillskott" localSheetId="27">[53]Forecast!$D$25</definedName>
    <definedName name="FIM_Investeringskurs_AÄtillskott" localSheetId="52">[55]Forecast!$D$25</definedName>
    <definedName name="FIM_Investeringskurs_AÄtillskott" localSheetId="7">[56]Forecast!$D$25</definedName>
    <definedName name="FIM_Investeringskurs_AÄtillskott" localSheetId="8">[56]Forecast!$D$25</definedName>
    <definedName name="FIM_Investeringskurs_AÄtillskott" localSheetId="6">[56]Forecast!$D$25</definedName>
    <definedName name="FIM_Investeringskurs_AÄtillskott">[57]Forecast!$D$25</definedName>
    <definedName name="FIM_Primo" localSheetId="38">#REF!</definedName>
    <definedName name="FIM_Primo" localSheetId="18">#REF!</definedName>
    <definedName name="FIM_Primo" localSheetId="12">#REF!</definedName>
    <definedName name="FIM_Primo" localSheetId="32">#REF!</definedName>
    <definedName name="FIM_Primo" localSheetId="31">#REF!</definedName>
    <definedName name="FIM_Primo" localSheetId="51">#REF!</definedName>
    <definedName name="FIM_Primo" localSheetId="24">#REF!</definedName>
    <definedName name="FIM_Primo" localSheetId="34">#REF!</definedName>
    <definedName name="FIM_Primo" localSheetId="35">#REF!</definedName>
    <definedName name="FIM_Primo" localSheetId="54">#REF!</definedName>
    <definedName name="FIM_Primo" localSheetId="4">#REF!</definedName>
    <definedName name="FIM_Primo" localSheetId="5">#REF!</definedName>
    <definedName name="FIM_Primo" localSheetId="16">#REF!</definedName>
    <definedName name="FIM_Primo" localSheetId="27">#REF!</definedName>
    <definedName name="FIM_Primo" localSheetId="52">#REF!</definedName>
    <definedName name="FIM_Primo" localSheetId="36">#REF!</definedName>
    <definedName name="FIM_Primo" localSheetId="7">#REF!</definedName>
    <definedName name="FIM_Primo" localSheetId="8">#REF!</definedName>
    <definedName name="FIM_Primo" localSheetId="6">#REF!</definedName>
    <definedName name="FIM_Primo" localSheetId="9">#REF!</definedName>
    <definedName name="FIM_Primo">#REF!</definedName>
    <definedName name="FIM_Ultimo" localSheetId="38">#REF!</definedName>
    <definedName name="FIM_Ultimo" localSheetId="18">#REF!</definedName>
    <definedName name="FIM_Ultimo" localSheetId="12">#REF!</definedName>
    <definedName name="FIM_Ultimo" localSheetId="32">#REF!</definedName>
    <definedName name="FIM_Ultimo" localSheetId="31">#REF!</definedName>
    <definedName name="FIM_Ultimo" localSheetId="51">#REF!</definedName>
    <definedName name="FIM_Ultimo" localSheetId="24">#REF!</definedName>
    <definedName name="FIM_Ultimo" localSheetId="34">#REF!</definedName>
    <definedName name="FIM_Ultimo" localSheetId="35">#REF!</definedName>
    <definedName name="FIM_Ultimo" localSheetId="54">#REF!</definedName>
    <definedName name="FIM_Ultimo" localSheetId="4">#REF!</definedName>
    <definedName name="FIM_Ultimo" localSheetId="5">#REF!</definedName>
    <definedName name="FIM_Ultimo" localSheetId="16">#REF!</definedName>
    <definedName name="FIM_Ultimo" localSheetId="27">#REF!</definedName>
    <definedName name="FIM_Ultimo" localSheetId="52">#REF!</definedName>
    <definedName name="FIM_Ultimo" localSheetId="36">#REF!</definedName>
    <definedName name="FIM_Ultimo" localSheetId="7">#REF!</definedName>
    <definedName name="FIM_Ultimo" localSheetId="8">#REF!</definedName>
    <definedName name="FIM_Ultimo" localSheetId="6">#REF!</definedName>
    <definedName name="FIM_Ultimo" localSheetId="9">#REF!</definedName>
    <definedName name="FIM_Ultimo">#REF!</definedName>
    <definedName name="Finland" localSheetId="38">[43]Sheet1!$C$18</definedName>
    <definedName name="Finland" localSheetId="51">[43]Sheet1!$C$18</definedName>
    <definedName name="Finland" localSheetId="34">[43]Sheet1!$C$18</definedName>
    <definedName name="Finland" localSheetId="35">[43]Sheet1!$C$18</definedName>
    <definedName name="Finland" localSheetId="54">[44]Sheet1!$C$18</definedName>
    <definedName name="Finland" localSheetId="27">[43]Sheet1!$C$18</definedName>
    <definedName name="Finland" localSheetId="52">[45]Sheet1!$C$18</definedName>
    <definedName name="Finland" localSheetId="7">[46]Sheet1!$C$18</definedName>
    <definedName name="Finland" localSheetId="8">[46]Sheet1!$C$18</definedName>
    <definedName name="Finland" localSheetId="6">[46]Sheet1!$C$18</definedName>
    <definedName name="Finland">[47]Sheet1!$C$18</definedName>
    <definedName name="GBP_1.kv." localSheetId="38">#REF!</definedName>
    <definedName name="GBP_1.kv." localSheetId="18">#REF!</definedName>
    <definedName name="GBP_1.kv." localSheetId="12">#REF!</definedName>
    <definedName name="GBP_1.kv." localSheetId="32">#REF!</definedName>
    <definedName name="GBP_1.kv." localSheetId="31">#REF!</definedName>
    <definedName name="GBP_1.kv." localSheetId="51">#REF!</definedName>
    <definedName name="GBP_1.kv." localSheetId="24">#REF!</definedName>
    <definedName name="GBP_1.kv." localSheetId="34">#REF!</definedName>
    <definedName name="GBP_1.kv." localSheetId="35">#REF!</definedName>
    <definedName name="GBP_1.kv." localSheetId="54">#REF!</definedName>
    <definedName name="GBP_1.kv." localSheetId="4">#REF!</definedName>
    <definedName name="GBP_1.kv." localSheetId="5">#REF!</definedName>
    <definedName name="GBP_1.kv." localSheetId="16">#REF!</definedName>
    <definedName name="GBP_1.kv." localSheetId="27">#REF!</definedName>
    <definedName name="GBP_1.kv." localSheetId="52">#REF!</definedName>
    <definedName name="GBP_1.kv." localSheetId="36">#REF!</definedName>
    <definedName name="GBP_1.kv." localSheetId="7">#REF!</definedName>
    <definedName name="GBP_1.kv." localSheetId="8">#REF!</definedName>
    <definedName name="GBP_1.kv." localSheetId="6">#REF!</definedName>
    <definedName name="GBP_1.kv." localSheetId="9">#REF!</definedName>
    <definedName name="GBP_1.kv.">#REF!</definedName>
    <definedName name="GBP_2.kv." localSheetId="38">#REF!</definedName>
    <definedName name="GBP_2.kv." localSheetId="18">#REF!</definedName>
    <definedName name="GBP_2.kv." localSheetId="12">#REF!</definedName>
    <definedName name="GBP_2.kv." localSheetId="32">#REF!</definedName>
    <definedName name="GBP_2.kv." localSheetId="31">#REF!</definedName>
    <definedName name="GBP_2.kv." localSheetId="51">#REF!</definedName>
    <definedName name="GBP_2.kv." localSheetId="24">#REF!</definedName>
    <definedName name="GBP_2.kv." localSheetId="34">#REF!</definedName>
    <definedName name="GBP_2.kv." localSheetId="35">#REF!</definedName>
    <definedName name="GBP_2.kv." localSheetId="54">#REF!</definedName>
    <definedName name="GBP_2.kv." localSheetId="4">#REF!</definedName>
    <definedName name="GBP_2.kv." localSheetId="5">#REF!</definedName>
    <definedName name="GBP_2.kv." localSheetId="16">#REF!</definedName>
    <definedName name="GBP_2.kv." localSheetId="27">#REF!</definedName>
    <definedName name="GBP_2.kv." localSheetId="52">#REF!</definedName>
    <definedName name="GBP_2.kv." localSheetId="36">#REF!</definedName>
    <definedName name="GBP_2.kv." localSheetId="7">#REF!</definedName>
    <definedName name="GBP_2.kv." localSheetId="8">#REF!</definedName>
    <definedName name="GBP_2.kv." localSheetId="6">#REF!</definedName>
    <definedName name="GBP_2.kv." localSheetId="9">#REF!</definedName>
    <definedName name="GBP_2.kv.">#REF!</definedName>
    <definedName name="GBP_3.kv." localSheetId="38">#REF!</definedName>
    <definedName name="GBP_3.kv." localSheetId="18">#REF!</definedName>
    <definedName name="GBP_3.kv." localSheetId="12">#REF!</definedName>
    <definedName name="GBP_3.kv." localSheetId="32">#REF!</definedName>
    <definedName name="GBP_3.kv." localSheetId="31">#REF!</definedName>
    <definedName name="GBP_3.kv." localSheetId="51">#REF!</definedName>
    <definedName name="GBP_3.kv." localSheetId="24">#REF!</definedName>
    <definedName name="GBP_3.kv." localSheetId="34">#REF!</definedName>
    <definedName name="GBP_3.kv." localSheetId="35">#REF!</definedName>
    <definedName name="GBP_3.kv." localSheetId="54">#REF!</definedName>
    <definedName name="GBP_3.kv." localSheetId="4">#REF!</definedName>
    <definedName name="GBP_3.kv." localSheetId="5">#REF!</definedName>
    <definedName name="GBP_3.kv." localSheetId="16">#REF!</definedName>
    <definedName name="GBP_3.kv." localSheetId="27">#REF!</definedName>
    <definedName name="GBP_3.kv." localSheetId="52">#REF!</definedName>
    <definedName name="GBP_3.kv." localSheetId="36">#REF!</definedName>
    <definedName name="GBP_3.kv." localSheetId="7">#REF!</definedName>
    <definedName name="GBP_3.kv." localSheetId="8">#REF!</definedName>
    <definedName name="GBP_3.kv." localSheetId="6">#REF!</definedName>
    <definedName name="GBP_3.kv." localSheetId="9">#REF!</definedName>
    <definedName name="GBP_3.kv.">#REF!</definedName>
    <definedName name="GBP_30.06." localSheetId="38">#REF!</definedName>
    <definedName name="GBP_30.06." localSheetId="18">#REF!</definedName>
    <definedName name="GBP_30.06." localSheetId="12">#REF!</definedName>
    <definedName name="GBP_30.06." localSheetId="32">#REF!</definedName>
    <definedName name="GBP_30.06." localSheetId="31">#REF!</definedName>
    <definedName name="GBP_30.06." localSheetId="51">#REF!</definedName>
    <definedName name="GBP_30.06." localSheetId="24">#REF!</definedName>
    <definedName name="GBP_30.06." localSheetId="34">#REF!</definedName>
    <definedName name="GBP_30.06." localSheetId="35">#REF!</definedName>
    <definedName name="GBP_30.06." localSheetId="54">#REF!</definedName>
    <definedName name="GBP_30.06." localSheetId="4">#REF!</definedName>
    <definedName name="GBP_30.06." localSheetId="5">#REF!</definedName>
    <definedName name="GBP_30.06." localSheetId="16">#REF!</definedName>
    <definedName name="GBP_30.06." localSheetId="27">#REF!</definedName>
    <definedName name="GBP_30.06." localSheetId="52">#REF!</definedName>
    <definedName name="GBP_30.06." localSheetId="36">#REF!</definedName>
    <definedName name="GBP_30.06." localSheetId="7">#REF!</definedName>
    <definedName name="GBP_30.06." localSheetId="8">#REF!</definedName>
    <definedName name="GBP_30.06." localSheetId="6">#REF!</definedName>
    <definedName name="GBP_30.06." localSheetId="9">#REF!</definedName>
    <definedName name="GBP_30.06.">#REF!</definedName>
    <definedName name="GBP_30.09." localSheetId="38">#REF!</definedName>
    <definedName name="GBP_30.09." localSheetId="18">#REF!</definedName>
    <definedName name="GBP_30.09." localSheetId="12">#REF!</definedName>
    <definedName name="GBP_30.09." localSheetId="32">#REF!</definedName>
    <definedName name="GBP_30.09." localSheetId="31">#REF!</definedName>
    <definedName name="GBP_30.09." localSheetId="51">#REF!</definedName>
    <definedName name="GBP_30.09." localSheetId="24">#REF!</definedName>
    <definedName name="GBP_30.09." localSheetId="34">#REF!</definedName>
    <definedName name="GBP_30.09." localSheetId="35">#REF!</definedName>
    <definedName name="GBP_30.09." localSheetId="54">#REF!</definedName>
    <definedName name="GBP_30.09." localSheetId="4">#REF!</definedName>
    <definedName name="GBP_30.09." localSheetId="5">#REF!</definedName>
    <definedName name="GBP_30.09." localSheetId="16">#REF!</definedName>
    <definedName name="GBP_30.09." localSheetId="27">#REF!</definedName>
    <definedName name="GBP_30.09." localSheetId="52">#REF!</definedName>
    <definedName name="GBP_30.09." localSheetId="36">#REF!</definedName>
    <definedName name="GBP_30.09." localSheetId="7">#REF!</definedName>
    <definedName name="GBP_30.09." localSheetId="8">#REF!</definedName>
    <definedName name="GBP_30.09." localSheetId="6">#REF!</definedName>
    <definedName name="GBP_30.09." localSheetId="9">#REF!</definedName>
    <definedName name="GBP_30.09.">#REF!</definedName>
    <definedName name="GBP_31.03." localSheetId="38">#REF!</definedName>
    <definedName name="GBP_31.03." localSheetId="18">#REF!</definedName>
    <definedName name="GBP_31.03." localSheetId="12">#REF!</definedName>
    <definedName name="GBP_31.03." localSheetId="32">#REF!</definedName>
    <definedName name="GBP_31.03." localSheetId="31">#REF!</definedName>
    <definedName name="GBP_31.03." localSheetId="51">#REF!</definedName>
    <definedName name="GBP_31.03." localSheetId="24">#REF!</definedName>
    <definedName name="GBP_31.03." localSheetId="34">#REF!</definedName>
    <definedName name="GBP_31.03." localSheetId="35">#REF!</definedName>
    <definedName name="GBP_31.03." localSheetId="54">#REF!</definedName>
    <definedName name="GBP_31.03." localSheetId="4">#REF!</definedName>
    <definedName name="GBP_31.03." localSheetId="5">#REF!</definedName>
    <definedName name="GBP_31.03." localSheetId="16">#REF!</definedName>
    <definedName name="GBP_31.03." localSheetId="27">#REF!</definedName>
    <definedName name="GBP_31.03." localSheetId="52">#REF!</definedName>
    <definedName name="GBP_31.03." localSheetId="36">#REF!</definedName>
    <definedName name="GBP_31.03." localSheetId="7">#REF!</definedName>
    <definedName name="GBP_31.03." localSheetId="8">#REF!</definedName>
    <definedName name="GBP_31.03." localSheetId="6">#REF!</definedName>
    <definedName name="GBP_31.03." localSheetId="9">#REF!</definedName>
    <definedName name="GBP_31.03.">#REF!</definedName>
    <definedName name="GBP_4.kv." localSheetId="38">#REF!</definedName>
    <definedName name="GBP_4.kv." localSheetId="18">#REF!</definedName>
    <definedName name="GBP_4.kv." localSheetId="12">#REF!</definedName>
    <definedName name="GBP_4.kv." localSheetId="32">#REF!</definedName>
    <definedName name="GBP_4.kv." localSheetId="31">#REF!</definedName>
    <definedName name="GBP_4.kv." localSheetId="51">#REF!</definedName>
    <definedName name="GBP_4.kv." localSheetId="24">#REF!</definedName>
    <definedName name="GBP_4.kv." localSheetId="34">#REF!</definedName>
    <definedName name="GBP_4.kv." localSheetId="35">#REF!</definedName>
    <definedName name="GBP_4.kv." localSheetId="54">#REF!</definedName>
    <definedName name="GBP_4.kv." localSheetId="4">#REF!</definedName>
    <definedName name="GBP_4.kv." localSheetId="5">#REF!</definedName>
    <definedName name="GBP_4.kv." localSheetId="16">#REF!</definedName>
    <definedName name="GBP_4.kv." localSheetId="27">#REF!</definedName>
    <definedName name="GBP_4.kv." localSheetId="52">#REF!</definedName>
    <definedName name="GBP_4.kv." localSheetId="36">#REF!</definedName>
    <definedName name="GBP_4.kv." localSheetId="7">#REF!</definedName>
    <definedName name="GBP_4.kv." localSheetId="8">#REF!</definedName>
    <definedName name="GBP_4.kv." localSheetId="6">#REF!</definedName>
    <definedName name="GBP_4.kv." localSheetId="9">#REF!</definedName>
    <definedName name="GBP_4.kv.">#REF!</definedName>
    <definedName name="GBP_Primo" localSheetId="38">#REF!</definedName>
    <definedName name="GBP_Primo" localSheetId="18">#REF!</definedName>
    <definedName name="GBP_Primo" localSheetId="12">#REF!</definedName>
    <definedName name="GBP_Primo" localSheetId="32">#REF!</definedName>
    <definedName name="GBP_Primo" localSheetId="31">#REF!</definedName>
    <definedName name="GBP_Primo" localSheetId="51">#REF!</definedName>
    <definedName name="GBP_Primo" localSheetId="24">#REF!</definedName>
    <definedName name="GBP_Primo" localSheetId="34">#REF!</definedName>
    <definedName name="GBP_Primo" localSheetId="35">#REF!</definedName>
    <definedName name="GBP_Primo" localSheetId="54">#REF!</definedName>
    <definedName name="GBP_Primo" localSheetId="4">#REF!</definedName>
    <definedName name="GBP_Primo" localSheetId="5">#REF!</definedName>
    <definedName name="GBP_Primo" localSheetId="16">#REF!</definedName>
    <definedName name="GBP_Primo" localSheetId="27">#REF!</definedName>
    <definedName name="GBP_Primo" localSheetId="52">#REF!</definedName>
    <definedName name="GBP_Primo" localSheetId="36">#REF!</definedName>
    <definedName name="GBP_Primo" localSheetId="7">#REF!</definedName>
    <definedName name="GBP_Primo" localSheetId="8">#REF!</definedName>
    <definedName name="GBP_Primo" localSheetId="6">#REF!</definedName>
    <definedName name="GBP_Primo" localSheetId="9">#REF!</definedName>
    <definedName name="GBP_Primo">#REF!</definedName>
    <definedName name="GBP_Ultimo" localSheetId="38">#REF!</definedName>
    <definedName name="GBP_Ultimo" localSheetId="18">#REF!</definedName>
    <definedName name="GBP_Ultimo" localSheetId="12">#REF!</definedName>
    <definedName name="GBP_Ultimo" localSheetId="32">#REF!</definedName>
    <definedName name="GBP_Ultimo" localSheetId="31">#REF!</definedName>
    <definedName name="GBP_Ultimo" localSheetId="51">#REF!</definedName>
    <definedName name="GBP_Ultimo" localSheetId="24">#REF!</definedName>
    <definedName name="GBP_Ultimo" localSheetId="34">#REF!</definedName>
    <definedName name="GBP_Ultimo" localSheetId="35">#REF!</definedName>
    <definedName name="GBP_Ultimo" localSheetId="54">#REF!</definedName>
    <definedName name="GBP_Ultimo" localSheetId="4">#REF!</definedName>
    <definedName name="GBP_Ultimo" localSheetId="5">#REF!</definedName>
    <definedName name="GBP_Ultimo" localSheetId="16">#REF!</definedName>
    <definedName name="GBP_Ultimo" localSheetId="27">#REF!</definedName>
    <definedName name="GBP_Ultimo" localSheetId="52">#REF!</definedName>
    <definedName name="GBP_Ultimo" localSheetId="36">#REF!</definedName>
    <definedName name="GBP_Ultimo" localSheetId="7">#REF!</definedName>
    <definedName name="GBP_Ultimo" localSheetId="8">#REF!</definedName>
    <definedName name="GBP_Ultimo" localSheetId="6">#REF!</definedName>
    <definedName name="GBP_Ultimo" localSheetId="9">#REF!</definedName>
    <definedName name="GBP_Ultimo">#REF!</definedName>
    <definedName name="gcc" localSheetId="38">#REF!</definedName>
    <definedName name="gcc" localSheetId="18">#REF!</definedName>
    <definedName name="gcc" localSheetId="12">#REF!</definedName>
    <definedName name="gcc" localSheetId="32">#REF!</definedName>
    <definedName name="gcc" localSheetId="31">#REF!</definedName>
    <definedName name="gcc" localSheetId="51">#REF!</definedName>
    <definedName name="gcc" localSheetId="24">#REF!</definedName>
    <definedName name="gcc" localSheetId="34">#REF!</definedName>
    <definedName name="gcc" localSheetId="35">#REF!</definedName>
    <definedName name="gcc" localSheetId="54">#REF!</definedName>
    <definedName name="gcc" localSheetId="4">#REF!</definedName>
    <definedName name="gcc" localSheetId="5">#REF!</definedName>
    <definedName name="gcc" localSheetId="16">#REF!</definedName>
    <definedName name="gcc" localSheetId="27">#REF!</definedName>
    <definedName name="gcc" localSheetId="52">#REF!</definedName>
    <definedName name="gcc" localSheetId="36">#REF!</definedName>
    <definedName name="gcc" localSheetId="7">#REF!</definedName>
    <definedName name="gcc" localSheetId="8">#REF!</definedName>
    <definedName name="gcc" localSheetId="6">#REF!</definedName>
    <definedName name="gcc" localSheetId="9">#REF!</definedName>
    <definedName name="gcc">#REF!</definedName>
    <definedName name="gcc_other" localSheetId="38">#REF!</definedName>
    <definedName name="gcc_other" localSheetId="18">#REF!</definedName>
    <definedName name="gcc_other" localSheetId="12">#REF!</definedName>
    <definedName name="gcc_other" localSheetId="32">#REF!</definedName>
    <definedName name="gcc_other" localSheetId="31">#REF!</definedName>
    <definedName name="gcc_other" localSheetId="51">#REF!</definedName>
    <definedName name="gcc_other" localSheetId="24">#REF!</definedName>
    <definedName name="gcc_other" localSheetId="34">#REF!</definedName>
    <definedName name="gcc_other" localSheetId="35">#REF!</definedName>
    <definedName name="gcc_other" localSheetId="54">#REF!</definedName>
    <definedName name="gcc_other" localSheetId="4">#REF!</definedName>
    <definedName name="gcc_other" localSheetId="5">#REF!</definedName>
    <definedName name="gcc_other" localSheetId="16">#REF!</definedName>
    <definedName name="gcc_other" localSheetId="27">#REF!</definedName>
    <definedName name="gcc_other" localSheetId="52">#REF!</definedName>
    <definedName name="gcc_other" localSheetId="36">#REF!</definedName>
    <definedName name="gcc_other" localSheetId="7">#REF!</definedName>
    <definedName name="gcc_other" localSheetId="8">#REF!</definedName>
    <definedName name="gcc_other" localSheetId="6">#REF!</definedName>
    <definedName name="gcc_other" localSheetId="9">#REF!</definedName>
    <definedName name="gcc_other">#REF!</definedName>
    <definedName name="General" localSheetId="38">#REF!</definedName>
    <definedName name="General" localSheetId="18">#REF!</definedName>
    <definedName name="General" localSheetId="12">#REF!</definedName>
    <definedName name="General" localSheetId="32">#REF!</definedName>
    <definedName name="General" localSheetId="31">#REF!</definedName>
    <definedName name="General" localSheetId="51">#REF!</definedName>
    <definedName name="General" localSheetId="24">#REF!</definedName>
    <definedName name="General" localSheetId="34">#REF!</definedName>
    <definedName name="General" localSheetId="35">#REF!</definedName>
    <definedName name="General" localSheetId="54">#REF!</definedName>
    <definedName name="General" localSheetId="4">#REF!</definedName>
    <definedName name="General" localSheetId="5">#REF!</definedName>
    <definedName name="General" localSheetId="16">#REF!</definedName>
    <definedName name="General" localSheetId="27">#REF!</definedName>
    <definedName name="General" localSheetId="52">#REF!</definedName>
    <definedName name="General" localSheetId="36">#REF!</definedName>
    <definedName name="General" localSheetId="7">#REF!</definedName>
    <definedName name="General" localSheetId="8">#REF!</definedName>
    <definedName name="General" localSheetId="6">#REF!</definedName>
    <definedName name="General" localSheetId="9">#REF!</definedName>
    <definedName name="General">#REF!</definedName>
    <definedName name="general1" localSheetId="38">#REF!</definedName>
    <definedName name="general1" localSheetId="18">#REF!</definedName>
    <definedName name="general1" localSheetId="12">#REF!</definedName>
    <definedName name="general1" localSheetId="32">#REF!</definedName>
    <definedName name="general1" localSheetId="31">#REF!</definedName>
    <definedName name="general1" localSheetId="51">#REF!</definedName>
    <definedName name="general1" localSheetId="24">#REF!</definedName>
    <definedName name="general1" localSheetId="34">#REF!</definedName>
    <definedName name="general1" localSheetId="35">#REF!</definedName>
    <definedName name="general1" localSheetId="54">#REF!</definedName>
    <definedName name="general1" localSheetId="4">#REF!</definedName>
    <definedName name="general1" localSheetId="5">#REF!</definedName>
    <definedName name="general1" localSheetId="16">#REF!</definedName>
    <definedName name="general1" localSheetId="27">#REF!</definedName>
    <definedName name="general1" localSheetId="52">#REF!</definedName>
    <definedName name="general1" localSheetId="36">#REF!</definedName>
    <definedName name="general1" localSheetId="7">#REF!</definedName>
    <definedName name="general1" localSheetId="8">#REF!</definedName>
    <definedName name="general1" localSheetId="6">#REF!</definedName>
    <definedName name="general1" localSheetId="9">#REF!</definedName>
    <definedName name="general1">#REF!</definedName>
    <definedName name="GenInsKeyFig" localSheetId="38">#REF!</definedName>
    <definedName name="GenInsKeyFig" localSheetId="18">#REF!</definedName>
    <definedName name="GenInsKeyFig" localSheetId="12">#REF!</definedName>
    <definedName name="GenInsKeyFig" localSheetId="32">#REF!</definedName>
    <definedName name="GenInsKeyFig" localSheetId="31">#REF!</definedName>
    <definedName name="GenInsKeyFig" localSheetId="51">#REF!</definedName>
    <definedName name="GenInsKeyFig" localSheetId="24">#REF!</definedName>
    <definedName name="GenInsKeyFig" localSheetId="34">#REF!</definedName>
    <definedName name="GenInsKeyFig" localSheetId="35">#REF!</definedName>
    <definedName name="GenInsKeyFig" localSheetId="54">#REF!</definedName>
    <definedName name="GenInsKeyFig" localSheetId="4">#REF!</definedName>
    <definedName name="GenInsKeyFig" localSheetId="5">#REF!</definedName>
    <definedName name="GenInsKeyFig" localSheetId="16">#REF!</definedName>
    <definedName name="GenInsKeyFig" localSheetId="27">#REF!</definedName>
    <definedName name="GenInsKeyFig" localSheetId="52">#REF!</definedName>
    <definedName name="GenInsKeyFig" localSheetId="36">#REF!</definedName>
    <definedName name="GenInsKeyFig" localSheetId="7">#REF!</definedName>
    <definedName name="GenInsKeyFig" localSheetId="8">#REF!</definedName>
    <definedName name="GenInsKeyFig" localSheetId="6">#REF!</definedName>
    <definedName name="GenInsKeyFig" localSheetId="9">#REF!</definedName>
    <definedName name="GenInsKeyFig">#REF!</definedName>
    <definedName name="ggg" localSheetId="38" hidden="1">{"5 * utfall + budget",#N/A,FALSE,"T-0298";"5 * bolag",#N/A,FALSE,"T-0298";"Unibank, utfall alla",#N/A,FALSE,"T-0298";#N/A,#N/A,FALSE,"Koncernskulder";#N/A,#N/A,FALSE,"Koncernfakturering"}</definedName>
    <definedName name="ggg" localSheetId="18" hidden="1">{"5 * utfall + budget",#N/A,FALSE,"T-0298";"5 * bolag",#N/A,FALSE,"T-0298";"Unibank, utfall alla",#N/A,FALSE,"T-0298";#N/A,#N/A,FALSE,"Koncernskulder";#N/A,#N/A,FALSE,"Koncernfakturering"}</definedName>
    <definedName name="ggg" localSheetId="12" hidden="1">{"5 * utfall + budget",#N/A,FALSE,"T-0298";"5 * bolag",#N/A,FALSE,"T-0298";"Unibank, utfall alla",#N/A,FALSE,"T-0298";#N/A,#N/A,FALSE,"Koncernskulder";#N/A,#N/A,FALSE,"Koncernfakturering"}</definedName>
    <definedName name="ggg" localSheetId="32" hidden="1">{"5 * utfall + budget",#N/A,FALSE,"T-0298";"5 * bolag",#N/A,FALSE,"T-0298";"Unibank, utfall alla",#N/A,FALSE,"T-0298";#N/A,#N/A,FALSE,"Koncernskulder";#N/A,#N/A,FALSE,"Koncernfakturering"}</definedName>
    <definedName name="ggg" localSheetId="31" hidden="1">{"5 * utfall + budget",#N/A,FALSE,"T-0298";"5 * bolag",#N/A,FALSE,"T-0298";"Unibank, utfall alla",#N/A,FALSE,"T-0298";#N/A,#N/A,FALSE,"Koncernskulder";#N/A,#N/A,FALSE,"Koncernfakturering"}</definedName>
    <definedName name="ggg" localSheetId="28" hidden="1">{"5 * utfall + budget",#N/A,FALSE,"T-0298";"5 * bolag",#N/A,FALSE,"T-0298";"Unibank, utfall alla",#N/A,FALSE,"T-0298";#N/A,#N/A,FALSE,"Koncernskulder";#N/A,#N/A,FALSE,"Koncernfakturering"}</definedName>
    <definedName name="ggg" localSheetId="51" hidden="1">{"5 * utfall + budget",#N/A,FALSE,"T-0298";"5 * bolag",#N/A,FALSE,"T-0298";"Unibank, utfall alla",#N/A,FALSE,"T-0298";#N/A,#N/A,FALSE,"Koncernskulder";#N/A,#N/A,FALSE,"Koncernfakturering"}</definedName>
    <definedName name="ggg" localSheetId="24" hidden="1">{"5 * utfall + budget",#N/A,FALSE,"T-0298";"5 * bolag",#N/A,FALSE,"T-0298";"Unibank, utfall alla",#N/A,FALSE,"T-0298";#N/A,#N/A,FALSE,"Koncernskulder";#N/A,#N/A,FALSE,"Koncernfakturering"}</definedName>
    <definedName name="ggg" localSheetId="34" hidden="1">{"5 * utfall + budget",#N/A,FALSE,"T-0298";"5 * bolag",#N/A,FALSE,"T-0298";"Unibank, utfall alla",#N/A,FALSE,"T-0298";#N/A,#N/A,FALSE,"Koncernskulder";#N/A,#N/A,FALSE,"Koncernfakturering"}</definedName>
    <definedName name="ggg" localSheetId="35" hidden="1">{"5 * utfall + budget",#N/A,FALSE,"T-0298";"5 * bolag",#N/A,FALSE,"T-0298";"Unibank, utfall alla",#N/A,FALSE,"T-0298";#N/A,#N/A,FALSE,"Koncernskulder";#N/A,#N/A,FALSE,"Koncernfakturering"}</definedName>
    <definedName name="ggg" localSheetId="54" hidden="1">{"5 * utfall + budget",#N/A,FALSE,"T-0298";"5 * bolag",#N/A,FALSE,"T-0298";"Unibank, utfall alla",#N/A,FALSE,"T-0298";#N/A,#N/A,FALSE,"Koncernskulder";#N/A,#N/A,FALSE,"Koncernfakturering"}</definedName>
    <definedName name="ggg" localSheetId="4" hidden="1">{"5 * utfall + budget",#N/A,FALSE,"T-0298";"5 * bolag",#N/A,FALSE,"T-0298";"Unibank, utfall alla",#N/A,FALSE,"T-0298";#N/A,#N/A,FALSE,"Koncernskulder";#N/A,#N/A,FALSE,"Koncernfakturering"}</definedName>
    <definedName name="ggg" localSheetId="5" hidden="1">{"5 * utfall + budget",#N/A,FALSE,"T-0298";"5 * bolag",#N/A,FALSE,"T-0298";"Unibank, utfall alla",#N/A,FALSE,"T-0298";#N/A,#N/A,FALSE,"Koncernskulder";#N/A,#N/A,FALSE,"Koncernfakturering"}</definedName>
    <definedName name="ggg" localSheetId="16" hidden="1">{"5 * utfall + budget",#N/A,FALSE,"T-0298";"5 * bolag",#N/A,FALSE,"T-0298";"Unibank, utfall alla",#N/A,FALSE,"T-0298";#N/A,#N/A,FALSE,"Koncernskulder";#N/A,#N/A,FALSE,"Koncernfakturering"}</definedName>
    <definedName name="ggg" localSheetId="27" hidden="1">{"5 * utfall + budget",#N/A,FALSE,"T-0298";"5 * bolag",#N/A,FALSE,"T-0298";"Unibank, utfall alla",#N/A,FALSE,"T-0298";#N/A,#N/A,FALSE,"Koncernskulder";#N/A,#N/A,FALSE,"Koncernfakturering"}</definedName>
    <definedName name="ggg" localSheetId="52" hidden="1">{"5 * utfall + budget",#N/A,FALSE,"T-0298";"5 * bolag",#N/A,FALSE,"T-0298";"Unibank, utfall alla",#N/A,FALSE,"T-0298";#N/A,#N/A,FALSE,"Koncernskulder";#N/A,#N/A,FALSE,"Koncernfakturering"}</definedName>
    <definedName name="ggg" localSheetId="36" hidden="1">{"5 * utfall + budget",#N/A,FALSE,"T-0298";"5 * bolag",#N/A,FALSE,"T-0298";"Unibank, utfall alla",#N/A,FALSE,"T-0298";#N/A,#N/A,FALSE,"Koncernskulder";#N/A,#N/A,FALSE,"Koncernfakturering"}</definedName>
    <definedName name="ggg" localSheetId="7" hidden="1">{"5 * utfall + budget",#N/A,FALSE,"T-0298";"5 * bolag",#N/A,FALSE,"T-0298";"Unibank, utfall alla",#N/A,FALSE,"T-0298";#N/A,#N/A,FALSE,"Koncernskulder";#N/A,#N/A,FALSE,"Koncernfakturering"}</definedName>
    <definedName name="ggg" localSheetId="8" hidden="1">{"5 * utfall + budget",#N/A,FALSE,"T-0298";"5 * bolag",#N/A,FALSE,"T-0298";"Unibank, utfall alla",#N/A,FALSE,"T-0298";#N/A,#N/A,FALSE,"Koncernskulder";#N/A,#N/A,FALSE,"Koncernfakturering"}</definedName>
    <definedName name="ggg" localSheetId="6" hidden="1">{"5 * utfall + budget",#N/A,FALSE,"T-0298";"5 * bolag",#N/A,FALSE,"T-0298";"Unibank, utfall alla",#N/A,FALSE,"T-0298";#N/A,#N/A,FALSE,"Koncernskulder";#N/A,#N/A,FALSE,"Koncernfakturering"}</definedName>
    <definedName name="ggg" localSheetId="39" hidden="1">{"5 * utfall + budget",#N/A,FALSE,"T-0298";"5 * bolag",#N/A,FALSE,"T-0298";"Unibank, utfall alla",#N/A,FALSE,"T-0298";#N/A,#N/A,FALSE,"Koncernskulder";#N/A,#N/A,FALSE,"Koncernfakturering"}</definedName>
    <definedName name="ggg" localSheetId="9" hidden="1">{"5 * utfall + budget",#N/A,FALSE,"T-0298";"5 * bolag",#N/A,FALSE,"T-0298";"Unibank, utfall alla",#N/A,FALSE,"T-0298";#N/A,#N/A,FALSE,"Koncernskulder";#N/A,#N/A,FALSE,"Koncernfakturering"}</definedName>
    <definedName name="ggg" localSheetId="37" hidden="1">{"5 * utfall + budget",#N/A,FALSE,"T-0298";"5 * bolag",#N/A,FALSE,"T-0298";"Unibank, utfall alla",#N/A,FALSE,"T-0298";#N/A,#N/A,FALSE,"Koncernskulder";#N/A,#N/A,FALSE,"Koncernfakturering"}</definedName>
    <definedName name="ggg" hidden="1">{"5 * utfall + budget",#N/A,FALSE,"T-0298";"5 * bolag",#N/A,FALSE,"T-0298";"Unibank, utfall alla",#N/A,FALSE,"T-0298";#N/A,#N/A,FALSE,"Koncernskulder";#N/A,#N/A,FALSE,"Koncernfakturering"}</definedName>
    <definedName name="GROUP" localSheetId="38">OFFSET('[22]Chart Losses'!$I$7,COUNT('[22]Chart Losses'!$I$7:$I$50)-'[22]Chart Losses'!$H$1,,'[22]Chart Losses'!$H$1)</definedName>
    <definedName name="GROUP" localSheetId="28">OFFSET('[22]Chart Losses'!$I$7,COUNT('[22]Chart Losses'!$I$7:$I$50)-'[22]Chart Losses'!$H$1,,'[22]Chart Losses'!$H$1)</definedName>
    <definedName name="GROUP" localSheetId="51">OFFSET('[22]Chart Losses'!$I$7,COUNT('[22]Chart Losses'!$I$7:$I$50)-'[22]Chart Losses'!$H$1,,'[22]Chart Losses'!$H$1)</definedName>
    <definedName name="GROUP" localSheetId="34">OFFSET('[23]Chart Losses'!$I$7,COUNT('[23]Chart Losses'!$I$7:$I$50)-'[23]Chart Losses'!$H$1,,'[23]Chart Losses'!$H$1)</definedName>
    <definedName name="GROUP" localSheetId="35">OFFSET('[23]Chart Losses'!$I$7,COUNT('[23]Chart Losses'!$I$7:$I$50)-'[23]Chart Losses'!$H$1,,'[23]Chart Losses'!$H$1)</definedName>
    <definedName name="GROUP" localSheetId="54">OFFSET('[24]Chart Losses'!$I$7,COUNT('[24]Chart Losses'!$I$7:$I$50)-'[24]Chart Losses'!$H$1,,'[24]Chart Losses'!$H$1)</definedName>
    <definedName name="GROUP" localSheetId="27">OFFSET('[23]Chart Losses'!$I$7,COUNT('[23]Chart Losses'!$I$7:$I$50)-'[23]Chart Losses'!$H$1,,'[23]Chart Losses'!$H$1)</definedName>
    <definedName name="GROUP" localSheetId="52">OFFSET('[23]Chart Losses'!$I$7,COUNT('[23]Chart Losses'!$I$7:$I$50)-'[23]Chart Losses'!$H$1,,'[23]Chart Losses'!$H$1)</definedName>
    <definedName name="GROUP" localSheetId="7">OFFSET('[25]Chart Losses'!$I$7,COUNT('[25]Chart Losses'!$I$7:$I$50)-'[25]Chart Losses'!$H$1,,'[25]Chart Losses'!$H$1)</definedName>
    <definedName name="GROUP" localSheetId="8">OFFSET('[25]Chart Losses'!$I$7,COUNT('[25]Chart Losses'!$I$7:$I$50)-'[25]Chart Losses'!$H$1,,'[25]Chart Losses'!$H$1)</definedName>
    <definedName name="GROUP" localSheetId="6">OFFSET('[25]Chart Losses'!$I$7,COUNT('[25]Chart Losses'!$I$7:$I$50)-'[25]Chart Losses'!$H$1,,'[25]Chart Losses'!$H$1)</definedName>
    <definedName name="GROUP">OFFSET('[26]Chart Losses'!$I$7,COUNT('[26]Chart Losses'!$I$7:$I$50)-'[26]Chart Losses'!$H$1,,'[26]Chart Losses'!$H$1)</definedName>
    <definedName name="GroupQ" localSheetId="38">#REF!</definedName>
    <definedName name="GroupQ" localSheetId="18">#REF!</definedName>
    <definedName name="GroupQ" localSheetId="12">#REF!</definedName>
    <definedName name="GroupQ" localSheetId="32">#REF!</definedName>
    <definedName name="GroupQ" localSheetId="31">#REF!</definedName>
    <definedName name="GroupQ" localSheetId="51">#REF!</definedName>
    <definedName name="GroupQ" localSheetId="24">#REF!</definedName>
    <definedName name="GroupQ" localSheetId="34">#REF!</definedName>
    <definedName name="GroupQ" localSheetId="35">#REF!</definedName>
    <definedName name="GroupQ" localSheetId="54">#REF!</definedName>
    <definedName name="GroupQ" localSheetId="4">#REF!</definedName>
    <definedName name="GroupQ" localSheetId="5">#REF!</definedName>
    <definedName name="GroupQ" localSheetId="16">#REF!</definedName>
    <definedName name="GroupQ" localSheetId="27">#REF!</definedName>
    <definedName name="GroupQ" localSheetId="52">#REF!</definedName>
    <definedName name="GroupQ" localSheetId="36">#REF!</definedName>
    <definedName name="GroupQ" localSheetId="7">#REF!</definedName>
    <definedName name="GroupQ" localSheetId="8">#REF!</definedName>
    <definedName name="GroupQ" localSheetId="6">#REF!</definedName>
    <definedName name="GroupQ" localSheetId="9">#REF!</definedName>
    <definedName name="GroupQ">#REF!</definedName>
    <definedName name="GroupYTD" localSheetId="38">#REF!</definedName>
    <definedName name="GroupYTD" localSheetId="18">#REF!</definedName>
    <definedName name="GroupYTD" localSheetId="12">#REF!</definedName>
    <definedName name="GroupYTD" localSheetId="32">#REF!</definedName>
    <definedName name="GroupYTD" localSheetId="31">#REF!</definedName>
    <definedName name="GroupYTD" localSheetId="51">#REF!</definedName>
    <definedName name="GroupYTD" localSheetId="24">#REF!</definedName>
    <definedName name="GroupYTD" localSheetId="34">#REF!</definedName>
    <definedName name="GroupYTD" localSheetId="35">#REF!</definedName>
    <definedName name="GroupYTD" localSheetId="54">#REF!</definedName>
    <definedName name="GroupYTD" localSheetId="4">#REF!</definedName>
    <definedName name="GroupYTD" localSheetId="5">#REF!</definedName>
    <definedName name="GroupYTD" localSheetId="16">#REF!</definedName>
    <definedName name="GroupYTD" localSheetId="27">#REF!</definedName>
    <definedName name="GroupYTD" localSheetId="52">#REF!</definedName>
    <definedName name="GroupYTD" localSheetId="36">#REF!</definedName>
    <definedName name="GroupYTD" localSheetId="7">#REF!</definedName>
    <definedName name="GroupYTD" localSheetId="8">#REF!</definedName>
    <definedName name="GroupYTD" localSheetId="6">#REF!</definedName>
    <definedName name="GroupYTD" localSheetId="9">#REF!</definedName>
    <definedName name="GroupYTD">#REF!</definedName>
    <definedName name="gw" localSheetId="38" hidden="1">{"5 * utfall + budget",#N/A,FALSE,"T-0298";"5 * bolag",#N/A,FALSE,"T-0298";"Unibank, utfall alla",#N/A,FALSE,"T-0298";#N/A,#N/A,FALSE,"Koncernskulder";#N/A,#N/A,FALSE,"Koncernfakturering"}</definedName>
    <definedName name="gw" localSheetId="18" hidden="1">{"5 * utfall + budget",#N/A,FALSE,"T-0298";"5 * bolag",#N/A,FALSE,"T-0298";"Unibank, utfall alla",#N/A,FALSE,"T-0298";#N/A,#N/A,FALSE,"Koncernskulder";#N/A,#N/A,FALSE,"Koncernfakturering"}</definedName>
    <definedName name="gw" localSheetId="12" hidden="1">{"5 * utfall + budget",#N/A,FALSE,"T-0298";"5 * bolag",#N/A,FALSE,"T-0298";"Unibank, utfall alla",#N/A,FALSE,"T-0298";#N/A,#N/A,FALSE,"Koncernskulder";#N/A,#N/A,FALSE,"Koncernfakturering"}</definedName>
    <definedName name="gw" localSheetId="32" hidden="1">{"5 * utfall + budget",#N/A,FALSE,"T-0298";"5 * bolag",#N/A,FALSE,"T-0298";"Unibank, utfall alla",#N/A,FALSE,"T-0298";#N/A,#N/A,FALSE,"Koncernskulder";#N/A,#N/A,FALSE,"Koncernfakturering"}</definedName>
    <definedName name="gw" localSheetId="31" hidden="1">{"5 * utfall + budget",#N/A,FALSE,"T-0298";"5 * bolag",#N/A,FALSE,"T-0298";"Unibank, utfall alla",#N/A,FALSE,"T-0298";#N/A,#N/A,FALSE,"Koncernskulder";#N/A,#N/A,FALSE,"Koncernfakturering"}</definedName>
    <definedName name="gw" localSheetId="28" hidden="1">{"5 * utfall + budget",#N/A,FALSE,"T-0298";"5 * bolag",#N/A,FALSE,"T-0298";"Unibank, utfall alla",#N/A,FALSE,"T-0298";#N/A,#N/A,FALSE,"Koncernskulder";#N/A,#N/A,FALSE,"Koncernfakturering"}</definedName>
    <definedName name="gw" localSheetId="51" hidden="1">{"5 * utfall + budget",#N/A,FALSE,"T-0298";"5 * bolag",#N/A,FALSE,"T-0298";"Unibank, utfall alla",#N/A,FALSE,"T-0298";#N/A,#N/A,FALSE,"Koncernskulder";#N/A,#N/A,FALSE,"Koncernfakturering"}</definedName>
    <definedName name="gw" localSheetId="24" hidden="1">{"5 * utfall + budget",#N/A,FALSE,"T-0298";"5 * bolag",#N/A,FALSE,"T-0298";"Unibank, utfall alla",#N/A,FALSE,"T-0298";#N/A,#N/A,FALSE,"Koncernskulder";#N/A,#N/A,FALSE,"Koncernfakturering"}</definedName>
    <definedName name="gw" localSheetId="34" hidden="1">{"5 * utfall + budget",#N/A,FALSE,"T-0298";"5 * bolag",#N/A,FALSE,"T-0298";"Unibank, utfall alla",#N/A,FALSE,"T-0298";#N/A,#N/A,FALSE,"Koncernskulder";#N/A,#N/A,FALSE,"Koncernfakturering"}</definedName>
    <definedName name="gw" localSheetId="35" hidden="1">{"5 * utfall + budget",#N/A,FALSE,"T-0298";"5 * bolag",#N/A,FALSE,"T-0298";"Unibank, utfall alla",#N/A,FALSE,"T-0298";#N/A,#N/A,FALSE,"Koncernskulder";#N/A,#N/A,FALSE,"Koncernfakturering"}</definedName>
    <definedName name="gw" localSheetId="54" hidden="1">{"5 * utfall + budget",#N/A,FALSE,"T-0298";"5 * bolag",#N/A,FALSE,"T-0298";"Unibank, utfall alla",#N/A,FALSE,"T-0298";#N/A,#N/A,FALSE,"Koncernskulder";#N/A,#N/A,FALSE,"Koncernfakturering"}</definedName>
    <definedName name="gw" localSheetId="4" hidden="1">{"5 * utfall + budget",#N/A,FALSE,"T-0298";"5 * bolag",#N/A,FALSE,"T-0298";"Unibank, utfall alla",#N/A,FALSE,"T-0298";#N/A,#N/A,FALSE,"Koncernskulder";#N/A,#N/A,FALSE,"Koncernfakturering"}</definedName>
    <definedName name="gw" localSheetId="5" hidden="1">{"5 * utfall + budget",#N/A,FALSE,"T-0298";"5 * bolag",#N/A,FALSE,"T-0298";"Unibank, utfall alla",#N/A,FALSE,"T-0298";#N/A,#N/A,FALSE,"Koncernskulder";#N/A,#N/A,FALSE,"Koncernfakturering"}</definedName>
    <definedName name="gw" localSheetId="16" hidden="1">{"5 * utfall + budget",#N/A,FALSE,"T-0298";"5 * bolag",#N/A,FALSE,"T-0298";"Unibank, utfall alla",#N/A,FALSE,"T-0298";#N/A,#N/A,FALSE,"Koncernskulder";#N/A,#N/A,FALSE,"Koncernfakturering"}</definedName>
    <definedName name="gw" localSheetId="27" hidden="1">{"5 * utfall + budget",#N/A,FALSE,"T-0298";"5 * bolag",#N/A,FALSE,"T-0298";"Unibank, utfall alla",#N/A,FALSE,"T-0298";#N/A,#N/A,FALSE,"Koncernskulder";#N/A,#N/A,FALSE,"Koncernfakturering"}</definedName>
    <definedName name="gw" localSheetId="52" hidden="1">{"5 * utfall + budget",#N/A,FALSE,"T-0298";"5 * bolag",#N/A,FALSE,"T-0298";"Unibank, utfall alla",#N/A,FALSE,"T-0298";#N/A,#N/A,FALSE,"Koncernskulder";#N/A,#N/A,FALSE,"Koncernfakturering"}</definedName>
    <definedName name="gw" localSheetId="36" hidden="1">{"5 * utfall + budget",#N/A,FALSE,"T-0298";"5 * bolag",#N/A,FALSE,"T-0298";"Unibank, utfall alla",#N/A,FALSE,"T-0298";#N/A,#N/A,FALSE,"Koncernskulder";#N/A,#N/A,FALSE,"Koncernfakturering"}</definedName>
    <definedName name="gw" localSheetId="7" hidden="1">{"5 * utfall + budget",#N/A,FALSE,"T-0298";"5 * bolag",#N/A,FALSE,"T-0298";"Unibank, utfall alla",#N/A,FALSE,"T-0298";#N/A,#N/A,FALSE,"Koncernskulder";#N/A,#N/A,FALSE,"Koncernfakturering"}</definedName>
    <definedName name="gw" localSheetId="8" hidden="1">{"5 * utfall + budget",#N/A,FALSE,"T-0298";"5 * bolag",#N/A,FALSE,"T-0298";"Unibank, utfall alla",#N/A,FALSE,"T-0298";#N/A,#N/A,FALSE,"Koncernskulder";#N/A,#N/A,FALSE,"Koncernfakturering"}</definedName>
    <definedName name="gw" localSheetId="6" hidden="1">{"5 * utfall + budget",#N/A,FALSE,"T-0298";"5 * bolag",#N/A,FALSE,"T-0298";"Unibank, utfall alla",#N/A,FALSE,"T-0298";#N/A,#N/A,FALSE,"Koncernskulder";#N/A,#N/A,FALSE,"Koncernfakturering"}</definedName>
    <definedName name="gw" localSheetId="39" hidden="1">{"5 * utfall + budget",#N/A,FALSE,"T-0298";"5 * bolag",#N/A,FALSE,"T-0298";"Unibank, utfall alla",#N/A,FALSE,"T-0298";#N/A,#N/A,FALSE,"Koncernskulder";#N/A,#N/A,FALSE,"Koncernfakturering"}</definedName>
    <definedName name="gw" localSheetId="9" hidden="1">{"5 * utfall + budget",#N/A,FALSE,"T-0298";"5 * bolag",#N/A,FALSE,"T-0298";"Unibank, utfall alla",#N/A,FALSE,"T-0298";#N/A,#N/A,FALSE,"Koncernskulder";#N/A,#N/A,FALSE,"Koncernfakturering"}</definedName>
    <definedName name="gw" localSheetId="37" hidden="1">{"5 * utfall + budget",#N/A,FALSE,"T-0298";"5 * bolag",#N/A,FALSE,"T-0298";"Unibank, utfall alla",#N/A,FALSE,"T-0298";#N/A,#N/A,FALSE,"Koncernskulder";#N/A,#N/A,FALSE,"Koncernfakturering"}</definedName>
    <definedName name="gw" hidden="1">{"5 * utfall + budget",#N/A,FALSE,"T-0298";"5 * bolag",#N/A,FALSE,"T-0298";"Unibank, utfall alla",#N/A,FALSE,"T-0298";#N/A,#N/A,FALSE,"Koncernskulder";#N/A,#N/A,FALSE,"Koncernfakturering"}</definedName>
    <definedName name="HOUSE" localSheetId="38">OFFSET('[22]Chart Losses'!$K$7,COUNT('[22]Chart Losses'!$K$7:$K$50)-'[22]Chart Losses'!$H$1,,'[22]Chart Losses'!$H$1)</definedName>
    <definedName name="HOUSE" localSheetId="28">OFFSET('[22]Chart Losses'!$K$7,COUNT('[22]Chart Losses'!$K$7:$K$50)-'[22]Chart Losses'!$H$1,,'[22]Chart Losses'!$H$1)</definedName>
    <definedName name="HOUSE" localSheetId="51">OFFSET('[22]Chart Losses'!$K$7,COUNT('[22]Chart Losses'!$K$7:$K$50)-'[22]Chart Losses'!$H$1,,'[22]Chart Losses'!$H$1)</definedName>
    <definedName name="HOUSE" localSheetId="34">OFFSET('[23]Chart Losses'!$K$7,COUNT('[23]Chart Losses'!$K$7:$K$50)-'[23]Chart Losses'!$H$1,,'[23]Chart Losses'!$H$1)</definedName>
    <definedName name="HOUSE" localSheetId="35">OFFSET('[23]Chart Losses'!$K$7,COUNT('[23]Chart Losses'!$K$7:$K$50)-'[23]Chart Losses'!$H$1,,'[23]Chart Losses'!$H$1)</definedName>
    <definedName name="HOUSE" localSheetId="54">OFFSET('[24]Chart Losses'!$K$7,COUNT('[24]Chart Losses'!$K$7:$K$50)-'[24]Chart Losses'!$H$1,,'[24]Chart Losses'!$H$1)</definedName>
    <definedName name="HOUSE" localSheetId="27">OFFSET('[23]Chart Losses'!$K$7,COUNT('[23]Chart Losses'!$K$7:$K$50)-'[23]Chart Losses'!$H$1,,'[23]Chart Losses'!$H$1)</definedName>
    <definedName name="HOUSE" localSheetId="52">OFFSET('[23]Chart Losses'!$K$7,COUNT('[23]Chart Losses'!$K$7:$K$50)-'[23]Chart Losses'!$H$1,,'[23]Chart Losses'!$H$1)</definedName>
    <definedName name="HOUSE" localSheetId="7">OFFSET('[25]Chart Losses'!$K$7,COUNT('[25]Chart Losses'!$K$7:$K$50)-'[25]Chart Losses'!$H$1,,'[25]Chart Losses'!$H$1)</definedName>
    <definedName name="HOUSE" localSheetId="8">OFFSET('[25]Chart Losses'!$K$7,COUNT('[25]Chart Losses'!$K$7:$K$50)-'[25]Chart Losses'!$H$1,,'[25]Chart Losses'!$H$1)</definedName>
    <definedName name="HOUSE" localSheetId="6">OFFSET('[25]Chart Losses'!$K$7,COUNT('[25]Chart Losses'!$K$7:$K$50)-'[25]Chart Losses'!$H$1,,'[25]Chart Losses'!$H$1)</definedName>
    <definedName name="HOUSE">OFFSET('[26]Chart Losses'!$K$7,COUNT('[26]Chart Losses'!$K$7:$K$50)-'[26]Chart Losses'!$H$1,,'[26]Chart Losses'!$H$1)</definedName>
    <definedName name="HTML1_1" hidden="1">"'[BILAGOR.XLS]M&amp;I  T-FOND'!$A$1:$Z$62"</definedName>
    <definedName name="HTML1_11" hidden="1">1</definedName>
    <definedName name="HTML1_12" hidden="1">"J:\INTERNT\EKONOMI\BUDGET\MyHTML.htm"</definedName>
    <definedName name="HTML1_2" hidden="1">1</definedName>
    <definedName name="HTML1_3" hidden="1">"BILAGOR"</definedName>
    <definedName name="HTML1_4" hidden="1">"M&amp;I  T-FOND"</definedName>
    <definedName name="HTML1_6" hidden="1">1</definedName>
    <definedName name="HTML1_7" hidden="1">1</definedName>
    <definedName name="HTML1_8" hidden="1">35096</definedName>
    <definedName name="HTML1_9" hidden="1">"-"</definedName>
    <definedName name="HTMLCount" hidden="1">1</definedName>
    <definedName name="iib" localSheetId="38">#REF!</definedName>
    <definedName name="iib" localSheetId="18">#REF!</definedName>
    <definedName name="iib" localSheetId="12">#REF!</definedName>
    <definedName name="iib" localSheetId="32">#REF!</definedName>
    <definedName name="iib" localSheetId="31">#REF!</definedName>
    <definedName name="iib" localSheetId="51">#REF!</definedName>
    <definedName name="iib" localSheetId="24">#REF!</definedName>
    <definedName name="iib" localSheetId="34">#REF!</definedName>
    <definedName name="iib" localSheetId="35">#REF!</definedName>
    <definedName name="iib" localSheetId="54">#REF!</definedName>
    <definedName name="iib" localSheetId="4">#REF!</definedName>
    <definedName name="iib" localSheetId="5">#REF!</definedName>
    <definedName name="iib" localSheetId="16">#REF!</definedName>
    <definedName name="iib" localSheetId="27">#REF!</definedName>
    <definedName name="iib" localSheetId="52">#REF!</definedName>
    <definedName name="iib" localSheetId="36">#REF!</definedName>
    <definedName name="iib" localSheetId="7">#REF!</definedName>
    <definedName name="iib" localSheetId="8">#REF!</definedName>
    <definedName name="iib" localSheetId="6">#REF!</definedName>
    <definedName name="iib" localSheetId="9">#REF!</definedName>
    <definedName name="iib">#REF!</definedName>
    <definedName name="iib_total" localSheetId="38">#REF!</definedName>
    <definedName name="iib_total" localSheetId="18">#REF!</definedName>
    <definedName name="iib_total" localSheetId="12">#REF!</definedName>
    <definedName name="iib_total" localSheetId="32">#REF!</definedName>
    <definedName name="iib_total" localSheetId="31">#REF!</definedName>
    <definedName name="iib_total" localSheetId="51">#REF!</definedName>
    <definedName name="iib_total" localSheetId="24">#REF!</definedName>
    <definedName name="iib_total" localSheetId="34">#REF!</definedName>
    <definedName name="iib_total" localSheetId="35">#REF!</definedName>
    <definedName name="iib_total" localSheetId="54">#REF!</definedName>
    <definedName name="iib_total" localSheetId="4">#REF!</definedName>
    <definedName name="iib_total" localSheetId="5">#REF!</definedName>
    <definedName name="iib_total" localSheetId="16">#REF!</definedName>
    <definedName name="iib_total" localSheetId="27">#REF!</definedName>
    <definedName name="iib_total" localSheetId="52">#REF!</definedName>
    <definedName name="iib_total" localSheetId="36">#REF!</definedName>
    <definedName name="iib_total" localSheetId="7">#REF!</definedName>
    <definedName name="iib_total" localSheetId="8">#REF!</definedName>
    <definedName name="iib_total" localSheetId="6">#REF!</definedName>
    <definedName name="iib_total" localSheetId="9">#REF!</definedName>
    <definedName name="iib_total">#REF!</definedName>
    <definedName name="Income" localSheetId="38">#REF!</definedName>
    <definedName name="Income" localSheetId="18">#REF!</definedName>
    <definedName name="Income" localSheetId="12">#REF!</definedName>
    <definedName name="Income" localSheetId="32">#REF!</definedName>
    <definedName name="Income" localSheetId="31">#REF!</definedName>
    <definedName name="Income" localSheetId="51">#REF!</definedName>
    <definedName name="Income" localSheetId="24">#REF!</definedName>
    <definedName name="Income" localSheetId="34">#REF!</definedName>
    <definedName name="Income" localSheetId="35">#REF!</definedName>
    <definedName name="Income" localSheetId="54">#REF!</definedName>
    <definedName name="Income" localSheetId="4">#REF!</definedName>
    <definedName name="Income" localSheetId="5">#REF!</definedName>
    <definedName name="Income" localSheetId="16">#REF!</definedName>
    <definedName name="Income" localSheetId="27">#REF!</definedName>
    <definedName name="Income" localSheetId="52">#REF!</definedName>
    <definedName name="Income" localSheetId="36">#REF!</definedName>
    <definedName name="Income" localSheetId="7">#REF!</definedName>
    <definedName name="Income" localSheetId="8">#REF!</definedName>
    <definedName name="Income" localSheetId="6">#REF!</definedName>
    <definedName name="Income" localSheetId="9">#REF!</definedName>
    <definedName name="Income">#REF!</definedName>
    <definedName name="Income_statement__________________________________________________________SEKm" localSheetId="38">#REF!</definedName>
    <definedName name="Income_statement__________________________________________________________SEKm" localSheetId="18">#REF!</definedName>
    <definedName name="Income_statement__________________________________________________________SEKm" localSheetId="12">#REF!</definedName>
    <definedName name="Income_statement__________________________________________________________SEKm" localSheetId="32">#REF!</definedName>
    <definedName name="Income_statement__________________________________________________________SEKm" localSheetId="31">#REF!</definedName>
    <definedName name="Income_statement__________________________________________________________SEKm" localSheetId="51">#REF!</definedName>
    <definedName name="Income_statement__________________________________________________________SEKm" localSheetId="24">#REF!</definedName>
    <definedName name="Income_statement__________________________________________________________SEKm" localSheetId="34">#REF!</definedName>
    <definedName name="Income_statement__________________________________________________________SEKm" localSheetId="35">#REF!</definedName>
    <definedName name="Income_statement__________________________________________________________SEKm" localSheetId="54">#REF!</definedName>
    <definedName name="Income_statement__________________________________________________________SEKm" localSheetId="4">#REF!</definedName>
    <definedName name="Income_statement__________________________________________________________SEKm" localSheetId="5">#REF!</definedName>
    <definedName name="Income_statement__________________________________________________________SEKm" localSheetId="16">#REF!</definedName>
    <definedName name="Income_statement__________________________________________________________SEKm" localSheetId="27">#REF!</definedName>
    <definedName name="Income_statement__________________________________________________________SEKm" localSheetId="52">#REF!</definedName>
    <definedName name="Income_statement__________________________________________________________SEKm" localSheetId="36">#REF!</definedName>
    <definedName name="Income_statement__________________________________________________________SEKm" localSheetId="7">#REF!</definedName>
    <definedName name="Income_statement__________________________________________________________SEKm" localSheetId="8">#REF!</definedName>
    <definedName name="Income_statement__________________________________________________________SEKm" localSheetId="6">#REF!</definedName>
    <definedName name="Income_statement__________________________________________________________SEKm" localSheetId="9">#REF!</definedName>
    <definedName name="Income_statement__________________________________________________________SEKm">#REF!</definedName>
    <definedName name="INPR" localSheetId="38">#REF!</definedName>
    <definedName name="INPR" localSheetId="18">#REF!</definedName>
    <definedName name="INPR" localSheetId="12">#REF!</definedName>
    <definedName name="INPR" localSheetId="32">#REF!</definedName>
    <definedName name="INPR" localSheetId="31">#REF!</definedName>
    <definedName name="INPR" localSheetId="28">#REF!</definedName>
    <definedName name="INPR" localSheetId="51">#REF!</definedName>
    <definedName name="INPR" localSheetId="24">#REF!</definedName>
    <definedName name="INPR" localSheetId="34">#REF!</definedName>
    <definedName name="INPR" localSheetId="35">#REF!</definedName>
    <definedName name="INPR" localSheetId="54">#REF!</definedName>
    <definedName name="INPR" localSheetId="4">#REF!</definedName>
    <definedName name="INPR" localSheetId="5">#REF!</definedName>
    <definedName name="INPR" localSheetId="16">#REF!</definedName>
    <definedName name="INPR" localSheetId="27">#REF!</definedName>
    <definedName name="INPR" localSheetId="52">#REF!</definedName>
    <definedName name="INPR" localSheetId="36">#REF!</definedName>
    <definedName name="INPR" localSheetId="7">#REF!</definedName>
    <definedName name="INPR" localSheetId="8">#REF!</definedName>
    <definedName name="INPR" localSheetId="6">#REF!</definedName>
    <definedName name="INPR" localSheetId="9">#REF!</definedName>
    <definedName name="INPR">#REF!</definedName>
    <definedName name="inv.bank" localSheetId="38">#REF!</definedName>
    <definedName name="inv.bank" localSheetId="18">#REF!</definedName>
    <definedName name="inv.bank" localSheetId="12">#REF!</definedName>
    <definedName name="inv.bank" localSheetId="32">#REF!</definedName>
    <definedName name="inv.bank" localSheetId="31">#REF!</definedName>
    <definedName name="inv.bank" localSheetId="51">#REF!</definedName>
    <definedName name="inv.bank" localSheetId="24">#REF!</definedName>
    <definedName name="inv.bank" localSheetId="34">#REF!</definedName>
    <definedName name="inv.bank" localSheetId="35">#REF!</definedName>
    <definedName name="inv.bank" localSheetId="54">#REF!</definedName>
    <definedName name="inv.bank" localSheetId="4">#REF!</definedName>
    <definedName name="inv.bank" localSheetId="5">#REF!</definedName>
    <definedName name="inv.bank" localSheetId="16">#REF!</definedName>
    <definedName name="inv.bank" localSheetId="27">#REF!</definedName>
    <definedName name="inv.bank" localSheetId="52">#REF!</definedName>
    <definedName name="inv.bank" localSheetId="36">#REF!</definedName>
    <definedName name="inv.bank" localSheetId="7">#REF!</definedName>
    <definedName name="inv.bank" localSheetId="8">#REF!</definedName>
    <definedName name="inv.bank" localSheetId="6">#REF!</definedName>
    <definedName name="inv.bank" localSheetId="9">#REF!</definedName>
    <definedName name="inv.bank">#REF!</definedName>
    <definedName name="just" localSheetId="38">#REF!</definedName>
    <definedName name="just" localSheetId="18">#REF!</definedName>
    <definedName name="just" localSheetId="12">#REF!</definedName>
    <definedName name="just" localSheetId="32">#REF!</definedName>
    <definedName name="just" localSheetId="31">#REF!</definedName>
    <definedName name="just" localSheetId="51">#REF!</definedName>
    <definedName name="just" localSheetId="24">#REF!</definedName>
    <definedName name="just" localSheetId="34">#REF!</definedName>
    <definedName name="just" localSheetId="35">#REF!</definedName>
    <definedName name="just" localSheetId="54">#REF!</definedName>
    <definedName name="just" localSheetId="4">#REF!</definedName>
    <definedName name="just" localSheetId="5">#REF!</definedName>
    <definedName name="just" localSheetId="16">#REF!</definedName>
    <definedName name="just" localSheetId="27">#REF!</definedName>
    <definedName name="just" localSheetId="52">#REF!</definedName>
    <definedName name="just" localSheetId="36">#REF!</definedName>
    <definedName name="just" localSheetId="7">#REF!</definedName>
    <definedName name="just" localSheetId="8">#REF!</definedName>
    <definedName name="just" localSheetId="6">#REF!</definedName>
    <definedName name="just" localSheetId="9">#REF!</definedName>
    <definedName name="just">#REF!</definedName>
    <definedName name="Key" localSheetId="38">#REF!</definedName>
    <definedName name="Key" localSheetId="18">#REF!</definedName>
    <definedName name="Key" localSheetId="12">#REF!</definedName>
    <definedName name="Key" localSheetId="32">#REF!</definedName>
    <definedName name="Key" localSheetId="31">#REF!</definedName>
    <definedName name="Key" localSheetId="51">#REF!</definedName>
    <definedName name="Key" localSheetId="24">#REF!</definedName>
    <definedName name="Key" localSheetId="34">#REF!</definedName>
    <definedName name="Key" localSheetId="35">#REF!</definedName>
    <definedName name="Key" localSheetId="54">#REF!</definedName>
    <definedName name="Key" localSheetId="4">#REF!</definedName>
    <definedName name="Key" localSheetId="5">#REF!</definedName>
    <definedName name="Key" localSheetId="16">#REF!</definedName>
    <definedName name="Key" localSheetId="27">#REF!</definedName>
    <definedName name="Key" localSheetId="52">#REF!</definedName>
    <definedName name="Key" localSheetId="36">#REF!</definedName>
    <definedName name="Key" localSheetId="7">#REF!</definedName>
    <definedName name="Key" localSheetId="8">#REF!</definedName>
    <definedName name="Key" localSheetId="6">#REF!</definedName>
    <definedName name="Key" localSheetId="9">#REF!</definedName>
    <definedName name="Key">#REF!</definedName>
    <definedName name="key_life" localSheetId="38">#REF!</definedName>
    <definedName name="key_life" localSheetId="18">#REF!</definedName>
    <definedName name="key_life" localSheetId="12">#REF!</definedName>
    <definedName name="key_life" localSheetId="32">#REF!</definedName>
    <definedName name="key_life" localSheetId="31">#REF!</definedName>
    <definedName name="key_life" localSheetId="51">#REF!</definedName>
    <definedName name="key_life" localSheetId="24">#REF!</definedName>
    <definedName name="key_life" localSheetId="34">#REF!</definedName>
    <definedName name="key_life" localSheetId="35">#REF!</definedName>
    <definedName name="key_life" localSheetId="54">#REF!</definedName>
    <definedName name="key_life" localSheetId="4">#REF!</definedName>
    <definedName name="key_life" localSheetId="5">#REF!</definedName>
    <definedName name="key_life" localSheetId="16">#REF!</definedName>
    <definedName name="key_life" localSheetId="27">#REF!</definedName>
    <definedName name="key_life" localSheetId="52">#REF!</definedName>
    <definedName name="key_life" localSheetId="36">#REF!</definedName>
    <definedName name="key_life" localSheetId="7">#REF!</definedName>
    <definedName name="key_life" localSheetId="8">#REF!</definedName>
    <definedName name="key_life" localSheetId="6">#REF!</definedName>
    <definedName name="key_life" localSheetId="9">#REF!</definedName>
    <definedName name="key_life">#REF!</definedName>
    <definedName name="keyratio" localSheetId="38">#REF!</definedName>
    <definedName name="keyratio" localSheetId="18">#REF!</definedName>
    <definedName name="keyratio" localSheetId="12">#REF!</definedName>
    <definedName name="keyratio" localSheetId="32">#REF!</definedName>
    <definedName name="keyratio" localSheetId="31">#REF!</definedName>
    <definedName name="keyratio" localSheetId="51">#REF!</definedName>
    <definedName name="keyratio" localSheetId="24">#REF!</definedName>
    <definedName name="keyratio" localSheetId="34">#REF!</definedName>
    <definedName name="keyratio" localSheetId="35">#REF!</definedName>
    <definedName name="keyratio" localSheetId="54">#REF!</definedName>
    <definedName name="keyratio" localSheetId="4">#REF!</definedName>
    <definedName name="keyratio" localSheetId="5">#REF!</definedName>
    <definedName name="keyratio" localSheetId="16">#REF!</definedName>
    <definedName name="keyratio" localSheetId="27">#REF!</definedName>
    <definedName name="keyratio" localSheetId="52">#REF!</definedName>
    <definedName name="keyratio" localSheetId="36">#REF!</definedName>
    <definedName name="keyratio" localSheetId="7">#REF!</definedName>
    <definedName name="keyratio" localSheetId="8">#REF!</definedName>
    <definedName name="keyratio" localSheetId="6">#REF!</definedName>
    <definedName name="keyratio" localSheetId="9">#REF!</definedName>
    <definedName name="keyratio">#REF!</definedName>
    <definedName name="kk" localSheetId="38">[78]Syöttöpohja!$F$4</definedName>
    <definedName name="kk" localSheetId="51">[78]Syöttöpohja!$F$4</definedName>
    <definedName name="kk" localSheetId="34">[78]Syöttöpohja!$F$4</definedName>
    <definedName name="kk" localSheetId="35">[78]Syöttöpohja!$F$4</definedName>
    <definedName name="kk" localSheetId="54">[79]Syöttöpohja!$F$4</definedName>
    <definedName name="kk" localSheetId="27">[78]Syöttöpohja!$F$4</definedName>
    <definedName name="kk" localSheetId="52">[80]Syöttöpohja!$F$4</definedName>
    <definedName name="kk" localSheetId="7">[81]Syöttöpohja!$F$4</definedName>
    <definedName name="kk" localSheetId="8">[81]Syöttöpohja!$F$4</definedName>
    <definedName name="kk" localSheetId="6">[81]Syöttöpohja!$F$4</definedName>
    <definedName name="kk">[82]Syöttöpohja!$F$4</definedName>
    <definedName name="KolIndeks0" localSheetId="38">[32]HelpSheet!$G$9</definedName>
    <definedName name="KolIndeks0" localSheetId="51">[32]HelpSheet!$G$9</definedName>
    <definedName name="KolIndeks0" localSheetId="34">[32]HelpSheet!$G$9</definedName>
    <definedName name="KolIndeks0" localSheetId="35">[32]HelpSheet!$G$9</definedName>
    <definedName name="KolIndeks0" localSheetId="54">[33]HelpSheet!$G$9</definedName>
    <definedName name="KolIndeks0" localSheetId="27">[32]HelpSheet!$G$9</definedName>
    <definedName name="KolIndeks0" localSheetId="52">[34]HelpSheet!$G$9</definedName>
    <definedName name="KolIndeks0" localSheetId="7">[35]HelpSheet!$G$9</definedName>
    <definedName name="KolIndeks0" localSheetId="8">[35]HelpSheet!$G$9</definedName>
    <definedName name="KolIndeks0" localSheetId="6">[35]HelpSheet!$G$9</definedName>
    <definedName name="KolIndeks0">[36]HelpSheet!$G$9</definedName>
    <definedName name="KolIndeks1" localSheetId="38">[32]HelpSheet!$G$11</definedName>
    <definedName name="KolIndeks1" localSheetId="51">[32]HelpSheet!$G$11</definedName>
    <definedName name="KolIndeks1" localSheetId="34">[32]HelpSheet!$G$11</definedName>
    <definedName name="KolIndeks1" localSheetId="35">[32]HelpSheet!$G$11</definedName>
    <definedName name="KolIndeks1" localSheetId="54">[33]HelpSheet!$G$11</definedName>
    <definedName name="KolIndeks1" localSheetId="27">[32]HelpSheet!$G$11</definedName>
    <definedName name="KolIndeks1" localSheetId="52">[34]HelpSheet!$G$11</definedName>
    <definedName name="KolIndeks1" localSheetId="7">[35]HelpSheet!$G$11</definedName>
    <definedName name="KolIndeks1" localSheetId="8">[35]HelpSheet!$G$11</definedName>
    <definedName name="KolIndeks1" localSheetId="6">[35]HelpSheet!$G$11</definedName>
    <definedName name="KolIndeks1">[36]HelpSheet!$G$11</definedName>
    <definedName name="KolIndeks2" localSheetId="38">[32]HelpSheet!$G$13</definedName>
    <definedName name="KolIndeks2" localSheetId="51">[32]HelpSheet!$G$13</definedName>
    <definedName name="KolIndeks2" localSheetId="34">[32]HelpSheet!$G$13</definedName>
    <definedName name="KolIndeks2" localSheetId="35">[32]HelpSheet!$G$13</definedName>
    <definedName name="KolIndeks2" localSheetId="54">[33]HelpSheet!$G$13</definedName>
    <definedName name="KolIndeks2" localSheetId="27">[32]HelpSheet!$G$13</definedName>
    <definedName name="KolIndeks2" localSheetId="52">[34]HelpSheet!$G$13</definedName>
    <definedName name="KolIndeks2" localSheetId="7">[35]HelpSheet!$G$13</definedName>
    <definedName name="KolIndeks2" localSheetId="8">[35]HelpSheet!$G$13</definedName>
    <definedName name="KolIndeks2" localSheetId="6">[35]HelpSheet!$G$13</definedName>
    <definedName name="KolIndeks2">[36]HelpSheet!$G$13</definedName>
    <definedName name="KolIndeks3" localSheetId="38">[32]HelpSheet!$G$15</definedName>
    <definedName name="KolIndeks3" localSheetId="51">[32]HelpSheet!$G$15</definedName>
    <definedName name="KolIndeks3" localSheetId="34">[32]HelpSheet!$G$15</definedName>
    <definedName name="KolIndeks3" localSheetId="35">[32]HelpSheet!$G$15</definedName>
    <definedName name="KolIndeks3" localSheetId="54">[33]HelpSheet!$G$15</definedName>
    <definedName name="KolIndeks3" localSheetId="27">[32]HelpSheet!$G$15</definedName>
    <definedName name="KolIndeks3" localSheetId="52">[34]HelpSheet!$G$15</definedName>
    <definedName name="KolIndeks3" localSheetId="7">[35]HelpSheet!$G$15</definedName>
    <definedName name="KolIndeks3" localSheetId="8">[35]HelpSheet!$G$15</definedName>
    <definedName name="KolIndeks3" localSheetId="6">[35]HelpSheet!$G$15</definedName>
    <definedName name="KolIndeks3">[36]HelpSheet!$G$15</definedName>
    <definedName name="kop" localSheetId="38">#REF!</definedName>
    <definedName name="kop" localSheetId="18">#REF!</definedName>
    <definedName name="kop" localSheetId="12">#REF!</definedName>
    <definedName name="kop" localSheetId="32">#REF!</definedName>
    <definedName name="kop" localSheetId="31">#REF!</definedName>
    <definedName name="kop" localSheetId="51">#REF!</definedName>
    <definedName name="kop" localSheetId="24">#REF!</definedName>
    <definedName name="kop" localSheetId="34">#REF!</definedName>
    <definedName name="kop" localSheetId="35">#REF!</definedName>
    <definedName name="kop" localSheetId="54">#REF!</definedName>
    <definedName name="kop" localSheetId="4">#REF!</definedName>
    <definedName name="kop" localSheetId="5">#REF!</definedName>
    <definedName name="kop" localSheetId="16">#REF!</definedName>
    <definedName name="kop" localSheetId="27">#REF!</definedName>
    <definedName name="kop" localSheetId="52">#REF!</definedName>
    <definedName name="kop" localSheetId="36">#REF!</definedName>
    <definedName name="kop" localSheetId="7">#REF!</definedName>
    <definedName name="kop" localSheetId="8">#REF!</definedName>
    <definedName name="kop" localSheetId="6">#REF!</definedName>
    <definedName name="kop" localSheetId="9">#REF!</definedName>
    <definedName name="kop">#REF!</definedName>
    <definedName name="KvtKolIndeks1" localSheetId="38">[32]HelpSheet!$I$3</definedName>
    <definedName name="KvtKolIndeks1" localSheetId="51">[32]HelpSheet!$I$3</definedName>
    <definedName name="KvtKolIndeks1" localSheetId="34">[32]HelpSheet!$I$3</definedName>
    <definedName name="KvtKolIndeks1" localSheetId="35">[32]HelpSheet!$I$3</definedName>
    <definedName name="KvtKolIndeks1" localSheetId="54">[33]HelpSheet!$I$3</definedName>
    <definedName name="KvtKolIndeks1" localSheetId="27">[32]HelpSheet!$I$3</definedName>
    <definedName name="KvtKolIndeks1" localSheetId="52">[34]HelpSheet!$I$3</definedName>
    <definedName name="KvtKolIndeks1" localSheetId="7">[35]HelpSheet!$I$3</definedName>
    <definedName name="KvtKolIndeks1" localSheetId="8">[35]HelpSheet!$I$3</definedName>
    <definedName name="KvtKolIndeks1" localSheetId="6">[35]HelpSheet!$I$3</definedName>
    <definedName name="KvtKolIndeks1">[36]HelpSheet!$I$3</definedName>
    <definedName name="KvtKolIndeks2" localSheetId="38">[32]HelpSheet!$I$5</definedName>
    <definedName name="KvtKolIndeks2" localSheetId="51">[32]HelpSheet!$I$5</definedName>
    <definedName name="KvtKolIndeks2" localSheetId="34">[32]HelpSheet!$I$5</definedName>
    <definedName name="KvtKolIndeks2" localSheetId="35">[32]HelpSheet!$I$5</definedName>
    <definedName name="KvtKolIndeks2" localSheetId="54">[33]HelpSheet!$I$5</definedName>
    <definedName name="KvtKolIndeks2" localSheetId="27">[32]HelpSheet!$I$5</definedName>
    <definedName name="KvtKolIndeks2" localSheetId="52">[34]HelpSheet!$I$5</definedName>
    <definedName name="KvtKolIndeks2" localSheetId="7">[35]HelpSheet!$I$5</definedName>
    <definedName name="KvtKolIndeks2" localSheetId="8">[35]HelpSheet!$I$5</definedName>
    <definedName name="KvtKolIndeks2" localSheetId="6">[35]HelpSheet!$I$5</definedName>
    <definedName name="KvtKolIndeks2">[36]HelpSheet!$I$5</definedName>
    <definedName name="KvtKolIndeks3" localSheetId="38">[32]HelpSheet!$I$7</definedName>
    <definedName name="KvtKolIndeks3" localSheetId="51">[32]HelpSheet!$I$7</definedName>
    <definedName name="KvtKolIndeks3" localSheetId="34">[32]HelpSheet!$I$7</definedName>
    <definedName name="KvtKolIndeks3" localSheetId="35">[32]HelpSheet!$I$7</definedName>
    <definedName name="KvtKolIndeks3" localSheetId="54">[33]HelpSheet!$I$7</definedName>
    <definedName name="KvtKolIndeks3" localSheetId="27">[32]HelpSheet!$I$7</definedName>
    <definedName name="KvtKolIndeks3" localSheetId="52">[34]HelpSheet!$I$7</definedName>
    <definedName name="KvtKolIndeks3" localSheetId="7">[35]HelpSheet!$I$7</definedName>
    <definedName name="KvtKolIndeks3" localSheetId="8">[35]HelpSheet!$I$7</definedName>
    <definedName name="KvtKolIndeks3" localSheetId="6">[35]HelpSheet!$I$7</definedName>
    <definedName name="KvtKolIndeks3">[36]HelpSheet!$I$7</definedName>
    <definedName name="KvtKolIndeks4" localSheetId="38">[32]HelpSheet!$I$9</definedName>
    <definedName name="KvtKolIndeks4" localSheetId="51">[32]HelpSheet!$I$9</definedName>
    <definedName name="KvtKolIndeks4" localSheetId="34">[32]HelpSheet!$I$9</definedName>
    <definedName name="KvtKolIndeks4" localSheetId="35">[32]HelpSheet!$I$9</definedName>
    <definedName name="KvtKolIndeks4" localSheetId="54">[33]HelpSheet!$I$9</definedName>
    <definedName name="KvtKolIndeks4" localSheetId="27">[32]HelpSheet!$I$9</definedName>
    <definedName name="KvtKolIndeks4" localSheetId="52">[34]HelpSheet!$I$9</definedName>
    <definedName name="KvtKolIndeks4" localSheetId="7">[35]HelpSheet!$I$9</definedName>
    <definedName name="KvtKolIndeks4" localSheetId="8">[35]HelpSheet!$I$9</definedName>
    <definedName name="KvtKolIndeks4" localSheetId="6">[35]HelpSheet!$I$9</definedName>
    <definedName name="KvtKolIndeks4">[36]HelpSheet!$I$9</definedName>
    <definedName name="Life" localSheetId="38">#REF!</definedName>
    <definedName name="Life" localSheetId="18">#REF!</definedName>
    <definedName name="Life" localSheetId="12">#REF!</definedName>
    <definedName name="Life" localSheetId="32">#REF!</definedName>
    <definedName name="Life" localSheetId="31">#REF!</definedName>
    <definedName name="Life" localSheetId="51">#REF!</definedName>
    <definedName name="Life" localSheetId="24">#REF!</definedName>
    <definedName name="Life" localSheetId="34">#REF!</definedName>
    <definedName name="Life" localSheetId="35">#REF!</definedName>
    <definedName name="Life" localSheetId="54">#REF!</definedName>
    <definedName name="Life" localSheetId="4">#REF!</definedName>
    <definedName name="Life" localSheetId="5">#REF!</definedName>
    <definedName name="Life" localSheetId="16">#REF!</definedName>
    <definedName name="Life" localSheetId="27">#REF!</definedName>
    <definedName name="Life" localSheetId="52">#REF!</definedName>
    <definedName name="Life" localSheetId="36">#REF!</definedName>
    <definedName name="Life" localSheetId="7">#REF!</definedName>
    <definedName name="Life" localSheetId="8">#REF!</definedName>
    <definedName name="Life" localSheetId="6">#REF!</definedName>
    <definedName name="Life" localSheetId="9">#REF!</definedName>
    <definedName name="Life">#REF!</definedName>
    <definedName name="life_sam" localSheetId="38">#REF!</definedName>
    <definedName name="life_sam" localSheetId="18">#REF!</definedName>
    <definedName name="life_sam" localSheetId="12">#REF!</definedName>
    <definedName name="life_sam" localSheetId="32">#REF!</definedName>
    <definedName name="life_sam" localSheetId="31">#REF!</definedName>
    <definedName name="life_sam" localSheetId="51">#REF!</definedName>
    <definedName name="life_sam" localSheetId="24">#REF!</definedName>
    <definedName name="life_sam" localSheetId="34">#REF!</definedName>
    <definedName name="life_sam" localSheetId="35">#REF!</definedName>
    <definedName name="life_sam" localSheetId="54">#REF!</definedName>
    <definedName name="life_sam" localSheetId="4">#REF!</definedName>
    <definedName name="life_sam" localSheetId="5">#REF!</definedName>
    <definedName name="life_sam" localSheetId="16">#REF!</definedName>
    <definedName name="life_sam" localSheetId="27">#REF!</definedName>
    <definedName name="life_sam" localSheetId="52">#REF!</definedName>
    <definedName name="life_sam" localSheetId="36">#REF!</definedName>
    <definedName name="life_sam" localSheetId="7">#REF!</definedName>
    <definedName name="life_sam" localSheetId="8">#REF!</definedName>
    <definedName name="life_sam" localSheetId="6">#REF!</definedName>
    <definedName name="life_sam" localSheetId="9">#REF!</definedName>
    <definedName name="life_sam">#REF!</definedName>
    <definedName name="life1" localSheetId="38">#REF!</definedName>
    <definedName name="life1" localSheetId="18">#REF!</definedName>
    <definedName name="life1" localSheetId="12">#REF!</definedName>
    <definedName name="life1" localSheetId="32">#REF!</definedName>
    <definedName name="life1" localSheetId="31">#REF!</definedName>
    <definedName name="life1" localSheetId="51">#REF!</definedName>
    <definedName name="life1" localSheetId="24">#REF!</definedName>
    <definedName name="life1" localSheetId="34">#REF!</definedName>
    <definedName name="life1" localSheetId="35">#REF!</definedName>
    <definedName name="life1" localSheetId="54">#REF!</definedName>
    <definedName name="life1" localSheetId="4">#REF!</definedName>
    <definedName name="life1" localSheetId="5">#REF!</definedName>
    <definedName name="life1" localSheetId="16">#REF!</definedName>
    <definedName name="life1" localSheetId="27">#REF!</definedName>
    <definedName name="life1" localSheetId="52">#REF!</definedName>
    <definedName name="life1" localSheetId="36">#REF!</definedName>
    <definedName name="life1" localSheetId="7">#REF!</definedName>
    <definedName name="life1" localSheetId="8">#REF!</definedName>
    <definedName name="life1" localSheetId="6">#REF!</definedName>
    <definedName name="life1" localSheetId="9">#REF!</definedName>
    <definedName name="life1">#REF!</definedName>
    <definedName name="life2" localSheetId="38">#REF!</definedName>
    <definedName name="life2" localSheetId="18">#REF!</definedName>
    <definedName name="life2" localSheetId="12">#REF!</definedName>
    <definedName name="life2" localSheetId="32">#REF!</definedName>
    <definedName name="life2" localSheetId="31">#REF!</definedName>
    <definedName name="life2" localSheetId="51">#REF!</definedName>
    <definedName name="life2" localSheetId="24">#REF!</definedName>
    <definedName name="life2" localSheetId="34">#REF!</definedName>
    <definedName name="life2" localSheetId="35">#REF!</definedName>
    <definedName name="life2" localSheetId="54">#REF!</definedName>
    <definedName name="life2" localSheetId="4">#REF!</definedName>
    <definedName name="life2" localSheetId="5">#REF!</definedName>
    <definedName name="life2" localSheetId="16">#REF!</definedName>
    <definedName name="life2" localSheetId="27">#REF!</definedName>
    <definedName name="life2" localSheetId="52">#REF!</definedName>
    <definedName name="life2" localSheetId="36">#REF!</definedName>
    <definedName name="life2" localSheetId="7">#REF!</definedName>
    <definedName name="life2" localSheetId="8">#REF!</definedName>
    <definedName name="life2" localSheetId="6">#REF!</definedName>
    <definedName name="life2" localSheetId="9">#REF!</definedName>
    <definedName name="life2">#REF!</definedName>
    <definedName name="loansPortfolio" localSheetId="38">#REF!</definedName>
    <definedName name="loansPortfolio" localSheetId="18">#REF!</definedName>
    <definedName name="loansPortfolio" localSheetId="12">#REF!</definedName>
    <definedName name="loansPortfolio" localSheetId="32">#REF!</definedName>
    <definedName name="loansPortfolio" localSheetId="31">#REF!</definedName>
    <definedName name="loansPortfolio" localSheetId="51">#REF!</definedName>
    <definedName name="loansPortfolio" localSheetId="24">#REF!</definedName>
    <definedName name="loansPortfolio" localSheetId="34">#REF!</definedName>
    <definedName name="loansPortfolio" localSheetId="35">#REF!</definedName>
    <definedName name="loansPortfolio" localSheetId="54">#REF!</definedName>
    <definedName name="loansPortfolio" localSheetId="4">#REF!</definedName>
    <definedName name="loansPortfolio" localSheetId="5">#REF!</definedName>
    <definedName name="loansPortfolio" localSheetId="16">#REF!</definedName>
    <definedName name="loansPortfolio" localSheetId="27">#REF!</definedName>
    <definedName name="loansPortfolio" localSheetId="52">#REF!</definedName>
    <definedName name="loansPortfolio" localSheetId="36">#REF!</definedName>
    <definedName name="loansPortfolio" localSheetId="7">#REF!</definedName>
    <definedName name="loansPortfolio" localSheetId="8">#REF!</definedName>
    <definedName name="loansPortfolio" localSheetId="6">#REF!</definedName>
    <definedName name="loansPortfolio" localSheetId="9">#REF!</definedName>
    <definedName name="loansPortfolio">#REF!</definedName>
    <definedName name="mar" localSheetId="38" hidden="1">{#N/A,#N/A,TRUE,"Forside";#N/A,#N/A,TRUE,"Contents";#N/A,#N/A,TRUE,"Opera. income stat.";#N/A,#N/A,TRUE,"Business area ";#N/A,#N/A,TRUE,"Statutory income statem."}</definedName>
    <definedName name="mar" localSheetId="18" hidden="1">{#N/A,#N/A,TRUE,"Forside";#N/A,#N/A,TRUE,"Contents";#N/A,#N/A,TRUE,"Opera. income stat.";#N/A,#N/A,TRUE,"Business area ";#N/A,#N/A,TRUE,"Statutory income statem."}</definedName>
    <definedName name="mar" localSheetId="12" hidden="1">{#N/A,#N/A,TRUE,"Forside";#N/A,#N/A,TRUE,"Contents";#N/A,#N/A,TRUE,"Opera. income stat.";#N/A,#N/A,TRUE,"Business area ";#N/A,#N/A,TRUE,"Statutory income statem."}</definedName>
    <definedName name="mar" localSheetId="32" hidden="1">{#N/A,#N/A,TRUE,"Forside";#N/A,#N/A,TRUE,"Contents";#N/A,#N/A,TRUE,"Opera. income stat.";#N/A,#N/A,TRUE,"Business area ";#N/A,#N/A,TRUE,"Statutory income statem."}</definedName>
    <definedName name="mar" localSheetId="31" hidden="1">{#N/A,#N/A,TRUE,"Forside";#N/A,#N/A,TRUE,"Contents";#N/A,#N/A,TRUE,"Opera. income stat.";#N/A,#N/A,TRUE,"Business area ";#N/A,#N/A,TRUE,"Statutory income statem."}</definedName>
    <definedName name="mar" localSheetId="28" hidden="1">{#N/A,#N/A,TRUE,"Forside";#N/A,#N/A,TRUE,"Contents";#N/A,#N/A,TRUE,"Opera. income stat.";#N/A,#N/A,TRUE,"Business area ";#N/A,#N/A,TRUE,"Statutory income statem."}</definedName>
    <definedName name="mar" localSheetId="51" hidden="1">{#N/A,#N/A,TRUE,"Forside";#N/A,#N/A,TRUE,"Contents";#N/A,#N/A,TRUE,"Opera. income stat.";#N/A,#N/A,TRUE,"Business area ";#N/A,#N/A,TRUE,"Statutory income statem."}</definedName>
    <definedName name="mar" localSheetId="24" hidden="1">{#N/A,#N/A,TRUE,"Forside";#N/A,#N/A,TRUE,"Contents";#N/A,#N/A,TRUE,"Opera. income stat.";#N/A,#N/A,TRUE,"Business area ";#N/A,#N/A,TRUE,"Statutory income statem."}</definedName>
    <definedName name="mar" localSheetId="34" hidden="1">{#N/A,#N/A,TRUE,"Forside";#N/A,#N/A,TRUE,"Contents";#N/A,#N/A,TRUE,"Opera. income stat.";#N/A,#N/A,TRUE,"Business area ";#N/A,#N/A,TRUE,"Statutory income statem."}</definedName>
    <definedName name="mar" localSheetId="35" hidden="1">{#N/A,#N/A,TRUE,"Forside";#N/A,#N/A,TRUE,"Contents";#N/A,#N/A,TRUE,"Opera. income stat.";#N/A,#N/A,TRUE,"Business area ";#N/A,#N/A,TRUE,"Statutory income statem."}</definedName>
    <definedName name="mar" localSheetId="54" hidden="1">{#N/A,#N/A,TRUE,"Forside";#N/A,#N/A,TRUE,"Contents";#N/A,#N/A,TRUE,"Opera. income stat.";#N/A,#N/A,TRUE,"Business area ";#N/A,#N/A,TRUE,"Statutory income statem."}</definedName>
    <definedName name="mar" localSheetId="4" hidden="1">{#N/A,#N/A,TRUE,"Forside";#N/A,#N/A,TRUE,"Contents";#N/A,#N/A,TRUE,"Opera. income stat.";#N/A,#N/A,TRUE,"Business area ";#N/A,#N/A,TRUE,"Statutory income statem."}</definedName>
    <definedName name="mar" localSheetId="5" hidden="1">{#N/A,#N/A,TRUE,"Forside";#N/A,#N/A,TRUE,"Contents";#N/A,#N/A,TRUE,"Opera. income stat.";#N/A,#N/A,TRUE,"Business area ";#N/A,#N/A,TRUE,"Statutory income statem."}</definedName>
    <definedName name="mar" localSheetId="16" hidden="1">{#N/A,#N/A,TRUE,"Forside";#N/A,#N/A,TRUE,"Contents";#N/A,#N/A,TRUE,"Opera. income stat.";#N/A,#N/A,TRUE,"Business area ";#N/A,#N/A,TRUE,"Statutory income statem."}</definedName>
    <definedName name="mar" localSheetId="27" hidden="1">{#N/A,#N/A,TRUE,"Forside";#N/A,#N/A,TRUE,"Contents";#N/A,#N/A,TRUE,"Opera. income stat.";#N/A,#N/A,TRUE,"Business area ";#N/A,#N/A,TRUE,"Statutory income statem."}</definedName>
    <definedName name="mar" localSheetId="52" hidden="1">{#N/A,#N/A,TRUE,"Forside";#N/A,#N/A,TRUE,"Contents";#N/A,#N/A,TRUE,"Opera. income stat.";#N/A,#N/A,TRUE,"Business area ";#N/A,#N/A,TRUE,"Statutory income statem."}</definedName>
    <definedName name="mar" localSheetId="36" hidden="1">{#N/A,#N/A,TRUE,"Forside";#N/A,#N/A,TRUE,"Contents";#N/A,#N/A,TRUE,"Opera. income stat.";#N/A,#N/A,TRUE,"Business area ";#N/A,#N/A,TRUE,"Statutory income statem."}</definedName>
    <definedName name="mar" localSheetId="7" hidden="1">{#N/A,#N/A,TRUE,"Forside";#N/A,#N/A,TRUE,"Contents";#N/A,#N/A,TRUE,"Opera. income stat.";#N/A,#N/A,TRUE,"Business area ";#N/A,#N/A,TRUE,"Statutory income statem."}</definedName>
    <definedName name="mar" localSheetId="8" hidden="1">{#N/A,#N/A,TRUE,"Forside";#N/A,#N/A,TRUE,"Contents";#N/A,#N/A,TRUE,"Opera. income stat.";#N/A,#N/A,TRUE,"Business area ";#N/A,#N/A,TRUE,"Statutory income statem."}</definedName>
    <definedName name="mar" localSheetId="6" hidden="1">{#N/A,#N/A,TRUE,"Forside";#N/A,#N/A,TRUE,"Contents";#N/A,#N/A,TRUE,"Opera. income stat.";#N/A,#N/A,TRUE,"Business area ";#N/A,#N/A,TRUE,"Statutory income statem."}</definedName>
    <definedName name="mar" localSheetId="39" hidden="1">{#N/A,#N/A,TRUE,"Forside";#N/A,#N/A,TRUE,"Contents";#N/A,#N/A,TRUE,"Opera. income stat.";#N/A,#N/A,TRUE,"Business area ";#N/A,#N/A,TRUE,"Statutory income statem."}</definedName>
    <definedName name="mar" localSheetId="9" hidden="1">{#N/A,#N/A,TRUE,"Forside";#N/A,#N/A,TRUE,"Contents";#N/A,#N/A,TRUE,"Opera. income stat.";#N/A,#N/A,TRUE,"Business area ";#N/A,#N/A,TRUE,"Statutory income statem."}</definedName>
    <definedName name="mar" localSheetId="37" hidden="1">{#N/A,#N/A,TRUE,"Forside";#N/A,#N/A,TRUE,"Contents";#N/A,#N/A,TRUE,"Opera. income stat.";#N/A,#N/A,TRUE,"Business area ";#N/A,#N/A,TRUE,"Statutory income statem."}</definedName>
    <definedName name="mar" hidden="1">{#N/A,#N/A,TRUE,"Forside";#N/A,#N/A,TRUE,"Contents";#N/A,#N/A,TRUE,"Opera. income stat.";#N/A,#N/A,TRUE,"Business area ";#N/A,#N/A,TRUE,"Statutory income statem."}</definedName>
    <definedName name="Margins" localSheetId="38">[48]Sheet1!$C$10</definedName>
    <definedName name="Margins" localSheetId="51">[48]Sheet1!$C$10</definedName>
    <definedName name="Margins" localSheetId="34">[48]Sheet1!$C$10</definedName>
    <definedName name="Margins" localSheetId="35">[48]Sheet1!$C$10</definedName>
    <definedName name="Margins" localSheetId="54">[49]Sheet1!$C$10</definedName>
    <definedName name="Margins" localSheetId="27">[48]Sheet1!$C$10</definedName>
    <definedName name="Margins" localSheetId="52">[50]Sheet1!$C$10</definedName>
    <definedName name="Margins" localSheetId="7">[51]Sheet1!$C$10</definedName>
    <definedName name="Margins" localSheetId="8">[51]Sheet1!$C$10</definedName>
    <definedName name="Margins" localSheetId="6">[51]Sheet1!$C$10</definedName>
    <definedName name="Margins">[52]Sheet1!$C$10</definedName>
    <definedName name="Markets" localSheetId="38">#REF!</definedName>
    <definedName name="Markets" localSheetId="18">#REF!</definedName>
    <definedName name="Markets" localSheetId="12">#REF!</definedName>
    <definedName name="Markets" localSheetId="32">#REF!</definedName>
    <definedName name="Markets" localSheetId="31">#REF!</definedName>
    <definedName name="Markets" localSheetId="51">#REF!</definedName>
    <definedName name="Markets" localSheetId="24">#REF!</definedName>
    <definedName name="Markets" localSheetId="34">#REF!</definedName>
    <definedName name="Markets" localSheetId="35">#REF!</definedName>
    <definedName name="Markets" localSheetId="54">#REF!</definedName>
    <definedName name="Markets" localSheetId="4">#REF!</definedName>
    <definedName name="Markets" localSheetId="5">#REF!</definedName>
    <definedName name="Markets" localSheetId="16">#REF!</definedName>
    <definedName name="Markets" localSheetId="27">#REF!</definedName>
    <definedName name="Markets" localSheetId="52">#REF!</definedName>
    <definedName name="Markets" localSheetId="36">#REF!</definedName>
    <definedName name="Markets" localSheetId="7">#REF!</definedName>
    <definedName name="Markets" localSheetId="8">#REF!</definedName>
    <definedName name="Markets" localSheetId="6">#REF!</definedName>
    <definedName name="Markets" localSheetId="9">#REF!</definedName>
    <definedName name="Markets">#REF!</definedName>
    <definedName name="Meng" localSheetId="38">[6]XXX!$C$27</definedName>
    <definedName name="Meng" localSheetId="51">[6]XXX!$C$27</definedName>
    <definedName name="Meng" localSheetId="34">[6]XXX!$C$27</definedName>
    <definedName name="Meng" localSheetId="35">[6]XXX!$C$27</definedName>
    <definedName name="Meng" localSheetId="54">[7]XXX!$C$27</definedName>
    <definedName name="Meng" localSheetId="27">[6]XXX!$C$27</definedName>
    <definedName name="Meng" localSheetId="52">[8]XXX!$C$27</definedName>
    <definedName name="Meng" localSheetId="7">[9]XXX!$C$27</definedName>
    <definedName name="Meng" localSheetId="8">[9]XXX!$C$27</definedName>
    <definedName name="Meng" localSheetId="6">[9]XXX!$C$27</definedName>
    <definedName name="Meng">[10]XXX!$C$27</definedName>
    <definedName name="MM0" localSheetId="38">[6]XXX!$C$37</definedName>
    <definedName name="MM0" localSheetId="51">[6]XXX!$C$37</definedName>
    <definedName name="MM0" localSheetId="34">[6]XXX!$C$37</definedName>
    <definedName name="MM0" localSheetId="35">[6]XXX!$C$37</definedName>
    <definedName name="MM0" localSheetId="54">[7]XXX!$C$37</definedName>
    <definedName name="MM0" localSheetId="27">[6]XXX!$C$37</definedName>
    <definedName name="MM0" localSheetId="52">[8]XXX!$C$37</definedName>
    <definedName name="MM0" localSheetId="7">[9]XXX!$C$37</definedName>
    <definedName name="MM0" localSheetId="8">[9]XXX!$C$37</definedName>
    <definedName name="MM0" localSheetId="6">[9]XXX!$C$37</definedName>
    <definedName name="MM0">[10]XXX!$C$37</definedName>
    <definedName name="Month" localSheetId="38">[83]Input!$C$5</definedName>
    <definedName name="Month" localSheetId="51">[83]Input!$C$5</definedName>
    <definedName name="Month" localSheetId="34">[83]Input!$C$5</definedName>
    <definedName name="Month" localSheetId="35">[83]Input!$C$5</definedName>
    <definedName name="Month" localSheetId="54">[84]Input!$C$5</definedName>
    <definedName name="Month" localSheetId="27">[83]Input!$C$5</definedName>
    <definedName name="Month" localSheetId="52">[85]Input!$C$5</definedName>
    <definedName name="Month" localSheetId="7">[86]Input!$C$5</definedName>
    <definedName name="Month" localSheetId="8">[86]Input!$C$5</definedName>
    <definedName name="Month" localSheetId="6">[86]Input!$C$5</definedName>
    <definedName name="Month">[87]Input!$C$5</definedName>
    <definedName name="MORT" localSheetId="38">OFFSET('[22]Chart Losses'!$L$7,COUNT('[22]Chart Losses'!$L$7:$L$50)-'[22]Chart Losses'!$H$1,,'[22]Chart Losses'!$H$1)</definedName>
    <definedName name="MORT" localSheetId="28">OFFSET('[22]Chart Losses'!$L$7,COUNT('[22]Chart Losses'!$L$7:$L$50)-'[22]Chart Losses'!$H$1,,'[22]Chart Losses'!$H$1)</definedName>
    <definedName name="MORT" localSheetId="51">OFFSET('[22]Chart Losses'!$L$7,COUNT('[22]Chart Losses'!$L$7:$L$50)-'[22]Chart Losses'!$H$1,,'[22]Chart Losses'!$H$1)</definedName>
    <definedName name="MORT" localSheetId="34">OFFSET('[23]Chart Losses'!$L$7,COUNT('[23]Chart Losses'!$L$7:$L$50)-'[23]Chart Losses'!$H$1,,'[23]Chart Losses'!$H$1)</definedName>
    <definedName name="MORT" localSheetId="35">OFFSET('[23]Chart Losses'!$L$7,COUNT('[23]Chart Losses'!$L$7:$L$50)-'[23]Chart Losses'!$H$1,,'[23]Chart Losses'!$H$1)</definedName>
    <definedName name="MORT" localSheetId="54">OFFSET('[24]Chart Losses'!$L$7,COUNT('[24]Chart Losses'!$L$7:$L$50)-'[24]Chart Losses'!$H$1,,'[24]Chart Losses'!$H$1)</definedName>
    <definedName name="MORT" localSheetId="27">OFFSET('[23]Chart Losses'!$L$7,COUNT('[23]Chart Losses'!$L$7:$L$50)-'[23]Chart Losses'!$H$1,,'[23]Chart Losses'!$H$1)</definedName>
    <definedName name="MORT" localSheetId="52">OFFSET('[23]Chart Losses'!$L$7,COUNT('[23]Chart Losses'!$L$7:$L$50)-'[23]Chart Losses'!$H$1,,'[23]Chart Losses'!$H$1)</definedName>
    <definedName name="MORT" localSheetId="7">OFFSET('[25]Chart Losses'!$L$7,COUNT('[25]Chart Losses'!$L$7:$L$50)-'[25]Chart Losses'!$H$1,,'[25]Chart Losses'!$H$1)</definedName>
    <definedName name="MORT" localSheetId="8">OFFSET('[25]Chart Losses'!$L$7,COUNT('[25]Chart Losses'!$L$7:$L$50)-'[25]Chart Losses'!$H$1,,'[25]Chart Losses'!$H$1)</definedName>
    <definedName name="MORT" localSheetId="6">OFFSET('[25]Chart Losses'!$L$7,COUNT('[25]Chart Losses'!$L$7:$L$50)-'[25]Chart Losses'!$H$1,,'[25]Chart Losses'!$H$1)</definedName>
    <definedName name="MORT">OFFSET('[26]Chart Losses'!$L$7,COUNT('[26]Chart Losses'!$L$7:$L$50)-'[26]Chart Losses'!$H$1,,'[26]Chart Losses'!$H$1)</definedName>
    <definedName name="Movements_in_shareholders__equity__EURm" localSheetId="38">#REF!</definedName>
    <definedName name="Movements_in_shareholders__equity__EURm" localSheetId="18">#REF!</definedName>
    <definedName name="Movements_in_shareholders__equity__EURm" localSheetId="12">#REF!</definedName>
    <definedName name="Movements_in_shareholders__equity__EURm" localSheetId="32">#REF!</definedName>
    <definedName name="Movements_in_shareholders__equity__EURm" localSheetId="31">#REF!</definedName>
    <definedName name="Movements_in_shareholders__equity__EURm" localSheetId="51">#REF!</definedName>
    <definedName name="Movements_in_shareholders__equity__EURm" localSheetId="24">#REF!</definedName>
    <definedName name="Movements_in_shareholders__equity__EURm" localSheetId="34">#REF!</definedName>
    <definedName name="Movements_in_shareholders__equity__EURm" localSheetId="35">#REF!</definedName>
    <definedName name="Movements_in_shareholders__equity__EURm" localSheetId="54">#REF!</definedName>
    <definedName name="Movements_in_shareholders__equity__EURm" localSheetId="4">#REF!</definedName>
    <definedName name="Movements_in_shareholders__equity__EURm" localSheetId="5">#REF!</definedName>
    <definedName name="Movements_in_shareholders__equity__EURm" localSheetId="16">#REF!</definedName>
    <definedName name="Movements_in_shareholders__equity__EURm" localSheetId="27">#REF!</definedName>
    <definedName name="Movements_in_shareholders__equity__EURm" localSheetId="52">#REF!</definedName>
    <definedName name="Movements_in_shareholders__equity__EURm" localSheetId="36">#REF!</definedName>
    <definedName name="Movements_in_shareholders__equity__EURm" localSheetId="7">#REF!</definedName>
    <definedName name="Movements_in_shareholders__equity__EURm" localSheetId="8">#REF!</definedName>
    <definedName name="Movements_in_shareholders__equity__EURm" localSheetId="6">#REF!</definedName>
    <definedName name="Movements_in_shareholders__equity__EURm" localSheetId="9">#REF!</definedName>
    <definedName name="Movements_in_shareholders__equity__EURm">#REF!</definedName>
    <definedName name="msfile" localSheetId="38">[43]Sheet1!$B$5</definedName>
    <definedName name="msfile" localSheetId="51">[43]Sheet1!$B$5</definedName>
    <definedName name="msfile" localSheetId="34">[43]Sheet1!$B$5</definedName>
    <definedName name="msfile" localSheetId="35">[43]Sheet1!$B$5</definedName>
    <definedName name="msfile" localSheetId="54">[44]Sheet1!$B$5</definedName>
    <definedName name="msfile" localSheetId="27">[43]Sheet1!$B$5</definedName>
    <definedName name="msfile" localSheetId="52">[45]Sheet1!$B$5</definedName>
    <definedName name="msfile" localSheetId="7">[46]Sheet1!$B$5</definedName>
    <definedName name="msfile" localSheetId="8">[46]Sheet1!$B$5</definedName>
    <definedName name="msfile" localSheetId="6">[46]Sheet1!$B$5</definedName>
    <definedName name="msfile">[47]Sheet1!$B$5</definedName>
    <definedName name="Månad" localSheetId="38">#REF!</definedName>
    <definedName name="Månad" localSheetId="18">#REF!</definedName>
    <definedName name="Månad" localSheetId="12">#REF!</definedName>
    <definedName name="Månad" localSheetId="32">#REF!</definedName>
    <definedName name="Månad" localSheetId="31">#REF!</definedName>
    <definedName name="Månad" localSheetId="51">#REF!</definedName>
    <definedName name="Månad" localSheetId="24">#REF!</definedName>
    <definedName name="Månad" localSheetId="34">#REF!</definedName>
    <definedName name="Månad" localSheetId="35">#REF!</definedName>
    <definedName name="Månad" localSheetId="54">#REF!</definedName>
    <definedName name="Månad" localSheetId="4">#REF!</definedName>
    <definedName name="Månad" localSheetId="5">#REF!</definedName>
    <definedName name="Månad" localSheetId="16">#REF!</definedName>
    <definedName name="Månad" localSheetId="27">#REF!</definedName>
    <definedName name="Månad" localSheetId="52">#REF!</definedName>
    <definedName name="Månad" localSheetId="36">#REF!</definedName>
    <definedName name="Månad" localSheetId="7">#REF!</definedName>
    <definedName name="Månad" localSheetId="8">#REF!</definedName>
    <definedName name="Månad" localSheetId="6">#REF!</definedName>
    <definedName name="Månad" localSheetId="9">#REF!</definedName>
    <definedName name="Månad">#REF!</definedName>
    <definedName name="måned02" localSheetId="38">'[88]Schedule 8010'!$T$82:$U$93</definedName>
    <definedName name="måned02" localSheetId="51">'[88]Schedule 8010'!$T$82:$U$93</definedName>
    <definedName name="måned02" localSheetId="34">'[88]Schedule 8010'!$T$82:$U$93</definedName>
    <definedName name="måned02" localSheetId="35">'[88]Schedule 8010'!$T$82:$U$93</definedName>
    <definedName name="måned02" localSheetId="54">'[89]Schedule 8010'!$T$82:$U$93</definedName>
    <definedName name="måned02" localSheetId="27">'[88]Schedule 8010'!$T$82:$U$93</definedName>
    <definedName name="måned02" localSheetId="52">'[90]Schedule 8010'!$T$82:$U$93</definedName>
    <definedName name="måned02" localSheetId="7">'[91]Schedule 8010'!$T$82:$U$93</definedName>
    <definedName name="måned02" localSheetId="8">'[91]Schedule 8010'!$T$82:$U$93</definedName>
    <definedName name="måned02" localSheetId="6">'[91]Schedule 8010'!$T$82:$U$93</definedName>
    <definedName name="måned02">'[92]Schedule 8010'!$T$82:$U$93</definedName>
    <definedName name="måneder" localSheetId="38">'[93]Dansk 31.03.2003'!#REF!</definedName>
    <definedName name="måneder" localSheetId="32">'[93]Dansk 31.03.2003'!#REF!</definedName>
    <definedName name="måneder" localSheetId="31">'[93]Dansk 31.03.2003'!#REF!</definedName>
    <definedName name="måneder" localSheetId="51">'[93]Dansk 31.03.2003'!#REF!</definedName>
    <definedName name="måneder" localSheetId="34">'[93]Dansk 31.03.2003'!#REF!</definedName>
    <definedName name="måneder" localSheetId="35">'[93]Dansk 31.03.2003'!#REF!</definedName>
    <definedName name="måneder" localSheetId="54">'[94]Dansk 31.03.2003'!#REF!</definedName>
    <definedName name="måneder" localSheetId="4">'[93]Dansk 31.03.2003'!#REF!</definedName>
    <definedName name="måneder" localSheetId="5">'[93]Dansk 31.03.2003'!#REF!</definedName>
    <definedName name="måneder" localSheetId="27">'[93]Dansk 31.03.2003'!#REF!</definedName>
    <definedName name="måneder" localSheetId="52">'[95]Dansk 31.03.2003'!#REF!</definedName>
    <definedName name="måneder" localSheetId="36">'[96]Dansk 31.03.2003'!#REF!</definedName>
    <definedName name="måneder" localSheetId="7">'[97]Dansk 31.03.2003'!#REF!</definedName>
    <definedName name="måneder" localSheetId="8">'[97]Dansk 31.03.2003'!#REF!</definedName>
    <definedName name="måneder" localSheetId="6">'[97]Dansk 31.03.2003'!#REF!</definedName>
    <definedName name="måneder">'[96]Dansk 31.03.2003'!#REF!</definedName>
    <definedName name="nb_den" localSheetId="38">#REF!</definedName>
    <definedName name="nb_den" localSheetId="18">#REF!</definedName>
    <definedName name="nb_den" localSheetId="12">#REF!</definedName>
    <definedName name="nb_den" localSheetId="32">#REF!</definedName>
    <definedName name="nb_den" localSheetId="31">#REF!</definedName>
    <definedName name="nb_den" localSheetId="51">#REF!</definedName>
    <definedName name="nb_den" localSheetId="24">#REF!</definedName>
    <definedName name="nb_den" localSheetId="34">#REF!</definedName>
    <definedName name="nb_den" localSheetId="35">#REF!</definedName>
    <definedName name="nb_den" localSheetId="54">#REF!</definedName>
    <definedName name="nb_den" localSheetId="4">#REF!</definedName>
    <definedName name="nb_den" localSheetId="5">#REF!</definedName>
    <definedName name="nb_den" localSheetId="16">#REF!</definedName>
    <definedName name="nb_den" localSheetId="27">#REF!</definedName>
    <definedName name="nb_den" localSheetId="52">#REF!</definedName>
    <definedName name="nb_den" localSheetId="36">#REF!</definedName>
    <definedName name="nb_den" localSheetId="7">#REF!</definedName>
    <definedName name="nb_den" localSheetId="8">#REF!</definedName>
    <definedName name="nb_den" localSheetId="6">#REF!</definedName>
    <definedName name="nb_den" localSheetId="9">#REF!</definedName>
    <definedName name="nb_den">#REF!</definedName>
    <definedName name="nb_denmark" localSheetId="38">#REF!</definedName>
    <definedName name="nb_denmark" localSheetId="18">#REF!</definedName>
    <definedName name="nb_denmark" localSheetId="12">#REF!</definedName>
    <definedName name="nb_denmark" localSheetId="32">#REF!</definedName>
    <definedName name="nb_denmark" localSheetId="31">#REF!</definedName>
    <definedName name="nb_denmark" localSheetId="51">#REF!</definedName>
    <definedName name="nb_denmark" localSheetId="24">#REF!</definedName>
    <definedName name="nb_denmark" localSheetId="34">#REF!</definedName>
    <definedName name="nb_denmark" localSheetId="35">#REF!</definedName>
    <definedName name="nb_denmark" localSheetId="54">#REF!</definedName>
    <definedName name="nb_denmark" localSheetId="4">#REF!</definedName>
    <definedName name="nb_denmark" localSheetId="5">#REF!</definedName>
    <definedName name="nb_denmark" localSheetId="16">#REF!</definedName>
    <definedName name="nb_denmark" localSheetId="27">#REF!</definedName>
    <definedName name="nb_denmark" localSheetId="52">#REF!</definedName>
    <definedName name="nb_denmark" localSheetId="36">#REF!</definedName>
    <definedName name="nb_denmark" localSheetId="7">#REF!</definedName>
    <definedName name="nb_denmark" localSheetId="8">#REF!</definedName>
    <definedName name="nb_denmark" localSheetId="6">#REF!</definedName>
    <definedName name="nb_denmark" localSheetId="9">#REF!</definedName>
    <definedName name="nb_denmark">#REF!</definedName>
    <definedName name="nb_denmark_msh" localSheetId="38">#REF!</definedName>
    <definedName name="nb_denmark_msh" localSheetId="18">#REF!</definedName>
    <definedName name="nb_denmark_msh" localSheetId="12">#REF!</definedName>
    <definedName name="nb_denmark_msh" localSheetId="32">#REF!</definedName>
    <definedName name="nb_denmark_msh" localSheetId="31">#REF!</definedName>
    <definedName name="nb_denmark_msh" localSheetId="51">#REF!</definedName>
    <definedName name="nb_denmark_msh" localSheetId="24">#REF!</definedName>
    <definedName name="nb_denmark_msh" localSheetId="34">#REF!</definedName>
    <definedName name="nb_denmark_msh" localSheetId="35">#REF!</definedName>
    <definedName name="nb_denmark_msh" localSheetId="54">#REF!</definedName>
    <definedName name="nb_denmark_msh" localSheetId="4">#REF!</definedName>
    <definedName name="nb_denmark_msh" localSheetId="5">#REF!</definedName>
    <definedName name="nb_denmark_msh" localSheetId="16">#REF!</definedName>
    <definedName name="nb_denmark_msh" localSheetId="27">#REF!</definedName>
    <definedName name="nb_denmark_msh" localSheetId="52">#REF!</definedName>
    <definedName name="nb_denmark_msh" localSheetId="36">#REF!</definedName>
    <definedName name="nb_denmark_msh" localSheetId="7">#REF!</definedName>
    <definedName name="nb_denmark_msh" localSheetId="8">#REF!</definedName>
    <definedName name="nb_denmark_msh" localSheetId="6">#REF!</definedName>
    <definedName name="nb_denmark_msh" localSheetId="9">#REF!</definedName>
    <definedName name="nb_denmark_msh">#REF!</definedName>
    <definedName name="NB_EURO" localSheetId="38">[43]Sheet1!$C$4</definedName>
    <definedName name="NB_EURO" localSheetId="51">[43]Sheet1!$C$4</definedName>
    <definedName name="NB_EURO" localSheetId="34">[43]Sheet1!$C$4</definedName>
    <definedName name="NB_EURO" localSheetId="35">[43]Sheet1!$C$4</definedName>
    <definedName name="NB_EURO" localSheetId="54">[44]Sheet1!$C$4</definedName>
    <definedName name="NB_EURO" localSheetId="27">[43]Sheet1!$C$4</definedName>
    <definedName name="NB_EURO" localSheetId="52">[45]Sheet1!$C$4</definedName>
    <definedName name="NB_EURO" localSheetId="7">[46]Sheet1!$C$4</definedName>
    <definedName name="NB_EURO" localSheetId="8">[46]Sheet1!$C$4</definedName>
    <definedName name="NB_EURO" localSheetId="6">[46]Sheet1!$C$4</definedName>
    <definedName name="NB_EURO">[47]Sheet1!$C$4</definedName>
    <definedName name="NB_EURO_V" localSheetId="38">[48]Sheet1!$C$11</definedName>
    <definedName name="NB_EURO_V" localSheetId="51">[48]Sheet1!$C$11</definedName>
    <definedName name="NB_EURO_V" localSheetId="34">[48]Sheet1!$C$11</definedName>
    <definedName name="NB_EURO_V" localSheetId="35">[48]Sheet1!$C$11</definedName>
    <definedName name="NB_EURO_V" localSheetId="54">[49]Sheet1!$C$11</definedName>
    <definedName name="NB_EURO_V" localSheetId="27">[48]Sheet1!$C$11</definedName>
    <definedName name="NB_EURO_V" localSheetId="52">[50]Sheet1!$C$11</definedName>
    <definedName name="NB_EURO_V" localSheetId="7">[51]Sheet1!$C$11</definedName>
    <definedName name="NB_EURO_V" localSheetId="8">[51]Sheet1!$C$11</definedName>
    <definedName name="NB_EURO_V" localSheetId="6">[51]Sheet1!$C$11</definedName>
    <definedName name="NB_EURO_V">[52]Sheet1!$C$11</definedName>
    <definedName name="nb_fin" localSheetId="38">#REF!</definedName>
    <definedName name="nb_fin" localSheetId="18">#REF!</definedName>
    <definedName name="nb_fin" localSheetId="12">#REF!</definedName>
    <definedName name="nb_fin" localSheetId="32">#REF!</definedName>
    <definedName name="nb_fin" localSheetId="31">#REF!</definedName>
    <definedName name="nb_fin" localSheetId="51">#REF!</definedName>
    <definedName name="nb_fin" localSheetId="24">#REF!</definedName>
    <definedName name="nb_fin" localSheetId="34">#REF!</definedName>
    <definedName name="nb_fin" localSheetId="35">#REF!</definedName>
    <definedName name="nb_fin" localSheetId="54">#REF!</definedName>
    <definedName name="nb_fin" localSheetId="4">#REF!</definedName>
    <definedName name="nb_fin" localSheetId="5">#REF!</definedName>
    <definedName name="nb_fin" localSheetId="16">#REF!</definedName>
    <definedName name="nb_fin" localSheetId="27">#REF!</definedName>
    <definedName name="nb_fin" localSheetId="52">#REF!</definedName>
    <definedName name="nb_fin" localSheetId="36">#REF!</definedName>
    <definedName name="nb_fin" localSheetId="7">#REF!</definedName>
    <definedName name="nb_fin" localSheetId="8">#REF!</definedName>
    <definedName name="nb_fin" localSheetId="6">#REF!</definedName>
    <definedName name="nb_fin" localSheetId="9">#REF!</definedName>
    <definedName name="nb_fin">#REF!</definedName>
    <definedName name="nb_Finland" localSheetId="38">#REF!</definedName>
    <definedName name="nb_Finland" localSheetId="18">#REF!</definedName>
    <definedName name="nb_Finland" localSheetId="12">#REF!</definedName>
    <definedName name="nb_Finland" localSheetId="32">#REF!</definedName>
    <definedName name="nb_Finland" localSheetId="31">#REF!</definedName>
    <definedName name="nb_Finland" localSheetId="51">#REF!</definedName>
    <definedName name="nb_Finland" localSheetId="24">#REF!</definedName>
    <definedName name="nb_Finland" localSheetId="34">#REF!</definedName>
    <definedName name="nb_Finland" localSheetId="35">#REF!</definedName>
    <definedName name="nb_Finland" localSheetId="54">#REF!</definedName>
    <definedName name="nb_Finland" localSheetId="4">#REF!</definedName>
    <definedName name="nb_Finland" localSheetId="5">#REF!</definedName>
    <definedName name="nb_Finland" localSheetId="16">#REF!</definedName>
    <definedName name="nb_Finland" localSheetId="27">#REF!</definedName>
    <definedName name="nb_Finland" localSheetId="52">#REF!</definedName>
    <definedName name="nb_Finland" localSheetId="36">#REF!</definedName>
    <definedName name="nb_Finland" localSheetId="7">#REF!</definedName>
    <definedName name="nb_Finland" localSheetId="8">#REF!</definedName>
    <definedName name="nb_Finland" localSheetId="6">#REF!</definedName>
    <definedName name="nb_Finland" localSheetId="9">#REF!</definedName>
    <definedName name="nb_Finland">#REF!</definedName>
    <definedName name="nb_Finland_Msh" localSheetId="38">#REF!</definedName>
    <definedName name="nb_Finland_Msh" localSheetId="18">#REF!</definedName>
    <definedName name="nb_Finland_Msh" localSheetId="12">#REF!</definedName>
    <definedName name="nb_Finland_Msh" localSheetId="32">#REF!</definedName>
    <definedName name="nb_Finland_Msh" localSheetId="31">#REF!</definedName>
    <definedName name="nb_Finland_Msh" localSheetId="51">#REF!</definedName>
    <definedName name="nb_Finland_Msh" localSheetId="24">#REF!</definedName>
    <definedName name="nb_Finland_Msh" localSheetId="34">#REF!</definedName>
    <definedName name="nb_Finland_Msh" localSheetId="35">#REF!</definedName>
    <definedName name="nb_Finland_Msh" localSheetId="54">#REF!</definedName>
    <definedName name="nb_Finland_Msh" localSheetId="4">#REF!</definedName>
    <definedName name="nb_Finland_Msh" localSheetId="5">#REF!</definedName>
    <definedName name="nb_Finland_Msh" localSheetId="16">#REF!</definedName>
    <definedName name="nb_Finland_Msh" localSheetId="27">#REF!</definedName>
    <definedName name="nb_Finland_Msh" localSheetId="52">#REF!</definedName>
    <definedName name="nb_Finland_Msh" localSheetId="36">#REF!</definedName>
    <definedName name="nb_Finland_Msh" localSheetId="7">#REF!</definedName>
    <definedName name="nb_Finland_Msh" localSheetId="8">#REF!</definedName>
    <definedName name="nb_Finland_Msh" localSheetId="6">#REF!</definedName>
    <definedName name="nb_Finland_Msh" localSheetId="9">#REF!</definedName>
    <definedName name="nb_Finland_Msh">#REF!</definedName>
    <definedName name="nb_iib" localSheetId="38">#REF!</definedName>
    <definedName name="nb_iib" localSheetId="18">#REF!</definedName>
    <definedName name="nb_iib" localSheetId="12">#REF!</definedName>
    <definedName name="nb_iib" localSheetId="32">#REF!</definedName>
    <definedName name="nb_iib" localSheetId="31">#REF!</definedName>
    <definedName name="nb_iib" localSheetId="51">#REF!</definedName>
    <definedName name="nb_iib" localSheetId="24">#REF!</definedName>
    <definedName name="nb_iib" localSheetId="34">#REF!</definedName>
    <definedName name="nb_iib" localSheetId="35">#REF!</definedName>
    <definedName name="nb_iib" localSheetId="54">#REF!</definedName>
    <definedName name="nb_iib" localSheetId="4">#REF!</definedName>
    <definedName name="nb_iib" localSheetId="5">#REF!</definedName>
    <definedName name="nb_iib" localSheetId="16">#REF!</definedName>
    <definedName name="nb_iib" localSheetId="27">#REF!</definedName>
    <definedName name="nb_iib" localSheetId="52">#REF!</definedName>
    <definedName name="nb_iib" localSheetId="36">#REF!</definedName>
    <definedName name="nb_iib" localSheetId="7">#REF!</definedName>
    <definedName name="nb_iib" localSheetId="8">#REF!</definedName>
    <definedName name="nb_iib" localSheetId="6">#REF!</definedName>
    <definedName name="nb_iib" localSheetId="9">#REF!</definedName>
    <definedName name="nb_iib">#REF!</definedName>
    <definedName name="nb_nor" localSheetId="38">#REF!</definedName>
    <definedName name="nb_nor" localSheetId="18">#REF!</definedName>
    <definedName name="nb_nor" localSheetId="12">#REF!</definedName>
    <definedName name="nb_nor" localSheetId="32">#REF!</definedName>
    <definedName name="nb_nor" localSheetId="31">#REF!</definedName>
    <definedName name="nb_nor" localSheetId="51">#REF!</definedName>
    <definedName name="nb_nor" localSheetId="24">#REF!</definedName>
    <definedName name="nb_nor" localSheetId="34">#REF!</definedName>
    <definedName name="nb_nor" localSheetId="35">#REF!</definedName>
    <definedName name="nb_nor" localSheetId="54">#REF!</definedName>
    <definedName name="nb_nor" localSheetId="4">#REF!</definedName>
    <definedName name="nb_nor" localSheetId="5">#REF!</definedName>
    <definedName name="nb_nor" localSheetId="16">#REF!</definedName>
    <definedName name="nb_nor" localSheetId="27">#REF!</definedName>
    <definedName name="nb_nor" localSheetId="52">#REF!</definedName>
    <definedName name="nb_nor" localSheetId="36">#REF!</definedName>
    <definedName name="nb_nor" localSheetId="7">#REF!</definedName>
    <definedName name="nb_nor" localSheetId="8">#REF!</definedName>
    <definedName name="nb_nor" localSheetId="6">#REF!</definedName>
    <definedName name="nb_nor" localSheetId="9">#REF!</definedName>
    <definedName name="nb_nor">#REF!</definedName>
    <definedName name="nb_nordic" localSheetId="38">#REF!</definedName>
    <definedName name="nb_nordic" localSheetId="18">#REF!</definedName>
    <definedName name="nb_nordic" localSheetId="12">#REF!</definedName>
    <definedName name="nb_nordic" localSheetId="32">#REF!</definedName>
    <definedName name="nb_nordic" localSheetId="31">#REF!</definedName>
    <definedName name="nb_nordic" localSheetId="51">#REF!</definedName>
    <definedName name="nb_nordic" localSheetId="24">#REF!</definedName>
    <definedName name="nb_nordic" localSheetId="34">#REF!</definedName>
    <definedName name="nb_nordic" localSheetId="35">#REF!</definedName>
    <definedName name="nb_nordic" localSheetId="54">#REF!</definedName>
    <definedName name="nb_nordic" localSheetId="4">#REF!</definedName>
    <definedName name="nb_nordic" localSheetId="5">#REF!</definedName>
    <definedName name="nb_nordic" localSheetId="16">#REF!</definedName>
    <definedName name="nb_nordic" localSheetId="27">#REF!</definedName>
    <definedName name="nb_nordic" localSheetId="52">#REF!</definedName>
    <definedName name="nb_nordic" localSheetId="36">#REF!</definedName>
    <definedName name="nb_nordic" localSheetId="7">#REF!</definedName>
    <definedName name="nb_nordic" localSheetId="8">#REF!</definedName>
    <definedName name="nb_nordic" localSheetId="6">#REF!</definedName>
    <definedName name="nb_nordic" localSheetId="9">#REF!</definedName>
    <definedName name="nb_nordic">#REF!</definedName>
    <definedName name="nb_norway" localSheetId="38">#REF!</definedName>
    <definedName name="nb_norway" localSheetId="18">#REF!</definedName>
    <definedName name="nb_norway" localSheetId="12">#REF!</definedName>
    <definedName name="nb_norway" localSheetId="32">#REF!</definedName>
    <definedName name="nb_norway" localSheetId="31">#REF!</definedName>
    <definedName name="nb_norway" localSheetId="51">#REF!</definedName>
    <definedName name="nb_norway" localSheetId="24">#REF!</definedName>
    <definedName name="nb_norway" localSheetId="34">#REF!</definedName>
    <definedName name="nb_norway" localSheetId="35">#REF!</definedName>
    <definedName name="nb_norway" localSheetId="54">#REF!</definedName>
    <definedName name="nb_norway" localSheetId="4">#REF!</definedName>
    <definedName name="nb_norway" localSheetId="5">#REF!</definedName>
    <definedName name="nb_norway" localSheetId="16">#REF!</definedName>
    <definedName name="nb_norway" localSheetId="27">#REF!</definedName>
    <definedName name="nb_norway" localSheetId="52">#REF!</definedName>
    <definedName name="nb_norway" localSheetId="36">#REF!</definedName>
    <definedName name="nb_norway" localSheetId="7">#REF!</definedName>
    <definedName name="nb_norway" localSheetId="8">#REF!</definedName>
    <definedName name="nb_norway" localSheetId="6">#REF!</definedName>
    <definedName name="nb_norway" localSheetId="9">#REF!</definedName>
    <definedName name="nb_norway">#REF!</definedName>
    <definedName name="nb_norway_msh" localSheetId="38">#REF!</definedName>
    <definedName name="nb_norway_msh" localSheetId="18">#REF!</definedName>
    <definedName name="nb_norway_msh" localSheetId="12">#REF!</definedName>
    <definedName name="nb_norway_msh" localSheetId="32">#REF!</definedName>
    <definedName name="nb_norway_msh" localSheetId="31">#REF!</definedName>
    <definedName name="nb_norway_msh" localSheetId="51">#REF!</definedName>
    <definedName name="nb_norway_msh" localSheetId="24">#REF!</definedName>
    <definedName name="nb_norway_msh" localSheetId="34">#REF!</definedName>
    <definedName name="nb_norway_msh" localSheetId="35">#REF!</definedName>
    <definedName name="nb_norway_msh" localSheetId="54">#REF!</definedName>
    <definedName name="nb_norway_msh" localSheetId="4">#REF!</definedName>
    <definedName name="nb_norway_msh" localSheetId="5">#REF!</definedName>
    <definedName name="nb_norway_msh" localSheetId="16">#REF!</definedName>
    <definedName name="nb_norway_msh" localSheetId="27">#REF!</definedName>
    <definedName name="nb_norway_msh" localSheetId="52">#REF!</definedName>
    <definedName name="nb_norway_msh" localSheetId="36">#REF!</definedName>
    <definedName name="nb_norway_msh" localSheetId="7">#REF!</definedName>
    <definedName name="nb_norway_msh" localSheetId="8">#REF!</definedName>
    <definedName name="nb_norway_msh" localSheetId="6">#REF!</definedName>
    <definedName name="nb_norway_msh" localSheetId="9">#REF!</definedName>
    <definedName name="nb_norway_msh">#REF!</definedName>
    <definedName name="nb_swe" localSheetId="38">#REF!</definedName>
    <definedName name="nb_swe" localSheetId="18">#REF!</definedName>
    <definedName name="nb_swe" localSheetId="12">#REF!</definedName>
    <definedName name="nb_swe" localSheetId="32">#REF!</definedName>
    <definedName name="nb_swe" localSheetId="31">#REF!</definedName>
    <definedName name="nb_swe" localSheetId="51">#REF!</definedName>
    <definedName name="nb_swe" localSheetId="24">#REF!</definedName>
    <definedName name="nb_swe" localSheetId="34">#REF!</definedName>
    <definedName name="nb_swe" localSheetId="35">#REF!</definedName>
    <definedName name="nb_swe" localSheetId="54">#REF!</definedName>
    <definedName name="nb_swe" localSheetId="4">#REF!</definedName>
    <definedName name="nb_swe" localSheetId="5">#REF!</definedName>
    <definedName name="nb_swe" localSheetId="16">#REF!</definedName>
    <definedName name="nb_swe" localSheetId="27">#REF!</definedName>
    <definedName name="nb_swe" localSheetId="52">#REF!</definedName>
    <definedName name="nb_swe" localSheetId="36">#REF!</definedName>
    <definedName name="nb_swe" localSheetId="7">#REF!</definedName>
    <definedName name="nb_swe" localSheetId="8">#REF!</definedName>
    <definedName name="nb_swe" localSheetId="6">#REF!</definedName>
    <definedName name="nb_swe" localSheetId="9">#REF!</definedName>
    <definedName name="nb_swe">#REF!</definedName>
    <definedName name="nb_Sweden" localSheetId="38">#REF!</definedName>
    <definedName name="nb_Sweden" localSheetId="18">#REF!</definedName>
    <definedName name="nb_Sweden" localSheetId="12">#REF!</definedName>
    <definedName name="nb_Sweden" localSheetId="32">#REF!</definedName>
    <definedName name="nb_Sweden" localSheetId="31">#REF!</definedName>
    <definedName name="nb_Sweden" localSheetId="51">#REF!</definedName>
    <definedName name="nb_Sweden" localSheetId="24">#REF!</definedName>
    <definedName name="nb_Sweden" localSheetId="34">#REF!</definedName>
    <definedName name="nb_Sweden" localSheetId="35">#REF!</definedName>
    <definedName name="nb_Sweden" localSheetId="54">#REF!</definedName>
    <definedName name="nb_Sweden" localSheetId="4">#REF!</definedName>
    <definedName name="nb_Sweden" localSheetId="5">#REF!</definedName>
    <definedName name="nb_Sweden" localSheetId="16">#REF!</definedName>
    <definedName name="nb_Sweden" localSheetId="27">#REF!</definedName>
    <definedName name="nb_Sweden" localSheetId="52">#REF!</definedName>
    <definedName name="nb_Sweden" localSheetId="36">#REF!</definedName>
    <definedName name="nb_Sweden" localSheetId="7">#REF!</definedName>
    <definedName name="nb_Sweden" localSheetId="8">#REF!</definedName>
    <definedName name="nb_Sweden" localSheetId="6">#REF!</definedName>
    <definedName name="nb_Sweden" localSheetId="9">#REF!</definedName>
    <definedName name="nb_Sweden">#REF!</definedName>
    <definedName name="nb_sweden_msh" localSheetId="38">#REF!</definedName>
    <definedName name="nb_sweden_msh" localSheetId="18">#REF!</definedName>
    <definedName name="nb_sweden_msh" localSheetId="12">#REF!</definedName>
    <definedName name="nb_sweden_msh" localSheetId="32">#REF!</definedName>
    <definedName name="nb_sweden_msh" localSheetId="31">#REF!</definedName>
    <definedName name="nb_sweden_msh" localSheetId="51">#REF!</definedName>
    <definedName name="nb_sweden_msh" localSheetId="24">#REF!</definedName>
    <definedName name="nb_sweden_msh" localSheetId="34">#REF!</definedName>
    <definedName name="nb_sweden_msh" localSheetId="35">#REF!</definedName>
    <definedName name="nb_sweden_msh" localSheetId="54">#REF!</definedName>
    <definedName name="nb_sweden_msh" localSheetId="4">#REF!</definedName>
    <definedName name="nb_sweden_msh" localSheetId="5">#REF!</definedName>
    <definedName name="nb_sweden_msh" localSheetId="16">#REF!</definedName>
    <definedName name="nb_sweden_msh" localSheetId="27">#REF!</definedName>
    <definedName name="nb_sweden_msh" localSheetId="52">#REF!</definedName>
    <definedName name="nb_sweden_msh" localSheetId="36">#REF!</definedName>
    <definedName name="nb_sweden_msh" localSheetId="7">#REF!</definedName>
    <definedName name="nb_sweden_msh" localSheetId="8">#REF!</definedName>
    <definedName name="nb_sweden_msh" localSheetId="6">#REF!</definedName>
    <definedName name="nb_sweden_msh" localSheetId="9">#REF!</definedName>
    <definedName name="nb_sweden_msh">#REF!</definedName>
    <definedName name="NBHbalancesheet" localSheetId="38">#REF!</definedName>
    <definedName name="NBHbalancesheet" localSheetId="18">#REF!</definedName>
    <definedName name="NBHbalancesheet" localSheetId="12">#REF!</definedName>
    <definedName name="NBHbalancesheet" localSheetId="32">#REF!</definedName>
    <definedName name="NBHbalancesheet" localSheetId="31">#REF!</definedName>
    <definedName name="NBHbalancesheet" localSheetId="51">#REF!</definedName>
    <definedName name="NBHbalancesheet" localSheetId="24">#REF!</definedName>
    <definedName name="NBHbalancesheet" localSheetId="34">#REF!</definedName>
    <definedName name="NBHbalancesheet" localSheetId="35">#REF!</definedName>
    <definedName name="NBHbalancesheet" localSheetId="54">#REF!</definedName>
    <definedName name="NBHbalancesheet" localSheetId="4">#REF!</definedName>
    <definedName name="NBHbalancesheet" localSheetId="5">#REF!</definedName>
    <definedName name="NBHbalancesheet" localSheetId="16">#REF!</definedName>
    <definedName name="NBHbalancesheet" localSheetId="27">#REF!</definedName>
    <definedName name="NBHbalancesheet" localSheetId="52">#REF!</definedName>
    <definedName name="NBHbalancesheet" localSheetId="36">#REF!</definedName>
    <definedName name="NBHbalancesheet" localSheetId="7">#REF!</definedName>
    <definedName name="NBHbalancesheet" localSheetId="8">#REF!</definedName>
    <definedName name="NBHbalancesheet" localSheetId="6">#REF!</definedName>
    <definedName name="NBHbalancesheet" localSheetId="9">#REF!</definedName>
    <definedName name="NBHbalancesheet">#REF!</definedName>
    <definedName name="nem" localSheetId="38">#REF!</definedName>
    <definedName name="nem" localSheetId="18">#REF!</definedName>
    <definedName name="nem" localSheetId="12">#REF!</definedName>
    <definedName name="nem" localSheetId="32">#REF!</definedName>
    <definedName name="nem" localSheetId="31">#REF!</definedName>
    <definedName name="nem" localSheetId="51">#REF!</definedName>
    <definedName name="nem" localSheetId="24">#REF!</definedName>
    <definedName name="nem" localSheetId="34">#REF!</definedName>
    <definedName name="nem" localSheetId="35">#REF!</definedName>
    <definedName name="nem" localSheetId="54">#REF!</definedName>
    <definedName name="nem" localSheetId="4">#REF!</definedName>
    <definedName name="nem" localSheetId="5">#REF!</definedName>
    <definedName name="nem" localSheetId="16">#REF!</definedName>
    <definedName name="nem" localSheetId="27">#REF!</definedName>
    <definedName name="nem" localSheetId="52">#REF!</definedName>
    <definedName name="nem" localSheetId="36">#REF!</definedName>
    <definedName name="nem" localSheetId="7">#REF!</definedName>
    <definedName name="nem" localSheetId="8">#REF!</definedName>
    <definedName name="nem" localSheetId="6">#REF!</definedName>
    <definedName name="nem" localSheetId="9">#REF!</definedName>
    <definedName name="nem">#REF!</definedName>
    <definedName name="New_BU_Q3" localSheetId="18">#REF!</definedName>
    <definedName name="New_BU_Q3" localSheetId="12">#REF!</definedName>
    <definedName name="New_BU_Q3" localSheetId="32">#REF!</definedName>
    <definedName name="New_BU_Q3" localSheetId="31">#REF!</definedName>
    <definedName name="New_BU_Q3" localSheetId="24">#REF!</definedName>
    <definedName name="New_BU_Q3" localSheetId="34">#REF!</definedName>
    <definedName name="New_BU_Q3" localSheetId="35">#REF!</definedName>
    <definedName name="New_BU_Q3" localSheetId="54">#REF!</definedName>
    <definedName name="New_BU_Q3" localSheetId="4">#REF!</definedName>
    <definedName name="New_BU_Q3" localSheetId="5">#REF!</definedName>
    <definedName name="New_BU_Q3" localSheetId="16">#REF!</definedName>
    <definedName name="New_BU_Q3" localSheetId="27">#REF!</definedName>
    <definedName name="New_BU_Q3" localSheetId="52">#REF!</definedName>
    <definedName name="New_BU_Q3" localSheetId="36">#REF!</definedName>
    <definedName name="New_BU_Q3" localSheetId="7">#REF!</definedName>
    <definedName name="New_BU_Q3" localSheetId="8">#REF!</definedName>
    <definedName name="New_BU_Q3" localSheetId="6">#REF!</definedName>
    <definedName name="New_BU_Q3" localSheetId="9">#REF!</definedName>
    <definedName name="New_BU_Q3">#REF!</definedName>
    <definedName name="NO_EURO_V" localSheetId="38">[48]Sheet1!$C$14</definedName>
    <definedName name="NO_EURO_V" localSheetId="51">[48]Sheet1!$C$14</definedName>
    <definedName name="NO_EURO_V" localSheetId="34">[48]Sheet1!$C$14</definedName>
    <definedName name="NO_EURO_V" localSheetId="35">[48]Sheet1!$C$14</definedName>
    <definedName name="NO_EURO_V" localSheetId="54">[49]Sheet1!$C$14</definedName>
    <definedName name="NO_EURO_V" localSheetId="27">[48]Sheet1!$C$14</definedName>
    <definedName name="NO_EURO_V" localSheetId="52">[50]Sheet1!$C$14</definedName>
    <definedName name="NO_EURO_V" localSheetId="7">[51]Sheet1!$C$14</definedName>
    <definedName name="NO_EURO_V" localSheetId="8">[51]Sheet1!$C$14</definedName>
    <definedName name="NO_EURO_V" localSheetId="6">[51]Sheet1!$C$14</definedName>
    <definedName name="NO_EURO_V">[52]Sheet1!$C$14</definedName>
    <definedName name="NO_NOK_V" localSheetId="38">[43]Sheet1!$C$22</definedName>
    <definedName name="NO_NOK_V" localSheetId="51">[43]Sheet1!$C$22</definedName>
    <definedName name="NO_NOK_V" localSheetId="34">[43]Sheet1!$C$22</definedName>
    <definedName name="NO_NOK_V" localSheetId="35">[43]Sheet1!$C$22</definedName>
    <definedName name="NO_NOK_V" localSheetId="54">[44]Sheet1!$C$22</definedName>
    <definedName name="NO_NOK_V" localSheetId="27">[43]Sheet1!$C$22</definedName>
    <definedName name="NO_NOK_V" localSheetId="52">[45]Sheet1!$C$22</definedName>
    <definedName name="NO_NOK_V" localSheetId="7">[46]Sheet1!$C$22</definedName>
    <definedName name="NO_NOK_V" localSheetId="8">[46]Sheet1!$C$22</definedName>
    <definedName name="NO_NOK_V" localSheetId="6">[46]Sheet1!$C$22</definedName>
    <definedName name="NO_NOK_V">[47]Sheet1!$C$22</definedName>
    <definedName name="NOK_1.kv." localSheetId="38">#REF!</definedName>
    <definedName name="NOK_1.kv." localSheetId="18">#REF!</definedName>
    <definedName name="NOK_1.kv." localSheetId="12">#REF!</definedName>
    <definedName name="NOK_1.kv." localSheetId="32">#REF!</definedName>
    <definedName name="NOK_1.kv." localSheetId="31">#REF!</definedName>
    <definedName name="NOK_1.kv." localSheetId="51">#REF!</definedName>
    <definedName name="NOK_1.kv." localSheetId="24">#REF!</definedName>
    <definedName name="NOK_1.kv." localSheetId="34">#REF!</definedName>
    <definedName name="NOK_1.kv." localSheetId="35">#REF!</definedName>
    <definedName name="NOK_1.kv." localSheetId="54">#REF!</definedName>
    <definedName name="NOK_1.kv." localSheetId="4">#REF!</definedName>
    <definedName name="NOK_1.kv." localSheetId="5">#REF!</definedName>
    <definedName name="NOK_1.kv." localSheetId="16">#REF!</definedName>
    <definedName name="NOK_1.kv." localSheetId="27">#REF!</definedName>
    <definedName name="NOK_1.kv." localSheetId="52">#REF!</definedName>
    <definedName name="NOK_1.kv." localSheetId="36">#REF!</definedName>
    <definedName name="NOK_1.kv." localSheetId="7">#REF!</definedName>
    <definedName name="NOK_1.kv." localSheetId="8">#REF!</definedName>
    <definedName name="NOK_1.kv." localSheetId="6">#REF!</definedName>
    <definedName name="NOK_1.kv." localSheetId="9">#REF!</definedName>
    <definedName name="NOK_1.kv.">#REF!</definedName>
    <definedName name="NOK_2.kv." localSheetId="38">#REF!</definedName>
    <definedName name="NOK_2.kv." localSheetId="18">#REF!</definedName>
    <definedName name="NOK_2.kv." localSheetId="12">#REF!</definedName>
    <definedName name="NOK_2.kv." localSheetId="32">#REF!</definedName>
    <definedName name="NOK_2.kv." localSheetId="31">#REF!</definedName>
    <definedName name="NOK_2.kv." localSheetId="51">#REF!</definedName>
    <definedName name="NOK_2.kv." localSheetId="24">#REF!</definedName>
    <definedName name="NOK_2.kv." localSheetId="34">#REF!</definedName>
    <definedName name="NOK_2.kv." localSheetId="35">#REF!</definedName>
    <definedName name="NOK_2.kv." localSheetId="54">#REF!</definedName>
    <definedName name="NOK_2.kv." localSheetId="4">#REF!</definedName>
    <definedName name="NOK_2.kv." localSheetId="5">#REF!</definedName>
    <definedName name="NOK_2.kv." localSheetId="16">#REF!</definedName>
    <definedName name="NOK_2.kv." localSheetId="27">#REF!</definedName>
    <definedName name="NOK_2.kv." localSheetId="52">#REF!</definedName>
    <definedName name="NOK_2.kv." localSheetId="36">#REF!</definedName>
    <definedName name="NOK_2.kv." localSheetId="7">#REF!</definedName>
    <definedName name="NOK_2.kv." localSheetId="8">#REF!</definedName>
    <definedName name="NOK_2.kv." localSheetId="6">#REF!</definedName>
    <definedName name="NOK_2.kv." localSheetId="9">#REF!</definedName>
    <definedName name="NOK_2.kv.">#REF!</definedName>
    <definedName name="NOK_3.kv." localSheetId="38">#REF!</definedName>
    <definedName name="NOK_3.kv." localSheetId="18">#REF!</definedName>
    <definedName name="NOK_3.kv." localSheetId="12">#REF!</definedName>
    <definedName name="NOK_3.kv." localSheetId="32">#REF!</definedName>
    <definedName name="NOK_3.kv." localSheetId="31">#REF!</definedName>
    <definedName name="NOK_3.kv." localSheetId="51">#REF!</definedName>
    <definedName name="NOK_3.kv." localSheetId="24">#REF!</definedName>
    <definedName name="NOK_3.kv." localSheetId="34">#REF!</definedName>
    <definedName name="NOK_3.kv." localSheetId="35">#REF!</definedName>
    <definedName name="NOK_3.kv." localSheetId="54">#REF!</definedName>
    <definedName name="NOK_3.kv." localSheetId="4">#REF!</definedName>
    <definedName name="NOK_3.kv." localSheetId="5">#REF!</definedName>
    <definedName name="NOK_3.kv." localSheetId="16">#REF!</definedName>
    <definedName name="NOK_3.kv." localSheetId="27">#REF!</definedName>
    <definedName name="NOK_3.kv." localSheetId="52">#REF!</definedName>
    <definedName name="NOK_3.kv." localSheetId="36">#REF!</definedName>
    <definedName name="NOK_3.kv." localSheetId="7">#REF!</definedName>
    <definedName name="NOK_3.kv." localSheetId="8">#REF!</definedName>
    <definedName name="NOK_3.kv." localSheetId="6">#REF!</definedName>
    <definedName name="NOK_3.kv." localSheetId="9">#REF!</definedName>
    <definedName name="NOK_3.kv.">#REF!</definedName>
    <definedName name="NOK_30.06." localSheetId="38">#REF!</definedName>
    <definedName name="NOK_30.06." localSheetId="18">#REF!</definedName>
    <definedName name="NOK_30.06." localSheetId="12">#REF!</definedName>
    <definedName name="NOK_30.06." localSheetId="32">#REF!</definedName>
    <definedName name="NOK_30.06." localSheetId="31">#REF!</definedName>
    <definedName name="NOK_30.06." localSheetId="51">#REF!</definedName>
    <definedName name="NOK_30.06." localSheetId="24">#REF!</definedName>
    <definedName name="NOK_30.06." localSheetId="34">#REF!</definedName>
    <definedName name="NOK_30.06." localSheetId="35">#REF!</definedName>
    <definedName name="NOK_30.06." localSheetId="54">#REF!</definedName>
    <definedName name="NOK_30.06." localSheetId="4">#REF!</definedName>
    <definedName name="NOK_30.06." localSheetId="5">#REF!</definedName>
    <definedName name="NOK_30.06." localSheetId="16">#REF!</definedName>
    <definedName name="NOK_30.06." localSheetId="27">#REF!</definedName>
    <definedName name="NOK_30.06." localSheetId="52">#REF!</definedName>
    <definedName name="NOK_30.06." localSheetId="36">#REF!</definedName>
    <definedName name="NOK_30.06." localSheetId="7">#REF!</definedName>
    <definedName name="NOK_30.06." localSheetId="8">#REF!</definedName>
    <definedName name="NOK_30.06." localSheetId="6">#REF!</definedName>
    <definedName name="NOK_30.06." localSheetId="9">#REF!</definedName>
    <definedName name="NOK_30.06.">#REF!</definedName>
    <definedName name="NOK_30.09." localSheetId="38">#REF!</definedName>
    <definedName name="NOK_30.09." localSheetId="18">#REF!</definedName>
    <definedName name="NOK_30.09." localSheetId="12">#REF!</definedName>
    <definedName name="NOK_30.09." localSheetId="32">#REF!</definedName>
    <definedName name="NOK_30.09." localSheetId="31">#REF!</definedName>
    <definedName name="NOK_30.09." localSheetId="51">#REF!</definedName>
    <definedName name="NOK_30.09." localSheetId="24">#REF!</definedName>
    <definedName name="NOK_30.09." localSheetId="34">#REF!</definedName>
    <definedName name="NOK_30.09." localSheetId="35">#REF!</definedName>
    <definedName name="NOK_30.09." localSheetId="54">#REF!</definedName>
    <definedName name="NOK_30.09." localSheetId="4">#REF!</definedName>
    <definedName name="NOK_30.09." localSheetId="5">#REF!</definedName>
    <definedName name="NOK_30.09." localSheetId="16">#REF!</definedName>
    <definedName name="NOK_30.09." localSheetId="27">#REF!</definedName>
    <definedName name="NOK_30.09." localSheetId="52">#REF!</definedName>
    <definedName name="NOK_30.09." localSheetId="36">#REF!</definedName>
    <definedName name="NOK_30.09." localSheetId="7">#REF!</definedName>
    <definedName name="NOK_30.09." localSheetId="8">#REF!</definedName>
    <definedName name="NOK_30.09." localSheetId="6">#REF!</definedName>
    <definedName name="NOK_30.09." localSheetId="9">#REF!</definedName>
    <definedName name="NOK_30.09.">#REF!</definedName>
    <definedName name="NOK_31.03." localSheetId="38">#REF!</definedName>
    <definedName name="NOK_31.03." localSheetId="18">#REF!</definedName>
    <definedName name="NOK_31.03." localSheetId="12">#REF!</definedName>
    <definedName name="NOK_31.03." localSheetId="32">#REF!</definedName>
    <definedName name="NOK_31.03." localSheetId="31">#REF!</definedName>
    <definedName name="NOK_31.03." localSheetId="51">#REF!</definedName>
    <definedName name="NOK_31.03." localSheetId="24">#REF!</definedName>
    <definedName name="NOK_31.03." localSheetId="34">#REF!</definedName>
    <definedName name="NOK_31.03." localSheetId="35">#REF!</definedName>
    <definedName name="NOK_31.03." localSheetId="54">#REF!</definedName>
    <definedName name="NOK_31.03." localSheetId="4">#REF!</definedName>
    <definedName name="NOK_31.03." localSheetId="5">#REF!</definedName>
    <definedName name="NOK_31.03." localSheetId="16">#REF!</definedName>
    <definedName name="NOK_31.03." localSheetId="27">#REF!</definedName>
    <definedName name="NOK_31.03." localSheetId="52">#REF!</definedName>
    <definedName name="NOK_31.03." localSheetId="36">#REF!</definedName>
    <definedName name="NOK_31.03." localSheetId="7">#REF!</definedName>
    <definedName name="NOK_31.03." localSheetId="8">#REF!</definedName>
    <definedName name="NOK_31.03." localSheetId="6">#REF!</definedName>
    <definedName name="NOK_31.03." localSheetId="9">#REF!</definedName>
    <definedName name="NOK_31.03.">#REF!</definedName>
    <definedName name="NOK_4.kv." localSheetId="38">#REF!</definedName>
    <definedName name="NOK_4.kv." localSheetId="18">#REF!</definedName>
    <definedName name="NOK_4.kv." localSheetId="12">#REF!</definedName>
    <definedName name="NOK_4.kv." localSheetId="32">#REF!</definedName>
    <definedName name="NOK_4.kv." localSheetId="31">#REF!</definedName>
    <definedName name="NOK_4.kv." localSheetId="51">#REF!</definedName>
    <definedName name="NOK_4.kv." localSheetId="24">#REF!</definedName>
    <definedName name="NOK_4.kv." localSheetId="34">#REF!</definedName>
    <definedName name="NOK_4.kv." localSheetId="35">#REF!</definedName>
    <definedName name="NOK_4.kv." localSheetId="54">#REF!</definedName>
    <definedName name="NOK_4.kv." localSheetId="4">#REF!</definedName>
    <definedName name="NOK_4.kv." localSheetId="5">#REF!</definedName>
    <definedName name="NOK_4.kv." localSheetId="16">#REF!</definedName>
    <definedName name="NOK_4.kv." localSheetId="27">#REF!</definedName>
    <definedName name="NOK_4.kv." localSheetId="52">#REF!</definedName>
    <definedName name="NOK_4.kv." localSheetId="36">#REF!</definedName>
    <definedName name="NOK_4.kv." localSheetId="7">#REF!</definedName>
    <definedName name="NOK_4.kv." localSheetId="8">#REF!</definedName>
    <definedName name="NOK_4.kv." localSheetId="6">#REF!</definedName>
    <definedName name="NOK_4.kv." localSheetId="9">#REF!</definedName>
    <definedName name="NOK_4.kv.">#REF!</definedName>
    <definedName name="NOK_Primo" localSheetId="38">#REF!</definedName>
    <definedName name="NOK_Primo" localSheetId="18">#REF!</definedName>
    <definedName name="NOK_Primo" localSheetId="12">#REF!</definedName>
    <definedName name="NOK_Primo" localSheetId="32">#REF!</definedName>
    <definedName name="NOK_Primo" localSheetId="31">#REF!</definedName>
    <definedName name="NOK_Primo" localSheetId="51">#REF!</definedName>
    <definedName name="NOK_Primo" localSheetId="24">#REF!</definedName>
    <definedName name="NOK_Primo" localSheetId="34">#REF!</definedName>
    <definedName name="NOK_Primo" localSheetId="35">#REF!</definedName>
    <definedName name="NOK_Primo" localSheetId="54">#REF!</definedName>
    <definedName name="NOK_Primo" localSheetId="4">#REF!</definedName>
    <definedName name="NOK_Primo" localSheetId="5">#REF!</definedName>
    <definedName name="NOK_Primo" localSheetId="16">#REF!</definedName>
    <definedName name="NOK_Primo" localSheetId="27">#REF!</definedName>
    <definedName name="NOK_Primo" localSheetId="52">#REF!</definedName>
    <definedName name="NOK_Primo" localSheetId="36">#REF!</definedName>
    <definedName name="NOK_Primo" localSheetId="7">#REF!</definedName>
    <definedName name="NOK_Primo" localSheetId="8">#REF!</definedName>
    <definedName name="NOK_Primo" localSheetId="6">#REF!</definedName>
    <definedName name="NOK_Primo" localSheetId="9">#REF!</definedName>
    <definedName name="NOK_Primo">#REF!</definedName>
    <definedName name="NOK_Ultimo" localSheetId="38">#REF!</definedName>
    <definedName name="NOK_Ultimo" localSheetId="18">#REF!</definedName>
    <definedName name="NOK_Ultimo" localSheetId="12">#REF!</definedName>
    <definedName name="NOK_Ultimo" localSheetId="32">#REF!</definedName>
    <definedName name="NOK_Ultimo" localSheetId="31">#REF!</definedName>
    <definedName name="NOK_Ultimo" localSheetId="51">#REF!</definedName>
    <definedName name="NOK_Ultimo" localSheetId="24">#REF!</definedName>
    <definedName name="NOK_Ultimo" localSheetId="34">#REF!</definedName>
    <definedName name="NOK_Ultimo" localSheetId="35">#REF!</definedName>
    <definedName name="NOK_Ultimo" localSheetId="54">#REF!</definedName>
    <definedName name="NOK_Ultimo" localSheetId="4">#REF!</definedName>
    <definedName name="NOK_Ultimo" localSheetId="5">#REF!</definedName>
    <definedName name="NOK_Ultimo" localSheetId="16">#REF!</definedName>
    <definedName name="NOK_Ultimo" localSheetId="27">#REF!</definedName>
    <definedName name="NOK_Ultimo" localSheetId="52">#REF!</definedName>
    <definedName name="NOK_Ultimo" localSheetId="36">#REF!</definedName>
    <definedName name="NOK_Ultimo" localSheetId="7">#REF!</definedName>
    <definedName name="NOK_Ultimo" localSheetId="8">#REF!</definedName>
    <definedName name="NOK_Ultimo" localSheetId="6">#REF!</definedName>
    <definedName name="NOK_Ultimo" localSheetId="9">#REF!</definedName>
    <definedName name="NOK_Ultimo">#REF!</definedName>
    <definedName name="NokLastYear" localSheetId="38">[32]Valutakurser!$E$7</definedName>
    <definedName name="NokLastYear" localSheetId="51">[32]Valutakurser!$E$7</definedName>
    <definedName name="NokLastYear" localSheetId="34">[32]Valutakurser!$E$7</definedName>
    <definedName name="NokLastYear" localSheetId="35">[32]Valutakurser!$E$7</definedName>
    <definedName name="NokLastYear" localSheetId="54">[33]Valutakurser!$E$7</definedName>
    <definedName name="NokLastYear" localSheetId="27">[32]Valutakurser!$E$7</definedName>
    <definedName name="NokLastYear" localSheetId="52">[34]Valutakurser!$E$7</definedName>
    <definedName name="NokLastYear" localSheetId="7">[35]Valutakurser!$E$7</definedName>
    <definedName name="NokLastYear" localSheetId="8">[35]Valutakurser!$E$7</definedName>
    <definedName name="NokLastYear" localSheetId="6">[35]Valutakurser!$E$7</definedName>
    <definedName name="NokLastYear">[36]Valutakurser!$E$7</definedName>
    <definedName name="Nordea_Estonia" localSheetId="38">#REF!</definedName>
    <definedName name="Nordea_Estonia" localSheetId="18">#REF!</definedName>
    <definedName name="Nordea_Estonia" localSheetId="12">#REF!</definedName>
    <definedName name="Nordea_Estonia" localSheetId="32">#REF!</definedName>
    <definedName name="Nordea_Estonia" localSheetId="31">#REF!</definedName>
    <definedName name="Nordea_Estonia" localSheetId="51">#REF!</definedName>
    <definedName name="Nordea_Estonia" localSheetId="24">#REF!</definedName>
    <definedName name="Nordea_Estonia" localSheetId="34">#REF!</definedName>
    <definedName name="Nordea_Estonia" localSheetId="35">#REF!</definedName>
    <definedName name="Nordea_Estonia" localSheetId="54">#REF!</definedName>
    <definedName name="Nordea_Estonia" localSheetId="4">#REF!</definedName>
    <definedName name="Nordea_Estonia" localSheetId="5">#REF!</definedName>
    <definedName name="Nordea_Estonia" localSheetId="16">#REF!</definedName>
    <definedName name="Nordea_Estonia" localSheetId="27">#REF!</definedName>
    <definedName name="Nordea_Estonia" localSheetId="52">#REF!</definedName>
    <definedName name="Nordea_Estonia" localSheetId="36">#REF!</definedName>
    <definedName name="Nordea_Estonia" localSheetId="7">#REF!</definedName>
    <definedName name="Nordea_Estonia" localSheetId="8">#REF!</definedName>
    <definedName name="Nordea_Estonia" localSheetId="6">#REF!</definedName>
    <definedName name="Nordea_Estonia" localSheetId="9">#REF!</definedName>
    <definedName name="Nordea_Estonia">#REF!</definedName>
    <definedName name="Nordea_IOM" localSheetId="38">#REF!</definedName>
    <definedName name="Nordea_IOM" localSheetId="18">#REF!</definedName>
    <definedName name="Nordea_IOM" localSheetId="12">#REF!</definedName>
    <definedName name="Nordea_IOM" localSheetId="32">#REF!</definedName>
    <definedName name="Nordea_IOM" localSheetId="31">#REF!</definedName>
    <definedName name="Nordea_IOM" localSheetId="51">#REF!</definedName>
    <definedName name="Nordea_IOM" localSheetId="24">#REF!</definedName>
    <definedName name="Nordea_IOM" localSheetId="34">#REF!</definedName>
    <definedName name="Nordea_IOM" localSheetId="35">#REF!</definedName>
    <definedName name="Nordea_IOM" localSheetId="54">#REF!</definedName>
    <definedName name="Nordea_IOM" localSheetId="4">#REF!</definedName>
    <definedName name="Nordea_IOM" localSheetId="5">#REF!</definedName>
    <definedName name="Nordea_IOM" localSheetId="16">#REF!</definedName>
    <definedName name="Nordea_IOM" localSheetId="27">#REF!</definedName>
    <definedName name="Nordea_IOM" localSheetId="52">#REF!</definedName>
    <definedName name="Nordea_IOM" localSheetId="36">#REF!</definedName>
    <definedName name="Nordea_IOM" localSheetId="7">#REF!</definedName>
    <definedName name="Nordea_IOM" localSheetId="8">#REF!</definedName>
    <definedName name="Nordea_IOM" localSheetId="6">#REF!</definedName>
    <definedName name="Nordea_IOM" localSheetId="9">#REF!</definedName>
    <definedName name="Nordea_IOM">#REF!</definedName>
    <definedName name="Nordea_Latvia" localSheetId="38">#REF!</definedName>
    <definedName name="Nordea_Latvia" localSheetId="18">#REF!</definedName>
    <definedName name="Nordea_Latvia" localSheetId="12">#REF!</definedName>
    <definedName name="Nordea_Latvia" localSheetId="32">#REF!</definedName>
    <definedName name="Nordea_Latvia" localSheetId="31">#REF!</definedName>
    <definedName name="Nordea_Latvia" localSheetId="51">#REF!</definedName>
    <definedName name="Nordea_Latvia" localSheetId="24">#REF!</definedName>
    <definedName name="Nordea_Latvia" localSheetId="34">#REF!</definedName>
    <definedName name="Nordea_Latvia" localSheetId="35">#REF!</definedName>
    <definedName name="Nordea_Latvia" localSheetId="54">#REF!</definedName>
    <definedName name="Nordea_Latvia" localSheetId="4">#REF!</definedName>
    <definedName name="Nordea_Latvia" localSheetId="5">#REF!</definedName>
    <definedName name="Nordea_Latvia" localSheetId="16">#REF!</definedName>
    <definedName name="Nordea_Latvia" localSheetId="27">#REF!</definedName>
    <definedName name="Nordea_Latvia" localSheetId="52">#REF!</definedName>
    <definedName name="Nordea_Latvia" localSheetId="36">#REF!</definedName>
    <definedName name="Nordea_Latvia" localSheetId="7">#REF!</definedName>
    <definedName name="Nordea_Latvia" localSheetId="8">#REF!</definedName>
    <definedName name="Nordea_Latvia" localSheetId="6">#REF!</definedName>
    <definedName name="Nordea_Latvia" localSheetId="9">#REF!</definedName>
    <definedName name="Nordea_Latvia">#REF!</definedName>
    <definedName name="Nordea_life_Ass_LTD_Finland" localSheetId="38">#REF!</definedName>
    <definedName name="Nordea_life_Ass_LTD_Finland" localSheetId="18">#REF!</definedName>
    <definedName name="Nordea_life_Ass_LTD_Finland" localSheetId="12">#REF!</definedName>
    <definedName name="Nordea_life_Ass_LTD_Finland" localSheetId="32">#REF!</definedName>
    <definedName name="Nordea_life_Ass_LTD_Finland" localSheetId="31">#REF!</definedName>
    <definedName name="Nordea_life_Ass_LTD_Finland" localSheetId="51">#REF!</definedName>
    <definedName name="Nordea_life_Ass_LTD_Finland" localSheetId="24">#REF!</definedName>
    <definedName name="Nordea_life_Ass_LTD_Finland" localSheetId="34">#REF!</definedName>
    <definedName name="Nordea_life_Ass_LTD_Finland" localSheetId="35">#REF!</definedName>
    <definedName name="Nordea_life_Ass_LTD_Finland" localSheetId="54">#REF!</definedName>
    <definedName name="Nordea_life_Ass_LTD_Finland" localSheetId="4">#REF!</definedName>
    <definedName name="Nordea_life_Ass_LTD_Finland" localSheetId="5">#REF!</definedName>
    <definedName name="Nordea_life_Ass_LTD_Finland" localSheetId="16">#REF!</definedName>
    <definedName name="Nordea_life_Ass_LTD_Finland" localSheetId="27">#REF!</definedName>
    <definedName name="Nordea_life_Ass_LTD_Finland" localSheetId="52">#REF!</definedName>
    <definedName name="Nordea_life_Ass_LTD_Finland" localSheetId="36">#REF!</definedName>
    <definedName name="Nordea_life_Ass_LTD_Finland" localSheetId="7">#REF!</definedName>
    <definedName name="Nordea_life_Ass_LTD_Finland" localSheetId="8">#REF!</definedName>
    <definedName name="Nordea_life_Ass_LTD_Finland" localSheetId="6">#REF!</definedName>
    <definedName name="Nordea_life_Ass_LTD_Finland" localSheetId="9">#REF!</definedName>
    <definedName name="Nordea_life_Ass_LTD_Finland">#REF!</definedName>
    <definedName name="Nordea_life_Ass_LTD_Sverige" localSheetId="38">#REF!</definedName>
    <definedName name="Nordea_life_Ass_LTD_Sverige" localSheetId="18">#REF!</definedName>
    <definedName name="Nordea_life_Ass_LTD_Sverige" localSheetId="12">#REF!</definedName>
    <definedName name="Nordea_life_Ass_LTD_Sverige" localSheetId="32">#REF!</definedName>
    <definedName name="Nordea_life_Ass_LTD_Sverige" localSheetId="31">#REF!</definedName>
    <definedName name="Nordea_life_Ass_LTD_Sverige" localSheetId="51">#REF!</definedName>
    <definedName name="Nordea_life_Ass_LTD_Sverige" localSheetId="24">#REF!</definedName>
    <definedName name="Nordea_life_Ass_LTD_Sverige" localSheetId="34">#REF!</definedName>
    <definedName name="Nordea_life_Ass_LTD_Sverige" localSheetId="35">#REF!</definedName>
    <definedName name="Nordea_life_Ass_LTD_Sverige" localSheetId="54">#REF!</definedName>
    <definedName name="Nordea_life_Ass_LTD_Sverige" localSheetId="4">#REF!</definedName>
    <definedName name="Nordea_life_Ass_LTD_Sverige" localSheetId="5">#REF!</definedName>
    <definedName name="Nordea_life_Ass_LTD_Sverige" localSheetId="16">#REF!</definedName>
    <definedName name="Nordea_life_Ass_LTD_Sverige" localSheetId="27">#REF!</definedName>
    <definedName name="Nordea_life_Ass_LTD_Sverige" localSheetId="52">#REF!</definedName>
    <definedName name="Nordea_life_Ass_LTD_Sverige" localSheetId="36">#REF!</definedName>
    <definedName name="Nordea_life_Ass_LTD_Sverige" localSheetId="7">#REF!</definedName>
    <definedName name="Nordea_life_Ass_LTD_Sverige" localSheetId="8">#REF!</definedName>
    <definedName name="Nordea_life_Ass_LTD_Sverige" localSheetId="6">#REF!</definedName>
    <definedName name="Nordea_life_Ass_LTD_Sverige" localSheetId="9">#REF!</definedName>
    <definedName name="Nordea_life_Ass_LTD_Sverige">#REF!</definedName>
    <definedName name="Nordea_life_I" localSheetId="38">#REF!</definedName>
    <definedName name="Nordea_life_I" localSheetId="18">#REF!</definedName>
    <definedName name="Nordea_life_I" localSheetId="12">#REF!</definedName>
    <definedName name="Nordea_life_I" localSheetId="32">#REF!</definedName>
    <definedName name="Nordea_life_I" localSheetId="31">#REF!</definedName>
    <definedName name="Nordea_life_I" localSheetId="51">#REF!</definedName>
    <definedName name="Nordea_life_I" localSheetId="24">#REF!</definedName>
    <definedName name="Nordea_life_I" localSheetId="34">#REF!</definedName>
    <definedName name="Nordea_life_I" localSheetId="35">#REF!</definedName>
    <definedName name="Nordea_life_I" localSheetId="54">#REF!</definedName>
    <definedName name="Nordea_life_I" localSheetId="4">#REF!</definedName>
    <definedName name="Nordea_life_I" localSheetId="5">#REF!</definedName>
    <definedName name="Nordea_life_I" localSheetId="16">#REF!</definedName>
    <definedName name="Nordea_life_I" localSheetId="27">#REF!</definedName>
    <definedName name="Nordea_life_I" localSheetId="52">#REF!</definedName>
    <definedName name="Nordea_life_I" localSheetId="36">#REF!</definedName>
    <definedName name="Nordea_life_I" localSheetId="7">#REF!</definedName>
    <definedName name="Nordea_life_I" localSheetId="8">#REF!</definedName>
    <definedName name="Nordea_life_I" localSheetId="6">#REF!</definedName>
    <definedName name="Nordea_life_I" localSheetId="9">#REF!</definedName>
    <definedName name="Nordea_life_I">#REF!</definedName>
    <definedName name="Nordea_life_II" localSheetId="38">#REF!</definedName>
    <definedName name="Nordea_life_II" localSheetId="18">#REF!</definedName>
    <definedName name="Nordea_life_II" localSheetId="12">#REF!</definedName>
    <definedName name="Nordea_life_II" localSheetId="32">#REF!</definedName>
    <definedName name="Nordea_life_II" localSheetId="31">#REF!</definedName>
    <definedName name="Nordea_life_II" localSheetId="51">#REF!</definedName>
    <definedName name="Nordea_life_II" localSheetId="24">#REF!</definedName>
    <definedName name="Nordea_life_II" localSheetId="34">#REF!</definedName>
    <definedName name="Nordea_life_II" localSheetId="35">#REF!</definedName>
    <definedName name="Nordea_life_II" localSheetId="54">#REF!</definedName>
    <definedName name="Nordea_life_II" localSheetId="4">#REF!</definedName>
    <definedName name="Nordea_life_II" localSheetId="5">#REF!</definedName>
    <definedName name="Nordea_life_II" localSheetId="16">#REF!</definedName>
    <definedName name="Nordea_life_II" localSheetId="27">#REF!</definedName>
    <definedName name="Nordea_life_II" localSheetId="52">#REF!</definedName>
    <definedName name="Nordea_life_II" localSheetId="36">#REF!</definedName>
    <definedName name="Nordea_life_II" localSheetId="7">#REF!</definedName>
    <definedName name="Nordea_life_II" localSheetId="8">#REF!</definedName>
    <definedName name="Nordea_life_II" localSheetId="6">#REF!</definedName>
    <definedName name="Nordea_life_II" localSheetId="9">#REF!</definedName>
    <definedName name="Nordea_life_II">#REF!</definedName>
    <definedName name="Nordea_Lux" localSheetId="38">#REF!</definedName>
    <definedName name="Nordea_Lux" localSheetId="18">#REF!</definedName>
    <definedName name="Nordea_Lux" localSheetId="12">#REF!</definedName>
    <definedName name="Nordea_Lux" localSheetId="32">#REF!</definedName>
    <definedName name="Nordea_Lux" localSheetId="31">#REF!</definedName>
    <definedName name="Nordea_Lux" localSheetId="51">#REF!</definedName>
    <definedName name="Nordea_Lux" localSheetId="24">#REF!</definedName>
    <definedName name="Nordea_Lux" localSheetId="34">#REF!</definedName>
    <definedName name="Nordea_Lux" localSheetId="35">#REF!</definedName>
    <definedName name="Nordea_Lux" localSheetId="54">#REF!</definedName>
    <definedName name="Nordea_Lux" localSheetId="4">#REF!</definedName>
    <definedName name="Nordea_Lux" localSheetId="5">#REF!</definedName>
    <definedName name="Nordea_Lux" localSheetId="16">#REF!</definedName>
    <definedName name="Nordea_Lux" localSheetId="27">#REF!</definedName>
    <definedName name="Nordea_Lux" localSheetId="52">#REF!</definedName>
    <definedName name="Nordea_Lux" localSheetId="36">#REF!</definedName>
    <definedName name="Nordea_Lux" localSheetId="7">#REF!</definedName>
    <definedName name="Nordea_Lux" localSheetId="8">#REF!</definedName>
    <definedName name="Nordea_Lux" localSheetId="6">#REF!</definedName>
    <definedName name="Nordea_Lux" localSheetId="9">#REF!</definedName>
    <definedName name="Nordea_Lux">#REF!</definedName>
    <definedName name="Nordea_Pension" localSheetId="38">#REF!</definedName>
    <definedName name="Nordea_Pension" localSheetId="18">#REF!</definedName>
    <definedName name="Nordea_Pension" localSheetId="12">#REF!</definedName>
    <definedName name="Nordea_Pension" localSheetId="32">#REF!</definedName>
    <definedName name="Nordea_Pension" localSheetId="31">#REF!</definedName>
    <definedName name="Nordea_Pension" localSheetId="51">#REF!</definedName>
    <definedName name="Nordea_Pension" localSheetId="24">#REF!</definedName>
    <definedName name="Nordea_Pension" localSheetId="34">#REF!</definedName>
    <definedName name="Nordea_Pension" localSheetId="35">#REF!</definedName>
    <definedName name="Nordea_Pension" localSheetId="54">#REF!</definedName>
    <definedName name="Nordea_Pension" localSheetId="4">#REF!</definedName>
    <definedName name="Nordea_Pension" localSheetId="5">#REF!</definedName>
    <definedName name="Nordea_Pension" localSheetId="16">#REF!</definedName>
    <definedName name="Nordea_Pension" localSheetId="27">#REF!</definedName>
    <definedName name="Nordea_Pension" localSheetId="52">#REF!</definedName>
    <definedName name="Nordea_Pension" localSheetId="36">#REF!</definedName>
    <definedName name="Nordea_Pension" localSheetId="7">#REF!</definedName>
    <definedName name="Nordea_Pension" localSheetId="8">#REF!</definedName>
    <definedName name="Nordea_Pension" localSheetId="6">#REF!</definedName>
    <definedName name="Nordea_Pension" localSheetId="9">#REF!</definedName>
    <definedName name="Nordea_Pension">#REF!</definedName>
    <definedName name="Nordea_PTE" localSheetId="38">#REF!</definedName>
    <definedName name="Nordea_PTE" localSheetId="18">#REF!</definedName>
    <definedName name="Nordea_PTE" localSheetId="12">#REF!</definedName>
    <definedName name="Nordea_PTE" localSheetId="32">#REF!</definedName>
    <definedName name="Nordea_PTE" localSheetId="31">#REF!</definedName>
    <definedName name="Nordea_PTE" localSheetId="51">#REF!</definedName>
    <definedName name="Nordea_PTE" localSheetId="24">#REF!</definedName>
    <definedName name="Nordea_PTE" localSheetId="34">#REF!</definedName>
    <definedName name="Nordea_PTE" localSheetId="35">#REF!</definedName>
    <definedName name="Nordea_PTE" localSheetId="54">#REF!</definedName>
    <definedName name="Nordea_PTE" localSheetId="4">#REF!</definedName>
    <definedName name="Nordea_PTE" localSheetId="5">#REF!</definedName>
    <definedName name="Nordea_PTE" localSheetId="16">#REF!</definedName>
    <definedName name="Nordea_PTE" localSheetId="27">#REF!</definedName>
    <definedName name="Nordea_PTE" localSheetId="52">#REF!</definedName>
    <definedName name="Nordea_PTE" localSheetId="36">#REF!</definedName>
    <definedName name="Nordea_PTE" localSheetId="7">#REF!</definedName>
    <definedName name="Nordea_PTE" localSheetId="8">#REF!</definedName>
    <definedName name="Nordea_PTE" localSheetId="6">#REF!</definedName>
    <definedName name="Nordea_PTE" localSheetId="9">#REF!</definedName>
    <definedName name="Nordea_PTE">#REF!</definedName>
    <definedName name="Nordea_Zycie" localSheetId="38">#REF!</definedName>
    <definedName name="Nordea_Zycie" localSheetId="18">#REF!</definedName>
    <definedName name="Nordea_Zycie" localSheetId="12">#REF!</definedName>
    <definedName name="Nordea_Zycie" localSheetId="32">#REF!</definedName>
    <definedName name="Nordea_Zycie" localSheetId="31">#REF!</definedName>
    <definedName name="Nordea_Zycie" localSheetId="51">#REF!</definedName>
    <definedName name="Nordea_Zycie" localSheetId="24">#REF!</definedName>
    <definedName name="Nordea_Zycie" localSheetId="34">#REF!</definedName>
    <definedName name="Nordea_Zycie" localSheetId="35">#REF!</definedName>
    <definedName name="Nordea_Zycie" localSheetId="54">#REF!</definedName>
    <definedName name="Nordea_Zycie" localSheetId="4">#REF!</definedName>
    <definedName name="Nordea_Zycie" localSheetId="5">#REF!</definedName>
    <definedName name="Nordea_Zycie" localSheetId="16">#REF!</definedName>
    <definedName name="Nordea_Zycie" localSheetId="27">#REF!</definedName>
    <definedName name="Nordea_Zycie" localSheetId="52">#REF!</definedName>
    <definedName name="Nordea_Zycie" localSheetId="36">#REF!</definedName>
    <definedName name="Nordea_Zycie" localSheetId="7">#REF!</definedName>
    <definedName name="Nordea_Zycie" localSheetId="8">#REF!</definedName>
    <definedName name="Nordea_Zycie" localSheetId="6">#REF!</definedName>
    <definedName name="Nordea_Zycie" localSheetId="9">#REF!</definedName>
    <definedName name="Nordea_Zycie">#REF!</definedName>
    <definedName name="NordeaAB" localSheetId="38">#REF!</definedName>
    <definedName name="NordeaAB" localSheetId="18">#REF!</definedName>
    <definedName name="NordeaAB" localSheetId="12">#REF!</definedName>
    <definedName name="NordeaAB" localSheetId="32">#REF!</definedName>
    <definedName name="NordeaAB" localSheetId="31">#REF!</definedName>
    <definedName name="NordeaAB" localSheetId="51">#REF!</definedName>
    <definedName name="NordeaAB" localSheetId="24">#REF!</definedName>
    <definedName name="NordeaAB" localSheetId="34">#REF!</definedName>
    <definedName name="NordeaAB" localSheetId="35">#REF!</definedName>
    <definedName name="NordeaAB" localSheetId="54">#REF!</definedName>
    <definedName name="NordeaAB" localSheetId="4">#REF!</definedName>
    <definedName name="NordeaAB" localSheetId="5">#REF!</definedName>
    <definedName name="NordeaAB" localSheetId="16">#REF!</definedName>
    <definedName name="NordeaAB" localSheetId="27">#REF!</definedName>
    <definedName name="NordeaAB" localSheetId="52">#REF!</definedName>
    <definedName name="NordeaAB" localSheetId="36">#REF!</definedName>
    <definedName name="NordeaAB" localSheetId="7">#REF!</definedName>
    <definedName name="NordeaAB" localSheetId="8">#REF!</definedName>
    <definedName name="NordeaAB" localSheetId="6">#REF!</definedName>
    <definedName name="NordeaAB" localSheetId="9">#REF!</definedName>
    <definedName name="NordeaAB">#REF!</definedName>
    <definedName name="Norway" localSheetId="38">[43]Sheet1!$C$19</definedName>
    <definedName name="Norway" localSheetId="51">[43]Sheet1!$C$19</definedName>
    <definedName name="Norway" localSheetId="34">[43]Sheet1!$C$19</definedName>
    <definedName name="Norway" localSheetId="35">[43]Sheet1!$C$19</definedName>
    <definedName name="Norway" localSheetId="54">[44]Sheet1!$C$19</definedName>
    <definedName name="Norway" localSheetId="27">[43]Sheet1!$C$19</definedName>
    <definedName name="Norway" localSheetId="52">[45]Sheet1!$C$19</definedName>
    <definedName name="Norway" localSheetId="7">[46]Sheet1!$C$19</definedName>
    <definedName name="Norway" localSheetId="8">[46]Sheet1!$C$19</definedName>
    <definedName name="Norway" localSheetId="6">[46]Sheet1!$C$19</definedName>
    <definedName name="Norway">[47]Sheet1!$C$19</definedName>
    <definedName name="Note1" localSheetId="38">#REF!</definedName>
    <definedName name="Note1" localSheetId="18">#REF!</definedName>
    <definedName name="Note1" localSheetId="12">#REF!</definedName>
    <definedName name="Note1" localSheetId="32">#REF!</definedName>
    <definedName name="Note1" localSheetId="31">#REF!</definedName>
    <definedName name="Note1" localSheetId="51">#REF!</definedName>
    <definedName name="Note1" localSheetId="24">#REF!</definedName>
    <definedName name="Note1" localSheetId="34">#REF!</definedName>
    <definedName name="Note1" localSheetId="35">#REF!</definedName>
    <definedName name="Note1" localSheetId="54">#REF!</definedName>
    <definedName name="Note1" localSheetId="4">#REF!</definedName>
    <definedName name="Note1" localSheetId="5">#REF!</definedName>
    <definedName name="Note1" localSheetId="16">#REF!</definedName>
    <definedName name="Note1" localSheetId="27">#REF!</definedName>
    <definedName name="Note1" localSheetId="52">#REF!</definedName>
    <definedName name="Note1" localSheetId="36">#REF!</definedName>
    <definedName name="Note1" localSheetId="7">#REF!</definedName>
    <definedName name="Note1" localSheetId="8">#REF!</definedName>
    <definedName name="Note1" localSheetId="6">#REF!</definedName>
    <definedName name="Note1" localSheetId="9">#REF!</definedName>
    <definedName name="Note1">#REF!</definedName>
    <definedName name="Note2" localSheetId="38">#REF!</definedName>
    <definedName name="Note2" localSheetId="18">#REF!</definedName>
    <definedName name="Note2" localSheetId="12">#REF!</definedName>
    <definedName name="Note2" localSheetId="32">#REF!</definedName>
    <definedName name="Note2" localSheetId="31">#REF!</definedName>
    <definedName name="Note2" localSheetId="51">#REF!</definedName>
    <definedName name="Note2" localSheetId="24">#REF!</definedName>
    <definedName name="Note2" localSheetId="34">#REF!</definedName>
    <definedName name="Note2" localSheetId="35">#REF!</definedName>
    <definedName name="Note2" localSheetId="54">#REF!</definedName>
    <definedName name="Note2" localSheetId="4">#REF!</definedName>
    <definedName name="Note2" localSheetId="5">#REF!</definedName>
    <definedName name="Note2" localSheetId="16">#REF!</definedName>
    <definedName name="Note2" localSheetId="27">#REF!</definedName>
    <definedName name="Note2" localSheetId="52">#REF!</definedName>
    <definedName name="Note2" localSheetId="36">#REF!</definedName>
    <definedName name="Note2" localSheetId="7">#REF!</definedName>
    <definedName name="Note2" localSheetId="8">#REF!</definedName>
    <definedName name="Note2" localSheetId="6">#REF!</definedName>
    <definedName name="Note2" localSheetId="9">#REF!</definedName>
    <definedName name="Note2">#REF!</definedName>
    <definedName name="Note3" localSheetId="38">#REF!</definedName>
    <definedName name="Note3" localSheetId="18">#REF!</definedName>
    <definedName name="Note3" localSheetId="12">#REF!</definedName>
    <definedName name="Note3" localSheetId="32">#REF!</definedName>
    <definedName name="Note3" localSheetId="31">#REF!</definedName>
    <definedName name="Note3" localSheetId="51">#REF!</definedName>
    <definedName name="Note3" localSheetId="24">#REF!</definedName>
    <definedName name="Note3" localSheetId="34">#REF!</definedName>
    <definedName name="Note3" localSheetId="35">#REF!</definedName>
    <definedName name="Note3" localSheetId="54">#REF!</definedName>
    <definedName name="Note3" localSheetId="4">#REF!</definedName>
    <definedName name="Note3" localSheetId="5">#REF!</definedName>
    <definedName name="Note3" localSheetId="16">#REF!</definedName>
    <definedName name="Note3" localSheetId="27">#REF!</definedName>
    <definedName name="Note3" localSheetId="52">#REF!</definedName>
    <definedName name="Note3" localSheetId="36">#REF!</definedName>
    <definedName name="Note3" localSheetId="7">#REF!</definedName>
    <definedName name="Note3" localSheetId="8">#REF!</definedName>
    <definedName name="Note3" localSheetId="6">#REF!</definedName>
    <definedName name="Note3" localSheetId="9">#REF!</definedName>
    <definedName name="Note3">#REF!</definedName>
    <definedName name="Note4" localSheetId="38">#REF!</definedName>
    <definedName name="Note4" localSheetId="18">#REF!</definedName>
    <definedName name="Note4" localSheetId="12">#REF!</definedName>
    <definedName name="Note4" localSheetId="32">#REF!</definedName>
    <definedName name="Note4" localSheetId="31">#REF!</definedName>
    <definedName name="Note4" localSheetId="51">#REF!</definedName>
    <definedName name="Note4" localSheetId="24">#REF!</definedName>
    <definedName name="Note4" localSheetId="34">#REF!</definedName>
    <definedName name="Note4" localSheetId="35">#REF!</definedName>
    <definedName name="Note4" localSheetId="54">#REF!</definedName>
    <definedName name="Note4" localSheetId="4">#REF!</definedName>
    <definedName name="Note4" localSheetId="5">#REF!</definedName>
    <definedName name="Note4" localSheetId="16">#REF!</definedName>
    <definedName name="Note4" localSheetId="27">#REF!</definedName>
    <definedName name="Note4" localSheetId="52">#REF!</definedName>
    <definedName name="Note4" localSheetId="36">#REF!</definedName>
    <definedName name="Note4" localSheetId="7">#REF!</definedName>
    <definedName name="Note4" localSheetId="8">#REF!</definedName>
    <definedName name="Note4" localSheetId="6">#REF!</definedName>
    <definedName name="Note4" localSheetId="9">#REF!</definedName>
    <definedName name="Note4">#REF!</definedName>
    <definedName name="Note4b" localSheetId="38">#REF!</definedName>
    <definedName name="Note4b" localSheetId="18">#REF!</definedName>
    <definedName name="Note4b" localSheetId="12">#REF!</definedName>
    <definedName name="Note4b" localSheetId="32">#REF!</definedName>
    <definedName name="Note4b" localSheetId="31">#REF!</definedName>
    <definedName name="Note4b" localSheetId="51">#REF!</definedName>
    <definedName name="Note4b" localSheetId="24">#REF!</definedName>
    <definedName name="Note4b" localSheetId="34">#REF!</definedName>
    <definedName name="Note4b" localSheetId="35">#REF!</definedName>
    <definedName name="Note4b" localSheetId="54">#REF!</definedName>
    <definedName name="Note4b" localSheetId="4">#REF!</definedName>
    <definedName name="Note4b" localSheetId="5">#REF!</definedName>
    <definedName name="Note4b" localSheetId="16">#REF!</definedName>
    <definedName name="Note4b" localSheetId="27">#REF!</definedName>
    <definedName name="Note4b" localSheetId="52">#REF!</definedName>
    <definedName name="Note4b" localSheetId="36">#REF!</definedName>
    <definedName name="Note4b" localSheetId="7">#REF!</definedName>
    <definedName name="Note4b" localSheetId="8">#REF!</definedName>
    <definedName name="Note4b" localSheetId="6">#REF!</definedName>
    <definedName name="Note4b" localSheetId="9">#REF!</definedName>
    <definedName name="Note4b">#REF!</definedName>
    <definedName name="Note5" localSheetId="38">#REF!</definedName>
    <definedName name="Note5" localSheetId="18">#REF!</definedName>
    <definedName name="Note5" localSheetId="12">#REF!</definedName>
    <definedName name="Note5" localSheetId="32">#REF!</definedName>
    <definedName name="Note5" localSheetId="31">#REF!</definedName>
    <definedName name="Note5" localSheetId="51">#REF!</definedName>
    <definedName name="Note5" localSheetId="24">#REF!</definedName>
    <definedName name="Note5" localSheetId="34">#REF!</definedName>
    <definedName name="Note5" localSheetId="35">#REF!</definedName>
    <definedName name="Note5" localSheetId="54">#REF!</definedName>
    <definedName name="Note5" localSheetId="4">#REF!</definedName>
    <definedName name="Note5" localSheetId="5">#REF!</definedName>
    <definedName name="Note5" localSheetId="16">#REF!</definedName>
    <definedName name="Note5" localSheetId="27">#REF!</definedName>
    <definedName name="Note5" localSheetId="52">#REF!</definedName>
    <definedName name="Note5" localSheetId="36">#REF!</definedName>
    <definedName name="Note5" localSheetId="7">#REF!</definedName>
    <definedName name="Note5" localSheetId="8">#REF!</definedName>
    <definedName name="Note5" localSheetId="6">#REF!</definedName>
    <definedName name="Note5" localSheetId="9">#REF!</definedName>
    <definedName name="Note5">#REF!</definedName>
    <definedName name="Note6" localSheetId="38">#REF!</definedName>
    <definedName name="Note6" localSheetId="18">#REF!</definedName>
    <definedName name="Note6" localSheetId="12">#REF!</definedName>
    <definedName name="Note6" localSheetId="32">#REF!</definedName>
    <definedName name="Note6" localSheetId="31">#REF!</definedName>
    <definedName name="Note6" localSheetId="51">#REF!</definedName>
    <definedName name="Note6" localSheetId="24">#REF!</definedName>
    <definedName name="Note6" localSheetId="34">#REF!</definedName>
    <definedName name="Note6" localSheetId="35">#REF!</definedName>
    <definedName name="Note6" localSheetId="54">#REF!</definedName>
    <definedName name="Note6" localSheetId="4">#REF!</definedName>
    <definedName name="Note6" localSheetId="5">#REF!</definedName>
    <definedName name="Note6" localSheetId="16">#REF!</definedName>
    <definedName name="Note6" localSheetId="27">#REF!</definedName>
    <definedName name="Note6" localSheetId="52">#REF!</definedName>
    <definedName name="Note6" localSheetId="36">#REF!</definedName>
    <definedName name="Note6" localSheetId="7">#REF!</definedName>
    <definedName name="Note6" localSheetId="8">#REF!</definedName>
    <definedName name="Note6" localSheetId="6">#REF!</definedName>
    <definedName name="Note6" localSheetId="9">#REF!</definedName>
    <definedName name="Note6">#REF!</definedName>
    <definedName name="Note7" localSheetId="38">#REF!</definedName>
    <definedName name="Note7" localSheetId="18">#REF!</definedName>
    <definedName name="Note7" localSheetId="12">#REF!</definedName>
    <definedName name="Note7" localSheetId="32">#REF!</definedName>
    <definedName name="Note7" localSheetId="31">#REF!</definedName>
    <definedName name="Note7" localSheetId="51">#REF!</definedName>
    <definedName name="Note7" localSheetId="24">#REF!</definedName>
    <definedName name="Note7" localSheetId="34">#REF!</definedName>
    <definedName name="Note7" localSheetId="35">#REF!</definedName>
    <definedName name="Note7" localSheetId="54">#REF!</definedName>
    <definedName name="Note7" localSheetId="4">#REF!</definedName>
    <definedName name="Note7" localSheetId="5">#REF!</definedName>
    <definedName name="Note7" localSheetId="16">#REF!</definedName>
    <definedName name="Note7" localSheetId="27">#REF!</definedName>
    <definedName name="Note7" localSheetId="52">#REF!</definedName>
    <definedName name="Note7" localSheetId="36">#REF!</definedName>
    <definedName name="Note7" localSheetId="7">#REF!</definedName>
    <definedName name="Note7" localSheetId="8">#REF!</definedName>
    <definedName name="Note7" localSheetId="6">#REF!</definedName>
    <definedName name="Note7" localSheetId="9">#REF!</definedName>
    <definedName name="Note7">#REF!</definedName>
    <definedName name="now" localSheetId="38">'[38]Raw Data Sheet'!$A$37</definedName>
    <definedName name="now" localSheetId="51">'[38]Raw Data Sheet'!$A$37</definedName>
    <definedName name="now" localSheetId="34">'[38]Raw Data Sheet'!$A$37</definedName>
    <definedName name="now" localSheetId="35">'[38]Raw Data Sheet'!$A$37</definedName>
    <definedName name="now" localSheetId="54">'[39]Raw Data Sheet'!$A$37</definedName>
    <definedName name="now" localSheetId="27">'[38]Raw Data Sheet'!$A$37</definedName>
    <definedName name="now" localSheetId="52">'[40]Raw Data Sheet'!$A$37</definedName>
    <definedName name="now" localSheetId="7">'[41]Raw Data Sheet'!$A$37</definedName>
    <definedName name="now" localSheetId="8">'[41]Raw Data Sheet'!$A$37</definedName>
    <definedName name="now" localSheetId="6">'[41]Raw Data Sheet'!$A$37</definedName>
    <definedName name="now">'[42]Raw Data Sheet'!$A$37</definedName>
    <definedName name="nybps" localSheetId="38">IF([17]Chart!$AG$16=1,OFFSET([17]Chart!$Z$11,1,0,COUNTA([17]Chart!$Z$11:$Z$33)-1,1),IF([17]Chart!$AG$16=2,OFFSET([17]Chart!$Z$11,1,0,COUNTA([17]Chart!$Z$11:$Z$38)-1,1)))</definedName>
    <definedName name="nybps" localSheetId="28">IF([17]Chart!$AG$16=1,OFFSET([17]Chart!$Z$11,1,0,COUNTA([17]Chart!$Z$11:$Z$33)-1,1),IF([17]Chart!$AG$16=2,OFFSET([17]Chart!$Z$11,1,0,COUNTA([17]Chart!$Z$11:$Z$38)-1,1)))</definedName>
    <definedName name="nybps" localSheetId="51">IF([17]Chart!$AG$16=1,OFFSET([17]Chart!$Z$11,1,0,COUNTA([17]Chart!$Z$11:$Z$33)-1,1),IF([17]Chart!$AG$16=2,OFFSET([17]Chart!$Z$11,1,0,COUNTA([17]Chart!$Z$11:$Z$38)-1,1)))</definedName>
    <definedName name="nybps" localSheetId="34">IF([18]Chart!$AG$16=1,OFFSET([18]Chart!$Z$11,1,0,COUNTA([18]Chart!$Z$11:$Z$33)-1,1),IF([18]Chart!$AG$16=2,OFFSET([18]Chart!$Z$11,1,0,COUNTA([18]Chart!$Z$11:$Z$38)-1,1)))</definedName>
    <definedName name="nybps" localSheetId="35">IF([18]Chart!$AG$16=1,OFFSET([18]Chart!$Z$11,1,0,COUNTA([18]Chart!$Z$11:$Z$33)-1,1),IF([18]Chart!$AG$16=2,OFFSET([18]Chart!$Z$11,1,0,COUNTA([18]Chart!$Z$11:$Z$38)-1,1)))</definedName>
    <definedName name="nybps" localSheetId="54">IF([19]Chart!$AG$16=1,OFFSET([19]Chart!$Z$11,1,0,COUNTA([19]Chart!$Z$11:$Z$33)-1,1),IF([19]Chart!$AG$16=2,OFFSET([19]Chart!$Z$11,1,0,COUNTA([19]Chart!$Z$11:$Z$38)-1,1)))</definedName>
    <definedName name="nybps" localSheetId="27">IF([18]Chart!$AG$16=1,OFFSET([18]Chart!$Z$11,1,0,COUNTA([18]Chart!$Z$11:$Z$33)-1,1),IF([18]Chart!$AG$16=2,OFFSET([18]Chart!$Z$11,1,0,COUNTA([18]Chart!$Z$11:$Z$38)-1,1)))</definedName>
    <definedName name="nybps" localSheetId="52">IF([18]Chart!$AG$16=1,OFFSET([18]Chart!$Z$11,1,0,COUNTA([18]Chart!$Z$11:$Z$33)-1,1),IF([18]Chart!$AG$16=2,OFFSET([18]Chart!$Z$11,1,0,COUNTA([18]Chart!$Z$11:$Z$38)-1,1)))</definedName>
    <definedName name="nybps" localSheetId="7">IF([20]Chart!$AG$16=1,OFFSET([20]Chart!$Z$11,1,0,COUNTA([20]Chart!$Z$11:$Z$33)-1,1),IF([20]Chart!$AG$16=2,OFFSET([20]Chart!$Z$11,1,0,COUNTA([20]Chart!$Z$11:$Z$38)-1,1)))</definedName>
    <definedName name="nybps" localSheetId="8">IF([20]Chart!$AG$16=1,OFFSET([20]Chart!$Z$11,1,0,COUNTA([20]Chart!$Z$11:$Z$33)-1,1),IF([20]Chart!$AG$16=2,OFFSET([20]Chart!$Z$11,1,0,COUNTA([20]Chart!$Z$11:$Z$38)-1,1)))</definedName>
    <definedName name="nybps" localSheetId="6">IF([20]Chart!$AG$16=1,OFFSET([20]Chart!$Z$11,1,0,COUNTA([20]Chart!$Z$11:$Z$33)-1,1),IF([20]Chart!$AG$16=2,OFFSET([20]Chart!$Z$11,1,0,COUNTA([20]Chart!$Z$11:$Z$38)-1,1)))</definedName>
    <definedName name="nybps">IF([21]Chart!$AG$16=1,OFFSET([21]Chart!$Z$11,1,0,COUNTA([21]Chart!$Z$11:$Z$33)-1,1),IF([21]Chart!$AG$16=2,OFFSET([21]Chart!$Z$11,1,0,COUNTA([21]Chart!$Z$11:$Z$38)-1,1)))</definedName>
    <definedName name="OIS" localSheetId="38">#REF!</definedName>
    <definedName name="OIS" localSheetId="18">#REF!</definedName>
    <definedName name="OIS" localSheetId="12">#REF!</definedName>
    <definedName name="OIS" localSheetId="32">#REF!</definedName>
    <definedName name="OIS" localSheetId="31">#REF!</definedName>
    <definedName name="OIS" localSheetId="51">#REF!</definedName>
    <definedName name="OIS" localSheetId="24">#REF!</definedName>
    <definedName name="OIS" localSheetId="34">#REF!</definedName>
    <definedName name="OIS" localSheetId="35">#REF!</definedName>
    <definedName name="OIS" localSheetId="54">#REF!</definedName>
    <definedName name="OIS" localSheetId="4">#REF!</definedName>
    <definedName name="OIS" localSheetId="5">#REF!</definedName>
    <definedName name="OIS" localSheetId="16">#REF!</definedName>
    <definedName name="OIS" localSheetId="27">#REF!</definedName>
    <definedName name="OIS" localSheetId="52">#REF!</definedName>
    <definedName name="OIS" localSheetId="36">#REF!</definedName>
    <definedName name="OIS" localSheetId="7">#REF!</definedName>
    <definedName name="OIS" localSheetId="8">#REF!</definedName>
    <definedName name="OIS" localSheetId="6">#REF!</definedName>
    <definedName name="OIS" localSheetId="9">#REF!</definedName>
    <definedName name="OIS">#REF!</definedName>
    <definedName name="Operational_Income_Statement" localSheetId="38">#REF!</definedName>
    <definedName name="Operational_Income_Statement" localSheetId="18">#REF!</definedName>
    <definedName name="Operational_Income_Statement" localSheetId="12">#REF!</definedName>
    <definedName name="Operational_Income_Statement" localSheetId="32">#REF!</definedName>
    <definedName name="Operational_Income_Statement" localSheetId="31">#REF!</definedName>
    <definedName name="Operational_Income_Statement" localSheetId="51">#REF!</definedName>
    <definedName name="Operational_Income_Statement" localSheetId="24">#REF!</definedName>
    <definedName name="Operational_Income_Statement" localSheetId="34">#REF!</definedName>
    <definedName name="Operational_Income_Statement" localSheetId="35">#REF!</definedName>
    <definedName name="Operational_Income_Statement" localSheetId="54">#REF!</definedName>
    <definedName name="Operational_Income_Statement" localSheetId="4">#REF!</definedName>
    <definedName name="Operational_Income_Statement" localSheetId="5">#REF!</definedName>
    <definedName name="Operational_Income_Statement" localSheetId="16">#REF!</definedName>
    <definedName name="Operational_Income_Statement" localSheetId="27">#REF!</definedName>
    <definedName name="Operational_Income_Statement" localSheetId="52">#REF!</definedName>
    <definedName name="Operational_Income_Statement" localSheetId="36">#REF!</definedName>
    <definedName name="Operational_Income_Statement" localSheetId="7">#REF!</definedName>
    <definedName name="Operational_Income_Statement" localSheetId="8">#REF!</definedName>
    <definedName name="Operational_Income_Statement" localSheetId="6">#REF!</definedName>
    <definedName name="Operational_Income_Statement" localSheetId="9">#REF!</definedName>
    <definedName name="Operational_Income_Statement">#REF!</definedName>
    <definedName name="OptionButtonValg" localSheetId="38">[32]HelpSheet!$G$18</definedName>
    <definedName name="OptionButtonValg" localSheetId="51">[32]HelpSheet!$G$18</definedName>
    <definedName name="OptionButtonValg" localSheetId="34">[32]HelpSheet!$G$18</definedName>
    <definedName name="OptionButtonValg" localSheetId="35">[32]HelpSheet!$G$18</definedName>
    <definedName name="OptionButtonValg" localSheetId="54">[33]HelpSheet!$G$18</definedName>
    <definedName name="OptionButtonValg" localSheetId="27">[32]HelpSheet!$G$18</definedName>
    <definedName name="OptionButtonValg" localSheetId="52">[34]HelpSheet!$G$18</definedName>
    <definedName name="OptionButtonValg" localSheetId="7">[35]HelpSheet!$G$18</definedName>
    <definedName name="OptionButtonValg" localSheetId="8">[35]HelpSheet!$G$18</definedName>
    <definedName name="OptionButtonValg" localSheetId="6">[35]HelpSheet!$G$18</definedName>
    <definedName name="OptionButtonValg">[36]HelpSheet!$G$18</definedName>
    <definedName name="other" localSheetId="38">#REF!</definedName>
    <definedName name="other" localSheetId="18">#REF!</definedName>
    <definedName name="other" localSheetId="12">#REF!</definedName>
    <definedName name="other" localSheetId="32">#REF!</definedName>
    <definedName name="other" localSheetId="31">#REF!</definedName>
    <definedName name="other" localSheetId="51">#REF!</definedName>
    <definedName name="other" localSheetId="24">#REF!</definedName>
    <definedName name="other" localSheetId="34">#REF!</definedName>
    <definedName name="other" localSheetId="35">#REF!</definedName>
    <definedName name="other" localSheetId="54">#REF!</definedName>
    <definedName name="other" localSheetId="4">#REF!</definedName>
    <definedName name="other" localSheetId="5">#REF!</definedName>
    <definedName name="other" localSheetId="16">#REF!</definedName>
    <definedName name="other" localSheetId="27">#REF!</definedName>
    <definedName name="other" localSheetId="52">#REF!</definedName>
    <definedName name="other" localSheetId="36">#REF!</definedName>
    <definedName name="other" localSheetId="7">#REF!</definedName>
    <definedName name="other" localSheetId="8">#REF!</definedName>
    <definedName name="other" localSheetId="6">#REF!</definedName>
    <definedName name="other" localSheetId="9">#REF!</definedName>
    <definedName name="other">#REF!</definedName>
    <definedName name="Overskrift" localSheetId="38">[32]Investment_assets!$A$4</definedName>
    <definedName name="Overskrift" localSheetId="51">[32]Investment_assets!$A$4</definedName>
    <definedName name="Overskrift" localSheetId="34">[32]Investment_assets!$A$4</definedName>
    <definedName name="Overskrift" localSheetId="35">[32]Investment_assets!$A$4</definedName>
    <definedName name="Overskrift" localSheetId="54">[33]Investment_assets!$A$4</definedName>
    <definedName name="Overskrift" localSheetId="27">[32]Investment_assets!$A$4</definedName>
    <definedName name="Overskrift" localSheetId="52">[34]Investment_assets!$A$4</definedName>
    <definedName name="Overskrift" localSheetId="7">[35]Investment_assets!$A$4</definedName>
    <definedName name="Overskrift" localSheetId="8">[35]Investment_assets!$A$4</definedName>
    <definedName name="Overskrift" localSheetId="6">[35]Investment_assets!$A$4</definedName>
    <definedName name="Overskrift">[36]Investment_assets!$A$4</definedName>
    <definedName name="Page2" localSheetId="38">#REF!</definedName>
    <definedName name="Page2" localSheetId="18">#REF!</definedName>
    <definedName name="Page2" localSheetId="12">#REF!</definedName>
    <definedName name="Page2" localSheetId="32">#REF!</definedName>
    <definedName name="Page2" localSheetId="31">#REF!</definedName>
    <definedName name="Page2" localSheetId="51">#REF!</definedName>
    <definedName name="Page2" localSheetId="24">#REF!</definedName>
    <definedName name="Page2" localSheetId="34">#REF!</definedName>
    <definedName name="Page2" localSheetId="35">#REF!</definedName>
    <definedName name="Page2" localSheetId="54">#REF!</definedName>
    <definedName name="Page2" localSheetId="4">#REF!</definedName>
    <definedName name="Page2" localSheetId="5">#REF!</definedName>
    <definedName name="Page2" localSheetId="16">#REF!</definedName>
    <definedName name="Page2" localSheetId="27">#REF!</definedName>
    <definedName name="Page2" localSheetId="52">#REF!</definedName>
    <definedName name="Page2" localSheetId="36">#REF!</definedName>
    <definedName name="Page2" localSheetId="7">#REF!</definedName>
    <definedName name="Page2" localSheetId="8">#REF!</definedName>
    <definedName name="Page2" localSheetId="6">#REF!</definedName>
    <definedName name="Page2" localSheetId="9">#REF!</definedName>
    <definedName name="Page2">#REF!</definedName>
    <definedName name="Page8" localSheetId="38">#REF!</definedName>
    <definedName name="Page8" localSheetId="18">#REF!</definedName>
    <definedName name="Page8" localSheetId="12">#REF!</definedName>
    <definedName name="Page8" localSheetId="32">#REF!</definedName>
    <definedName name="Page8" localSheetId="31">#REF!</definedName>
    <definedName name="Page8" localSheetId="51">#REF!</definedName>
    <definedName name="Page8" localSheetId="24">#REF!</definedName>
    <definedName name="Page8" localSheetId="34">#REF!</definedName>
    <definedName name="Page8" localSheetId="35">#REF!</definedName>
    <definedName name="Page8" localSheetId="54">#REF!</definedName>
    <definedName name="Page8" localSheetId="4">#REF!</definedName>
    <definedName name="Page8" localSheetId="5">#REF!</definedName>
    <definedName name="Page8" localSheetId="16">#REF!</definedName>
    <definedName name="Page8" localSheetId="27">#REF!</definedName>
    <definedName name="Page8" localSheetId="52">#REF!</definedName>
    <definedName name="Page8" localSheetId="36">#REF!</definedName>
    <definedName name="Page8" localSheetId="7">#REF!</definedName>
    <definedName name="Page8" localSheetId="8">#REF!</definedName>
    <definedName name="Page8" localSheetId="6">#REF!</definedName>
    <definedName name="Page8" localSheetId="9">#REF!</definedName>
    <definedName name="Page8">#REF!</definedName>
    <definedName name="perioder" localSheetId="38">'[93]Dansk 31.03.2003'!#REF!</definedName>
    <definedName name="perioder" localSheetId="32">'[93]Dansk 31.03.2003'!#REF!</definedName>
    <definedName name="perioder" localSheetId="31">'[93]Dansk 31.03.2003'!#REF!</definedName>
    <definedName name="perioder" localSheetId="51">'[93]Dansk 31.03.2003'!#REF!</definedName>
    <definedName name="perioder" localSheetId="34">'[93]Dansk 31.03.2003'!#REF!</definedName>
    <definedName name="perioder" localSheetId="35">'[93]Dansk 31.03.2003'!#REF!</definedName>
    <definedName name="perioder" localSheetId="54">'[94]Dansk 31.03.2003'!#REF!</definedName>
    <definedName name="perioder" localSheetId="4">'[93]Dansk 31.03.2003'!#REF!</definedName>
    <definedName name="perioder" localSheetId="5">'[93]Dansk 31.03.2003'!#REF!</definedName>
    <definedName name="perioder" localSheetId="27">'[93]Dansk 31.03.2003'!#REF!</definedName>
    <definedName name="perioder" localSheetId="52">'[95]Dansk 31.03.2003'!#REF!</definedName>
    <definedName name="perioder" localSheetId="36">'[96]Dansk 31.03.2003'!#REF!</definedName>
    <definedName name="perioder" localSheetId="7">'[97]Dansk 31.03.2003'!#REF!</definedName>
    <definedName name="perioder" localSheetId="8">'[97]Dansk 31.03.2003'!#REF!</definedName>
    <definedName name="perioder" localSheetId="6">'[97]Dansk 31.03.2003'!#REF!</definedName>
    <definedName name="perioder">'[96]Dansk 31.03.2003'!#REF!</definedName>
    <definedName name="PIII" localSheetId="38">#REF!</definedName>
    <definedName name="PIII" localSheetId="18">#REF!</definedName>
    <definedName name="PIII" localSheetId="12">#REF!</definedName>
    <definedName name="PIII" localSheetId="32">#REF!</definedName>
    <definedName name="PIII" localSheetId="31">#REF!</definedName>
    <definedName name="PIII" localSheetId="28">#REF!</definedName>
    <definedName name="PIII" localSheetId="51">#REF!</definedName>
    <definedName name="PIII" localSheetId="24">#REF!</definedName>
    <definedName name="PIII" localSheetId="34">#REF!</definedName>
    <definedName name="PIII" localSheetId="35">#REF!</definedName>
    <definedName name="PIII" localSheetId="54">#REF!</definedName>
    <definedName name="PIII" localSheetId="4">#REF!</definedName>
    <definedName name="PIII" localSheetId="5">#REF!</definedName>
    <definedName name="PIII" localSheetId="16">#REF!</definedName>
    <definedName name="PIII" localSheetId="27">#REF!</definedName>
    <definedName name="PIII" localSheetId="52">#REF!</definedName>
    <definedName name="PIII" localSheetId="36">#REF!</definedName>
    <definedName name="PIII" localSheetId="7">#REF!</definedName>
    <definedName name="PIII" localSheetId="8">#REF!</definedName>
    <definedName name="PIII" localSheetId="6">#REF!</definedName>
    <definedName name="PIII" localSheetId="9">#REF!</definedName>
    <definedName name="PIII">#REF!</definedName>
    <definedName name="PLN_1.kv." localSheetId="38">#REF!</definedName>
    <definedName name="PLN_1.kv." localSheetId="18">#REF!</definedName>
    <definedName name="PLN_1.kv." localSheetId="12">#REF!</definedName>
    <definedName name="PLN_1.kv." localSheetId="32">#REF!</definedName>
    <definedName name="PLN_1.kv." localSheetId="31">#REF!</definedName>
    <definedName name="PLN_1.kv." localSheetId="51">#REF!</definedName>
    <definedName name="PLN_1.kv." localSheetId="24">#REF!</definedName>
    <definedName name="PLN_1.kv." localSheetId="34">#REF!</definedName>
    <definedName name="PLN_1.kv." localSheetId="35">#REF!</definedName>
    <definedName name="PLN_1.kv." localSheetId="54">#REF!</definedName>
    <definedName name="PLN_1.kv." localSheetId="4">#REF!</definedName>
    <definedName name="PLN_1.kv." localSheetId="5">#REF!</definedName>
    <definedName name="PLN_1.kv." localSheetId="16">#REF!</definedName>
    <definedName name="PLN_1.kv." localSheetId="27">#REF!</definedName>
    <definedName name="PLN_1.kv." localSheetId="52">#REF!</definedName>
    <definedName name="PLN_1.kv." localSheetId="36">#REF!</definedName>
    <definedName name="PLN_1.kv." localSheetId="7">#REF!</definedName>
    <definedName name="PLN_1.kv." localSheetId="8">#REF!</definedName>
    <definedName name="PLN_1.kv." localSheetId="6">#REF!</definedName>
    <definedName name="PLN_1.kv." localSheetId="9">#REF!</definedName>
    <definedName name="PLN_1.kv.">#REF!</definedName>
    <definedName name="PLN_2.kv." localSheetId="38">#REF!</definedName>
    <definedName name="PLN_2.kv." localSheetId="18">#REF!</definedName>
    <definedName name="PLN_2.kv." localSheetId="12">#REF!</definedName>
    <definedName name="PLN_2.kv." localSheetId="32">#REF!</definedName>
    <definedName name="PLN_2.kv." localSheetId="31">#REF!</definedName>
    <definedName name="PLN_2.kv." localSheetId="51">#REF!</definedName>
    <definedName name="PLN_2.kv." localSheetId="24">#REF!</definedName>
    <definedName name="PLN_2.kv." localSheetId="34">#REF!</definedName>
    <definedName name="PLN_2.kv." localSheetId="35">#REF!</definedName>
    <definedName name="PLN_2.kv." localSheetId="54">#REF!</definedName>
    <definedName name="PLN_2.kv." localSheetId="4">#REF!</definedName>
    <definedName name="PLN_2.kv." localSheetId="5">#REF!</definedName>
    <definedName name="PLN_2.kv." localSheetId="16">#REF!</definedName>
    <definedName name="PLN_2.kv." localSheetId="27">#REF!</definedName>
    <definedName name="PLN_2.kv." localSheetId="52">#REF!</definedName>
    <definedName name="PLN_2.kv." localSheetId="36">#REF!</definedName>
    <definedName name="PLN_2.kv." localSheetId="7">#REF!</definedName>
    <definedName name="PLN_2.kv." localSheetId="8">#REF!</definedName>
    <definedName name="PLN_2.kv." localSheetId="6">#REF!</definedName>
    <definedName name="PLN_2.kv." localSheetId="9">#REF!</definedName>
    <definedName name="PLN_2.kv.">#REF!</definedName>
    <definedName name="PLN_3.kv." localSheetId="38">#REF!</definedName>
    <definedName name="PLN_3.kv." localSheetId="18">#REF!</definedName>
    <definedName name="PLN_3.kv." localSheetId="12">#REF!</definedName>
    <definedName name="PLN_3.kv." localSheetId="32">#REF!</definedName>
    <definedName name="PLN_3.kv." localSheetId="31">#REF!</definedName>
    <definedName name="PLN_3.kv." localSheetId="51">#REF!</definedName>
    <definedName name="PLN_3.kv." localSheetId="24">#REF!</definedName>
    <definedName name="PLN_3.kv." localSheetId="34">#REF!</definedName>
    <definedName name="PLN_3.kv." localSheetId="35">#REF!</definedName>
    <definedName name="PLN_3.kv." localSheetId="54">#REF!</definedName>
    <definedName name="PLN_3.kv." localSheetId="4">#REF!</definedName>
    <definedName name="PLN_3.kv." localSheetId="5">#REF!</definedName>
    <definedName name="PLN_3.kv." localSheetId="16">#REF!</definedName>
    <definedName name="PLN_3.kv." localSheetId="27">#REF!</definedName>
    <definedName name="PLN_3.kv." localSheetId="52">#REF!</definedName>
    <definedName name="PLN_3.kv." localSheetId="36">#REF!</definedName>
    <definedName name="PLN_3.kv." localSheetId="7">#REF!</definedName>
    <definedName name="PLN_3.kv." localSheetId="8">#REF!</definedName>
    <definedName name="PLN_3.kv." localSheetId="6">#REF!</definedName>
    <definedName name="PLN_3.kv." localSheetId="9">#REF!</definedName>
    <definedName name="PLN_3.kv.">#REF!</definedName>
    <definedName name="PLN_30.06." localSheetId="38">#REF!</definedName>
    <definedName name="PLN_30.06." localSheetId="18">#REF!</definedName>
    <definedName name="PLN_30.06." localSheetId="12">#REF!</definedName>
    <definedName name="PLN_30.06." localSheetId="32">#REF!</definedName>
    <definedName name="PLN_30.06." localSheetId="31">#REF!</definedName>
    <definedName name="PLN_30.06." localSheetId="51">#REF!</definedName>
    <definedName name="PLN_30.06." localSheetId="24">#REF!</definedName>
    <definedName name="PLN_30.06." localSheetId="34">#REF!</definedName>
    <definedName name="PLN_30.06." localSheetId="35">#REF!</definedName>
    <definedName name="PLN_30.06." localSheetId="54">#REF!</definedName>
    <definedName name="PLN_30.06." localSheetId="4">#REF!</definedName>
    <definedName name="PLN_30.06." localSheetId="5">#REF!</definedName>
    <definedName name="PLN_30.06." localSheetId="16">#REF!</definedName>
    <definedName name="PLN_30.06." localSheetId="27">#REF!</definedName>
    <definedName name="PLN_30.06." localSheetId="52">#REF!</definedName>
    <definedName name="PLN_30.06." localSheetId="36">#REF!</definedName>
    <definedName name="PLN_30.06." localSheetId="7">#REF!</definedName>
    <definedName name="PLN_30.06." localSheetId="8">#REF!</definedName>
    <definedName name="PLN_30.06." localSheetId="6">#REF!</definedName>
    <definedName name="PLN_30.06." localSheetId="9">#REF!</definedName>
    <definedName name="PLN_30.06.">#REF!</definedName>
    <definedName name="PLN_30.09." localSheetId="38">#REF!</definedName>
    <definedName name="PLN_30.09." localSheetId="18">#REF!</definedName>
    <definedName name="PLN_30.09." localSheetId="12">#REF!</definedName>
    <definedName name="PLN_30.09." localSheetId="32">#REF!</definedName>
    <definedName name="PLN_30.09." localSheetId="31">#REF!</definedName>
    <definedName name="PLN_30.09." localSheetId="51">#REF!</definedName>
    <definedName name="PLN_30.09." localSheetId="24">#REF!</definedName>
    <definedName name="PLN_30.09." localSheetId="34">#REF!</definedName>
    <definedName name="PLN_30.09." localSheetId="35">#REF!</definedName>
    <definedName name="PLN_30.09." localSheetId="54">#REF!</definedName>
    <definedName name="PLN_30.09." localSheetId="4">#REF!</definedName>
    <definedName name="PLN_30.09." localSheetId="5">#REF!</definedName>
    <definedName name="PLN_30.09." localSheetId="16">#REF!</definedName>
    <definedName name="PLN_30.09." localSheetId="27">#REF!</definedName>
    <definedName name="PLN_30.09." localSheetId="52">#REF!</definedName>
    <definedName name="PLN_30.09." localSheetId="36">#REF!</definedName>
    <definedName name="PLN_30.09." localSheetId="7">#REF!</definedName>
    <definedName name="PLN_30.09." localSheetId="8">#REF!</definedName>
    <definedName name="PLN_30.09." localSheetId="6">#REF!</definedName>
    <definedName name="PLN_30.09." localSheetId="9">#REF!</definedName>
    <definedName name="PLN_30.09.">#REF!</definedName>
    <definedName name="PLN_31.03." localSheetId="38">#REF!</definedName>
    <definedName name="PLN_31.03." localSheetId="18">#REF!</definedName>
    <definedName name="PLN_31.03." localSheetId="12">#REF!</definedName>
    <definedName name="PLN_31.03." localSheetId="32">#REF!</definedName>
    <definedName name="PLN_31.03." localSheetId="31">#REF!</definedName>
    <definedName name="PLN_31.03." localSheetId="51">#REF!</definedName>
    <definedName name="PLN_31.03." localSheetId="24">#REF!</definedName>
    <definedName name="PLN_31.03." localSheetId="34">#REF!</definedName>
    <definedName name="PLN_31.03." localSheetId="35">#REF!</definedName>
    <definedName name="PLN_31.03." localSheetId="54">#REF!</definedName>
    <definedName name="PLN_31.03." localSheetId="4">#REF!</definedName>
    <definedName name="PLN_31.03." localSheetId="5">#REF!</definedName>
    <definedName name="PLN_31.03." localSheetId="16">#REF!</definedName>
    <definedName name="PLN_31.03." localSheetId="27">#REF!</definedName>
    <definedName name="PLN_31.03." localSheetId="52">#REF!</definedName>
    <definedName name="PLN_31.03." localSheetId="36">#REF!</definedName>
    <definedName name="PLN_31.03." localSheetId="7">#REF!</definedName>
    <definedName name="PLN_31.03." localSheetId="8">#REF!</definedName>
    <definedName name="PLN_31.03." localSheetId="6">#REF!</definedName>
    <definedName name="PLN_31.03." localSheetId="9">#REF!</definedName>
    <definedName name="PLN_31.03.">#REF!</definedName>
    <definedName name="PLN_4.kv." localSheetId="38">#REF!</definedName>
    <definedName name="PLN_4.kv." localSheetId="18">#REF!</definedName>
    <definedName name="PLN_4.kv." localSheetId="12">#REF!</definedName>
    <definedName name="PLN_4.kv." localSheetId="32">#REF!</definedName>
    <definedName name="PLN_4.kv." localSheetId="31">#REF!</definedName>
    <definedName name="PLN_4.kv." localSheetId="51">#REF!</definedName>
    <definedName name="PLN_4.kv." localSheetId="24">#REF!</definedName>
    <definedName name="PLN_4.kv." localSheetId="34">#REF!</definedName>
    <definedName name="PLN_4.kv." localSheetId="35">#REF!</definedName>
    <definedName name="PLN_4.kv." localSheetId="54">#REF!</definedName>
    <definedName name="PLN_4.kv." localSheetId="4">#REF!</definedName>
    <definedName name="PLN_4.kv." localSheetId="5">#REF!</definedName>
    <definedName name="PLN_4.kv." localSheetId="16">#REF!</definedName>
    <definedName name="PLN_4.kv." localSheetId="27">#REF!</definedName>
    <definedName name="PLN_4.kv." localSheetId="52">#REF!</definedName>
    <definedName name="PLN_4.kv." localSheetId="36">#REF!</definedName>
    <definedName name="PLN_4.kv." localSheetId="7">#REF!</definedName>
    <definedName name="PLN_4.kv." localSheetId="8">#REF!</definedName>
    <definedName name="PLN_4.kv." localSheetId="6">#REF!</definedName>
    <definedName name="PLN_4.kv." localSheetId="9">#REF!</definedName>
    <definedName name="PLN_4.kv.">#REF!</definedName>
    <definedName name="PLN_Primo" localSheetId="38">#REF!</definedName>
    <definedName name="PLN_Primo" localSheetId="18">#REF!</definedName>
    <definedName name="PLN_Primo" localSheetId="12">#REF!</definedName>
    <definedName name="PLN_Primo" localSheetId="32">#REF!</definedName>
    <definedName name="PLN_Primo" localSheetId="31">#REF!</definedName>
    <definedName name="PLN_Primo" localSheetId="51">#REF!</definedName>
    <definedName name="PLN_Primo" localSheetId="24">#REF!</definedName>
    <definedName name="PLN_Primo" localSheetId="34">#REF!</definedName>
    <definedName name="PLN_Primo" localSheetId="35">#REF!</definedName>
    <definedName name="PLN_Primo" localSheetId="54">#REF!</definedName>
    <definedName name="PLN_Primo" localSheetId="4">#REF!</definedName>
    <definedName name="PLN_Primo" localSheetId="5">#REF!</definedName>
    <definedName name="PLN_Primo" localSheetId="16">#REF!</definedName>
    <definedName name="PLN_Primo" localSheetId="27">#REF!</definedName>
    <definedName name="PLN_Primo" localSheetId="52">#REF!</definedName>
    <definedName name="PLN_Primo" localSheetId="36">#REF!</definedName>
    <definedName name="PLN_Primo" localSheetId="7">#REF!</definedName>
    <definedName name="PLN_Primo" localSheetId="8">#REF!</definedName>
    <definedName name="PLN_Primo" localSheetId="6">#REF!</definedName>
    <definedName name="PLN_Primo" localSheetId="9">#REF!</definedName>
    <definedName name="PLN_Primo">#REF!</definedName>
    <definedName name="PLN_Ultimo" localSheetId="38">#REF!</definedName>
    <definedName name="PLN_Ultimo" localSheetId="18">#REF!</definedName>
    <definedName name="PLN_Ultimo" localSheetId="12">#REF!</definedName>
    <definedName name="PLN_Ultimo" localSheetId="32">#REF!</definedName>
    <definedName name="PLN_Ultimo" localSheetId="31">#REF!</definedName>
    <definedName name="PLN_Ultimo" localSheetId="51">#REF!</definedName>
    <definedName name="PLN_Ultimo" localSheetId="24">#REF!</definedName>
    <definedName name="PLN_Ultimo" localSheetId="34">#REF!</definedName>
    <definedName name="PLN_Ultimo" localSheetId="35">#REF!</definedName>
    <definedName name="PLN_Ultimo" localSheetId="54">#REF!</definedName>
    <definedName name="PLN_Ultimo" localSheetId="4">#REF!</definedName>
    <definedName name="PLN_Ultimo" localSheetId="5">#REF!</definedName>
    <definedName name="PLN_Ultimo" localSheetId="16">#REF!</definedName>
    <definedName name="PLN_Ultimo" localSheetId="27">#REF!</definedName>
    <definedName name="PLN_Ultimo" localSheetId="52">#REF!</definedName>
    <definedName name="PLN_Ultimo" localSheetId="36">#REF!</definedName>
    <definedName name="PLN_Ultimo" localSheetId="7">#REF!</definedName>
    <definedName name="PLN_Ultimo" localSheetId="8">#REF!</definedName>
    <definedName name="PLN_Ultimo" localSheetId="6">#REF!</definedName>
    <definedName name="PLN_Ultimo" localSheetId="9">#REF!</definedName>
    <definedName name="PLN_Ultimo">#REF!</definedName>
    <definedName name="PlnLastYear" localSheetId="38">[32]Valutakurser!$E$9</definedName>
    <definedName name="PlnLastYear" localSheetId="51">[32]Valutakurser!$E$9</definedName>
    <definedName name="PlnLastYear" localSheetId="34">[32]Valutakurser!$E$9</definedName>
    <definedName name="PlnLastYear" localSheetId="35">[32]Valutakurser!$E$9</definedName>
    <definedName name="PlnLastYear" localSheetId="54">[33]Valutakurser!$E$9</definedName>
    <definedName name="PlnLastYear" localSheetId="27">[32]Valutakurser!$E$9</definedName>
    <definedName name="PlnLastYear" localSheetId="52">[34]Valutakurser!$E$9</definedName>
    <definedName name="PlnLastYear" localSheetId="7">[35]Valutakurser!$E$9</definedName>
    <definedName name="PlnLastYear" localSheetId="8">[35]Valutakurser!$E$9</definedName>
    <definedName name="PlnLastYear" localSheetId="6">[35]Valutakurser!$E$9</definedName>
    <definedName name="PlnLastYear">[36]Valutakurser!$E$9</definedName>
    <definedName name="Plot" localSheetId="38">OFFSET([17]Chart!$AB$11,1,0,COUNTA([17]Chart!$AB$11:$AB$38)-1,1)</definedName>
    <definedName name="Plot" localSheetId="28">OFFSET([17]Chart!$AB$11,1,0,COUNTA([17]Chart!$AB$11:$AB$38)-1,1)</definedName>
    <definedName name="Plot" localSheetId="51">OFFSET([17]Chart!$AB$11,1,0,COUNTA([17]Chart!$AB$11:$AB$38)-1,1)</definedName>
    <definedName name="Plot" localSheetId="34">OFFSET([18]Chart!$AB$11,1,0,COUNTA([18]Chart!$AB$11:$AB$38)-1,1)</definedName>
    <definedName name="Plot" localSheetId="35">OFFSET([18]Chart!$AB$11,1,0,COUNTA([18]Chart!$AB$11:$AB$38)-1,1)</definedName>
    <definedName name="Plot" localSheetId="54">OFFSET([19]Chart!$AB$11,1,0,COUNTA([19]Chart!$AB$11:$AB$38)-1,1)</definedName>
    <definedName name="Plot" localSheetId="27">OFFSET([18]Chart!$AB$11,1,0,COUNTA([18]Chart!$AB$11:$AB$38)-1,1)</definedName>
    <definedName name="Plot" localSheetId="52">OFFSET([18]Chart!$AB$11,1,0,COUNTA([18]Chart!$AB$11:$AB$38)-1,1)</definedName>
    <definedName name="Plot" localSheetId="7">OFFSET([20]Chart!$AB$11,1,0,COUNTA([20]Chart!$AB$11:$AB$38)-1,1)</definedName>
    <definedName name="Plot" localSheetId="8">OFFSET([20]Chart!$AB$11,1,0,COUNTA([20]Chart!$AB$11:$AB$38)-1,1)</definedName>
    <definedName name="Plot" localSheetId="6">OFFSET([20]Chart!$AB$11,1,0,COUNTA([20]Chart!$AB$11:$AB$38)-1,1)</definedName>
    <definedName name="Plot">OFFSET([21]Chart!$AB$11,1,0,COUNTA([21]Chart!$AB$11:$AB$38)-1,1)</definedName>
    <definedName name="_xlnm.Print_Area" localSheetId="38">' LTV and amortization '!$A$1:$K$67</definedName>
    <definedName name="_xlnm.Print_Area" localSheetId="18">'A&amp;WM '!$A$1:$J$49</definedName>
    <definedName name="_xlnm.Print_Area" localSheetId="19">'A&amp;WM Total'!$A$1:$M$73</definedName>
    <definedName name="_xlnm.Print_Area" localSheetId="23">AuM!$A$1:$K$87</definedName>
    <definedName name="_xlnm.Print_Area" localSheetId="46">'Bank '!$A$1:$H$66</definedName>
    <definedName name="_xlnm.Print_Area" localSheetId="47">'Bank2 '!$A$1:$G$71</definedName>
    <definedName name="_xlnm.Print_Area" localSheetId="48">'Bank3 '!$A$1:$H$64</definedName>
    <definedName name="_xlnm.Print_Area" localSheetId="49">'Bank4 '!$A$1:$F$62</definedName>
    <definedName name="_xlnm.Print_Area" localSheetId="50">'Bank5 '!$A$1:$J$64</definedName>
    <definedName name="_xlnm.Print_Area" localSheetId="12">'BB  Start  '!$A$1:$I$67</definedName>
    <definedName name="_xlnm.Print_Area" localSheetId="14">'BB Spec'!$A$1:$M$78</definedName>
    <definedName name="_xlnm.Print_Area" localSheetId="13">'BB Total'!$A$1:$M$77</definedName>
    <definedName name="_xlnm.Print_Area" localSheetId="55">'Contacts and financial calendar'!$A$1:$E$62</definedName>
    <definedName name="_xlnm.Print_Area" localSheetId="1">Contents!$A$1:$C$78</definedName>
    <definedName name="_xlnm.Print_Area" localSheetId="32">'Credit portfolio by BU Q3 '!$A$1:$I$93</definedName>
    <definedName name="_xlnm.Print_Area" localSheetId="31">'Credit portfolio by BU Q4'!$A$1:$I$85</definedName>
    <definedName name="_xlnm.Print_Area" localSheetId="0">'Factbook Q4 2019 '!$A$1:$R$54</definedName>
    <definedName name="_xlnm.Print_Area" localSheetId="28">'Fair Value'!$A$1:$H$71</definedName>
    <definedName name="_xlnm.Print_Area" localSheetId="3">'Financials start'!$A$1:$K$50</definedName>
    <definedName name="_xlnm.Print_Area" localSheetId="51">'Funding  '!$A$1:$D$67</definedName>
    <definedName name="_xlnm.Print_Area" localSheetId="25">'GF and other'!$A$1:$K$71</definedName>
    <definedName name="_xlnm.Print_Area" localSheetId="24">'Group Functions and Others'!$A$1:$K$49</definedName>
    <definedName name="_xlnm.Print_Area" localSheetId="34">'Impaired Loans 1'!$A$1:$L$74</definedName>
    <definedName name="_xlnm.Print_Area" localSheetId="35">'Impaired Loans 2 '!$A$1:$J$70</definedName>
    <definedName name="_xlnm.Print_Area" localSheetId="54">'Info - Macroeconomic data  '!$A$1:$I$167</definedName>
    <definedName name="_xlnm.Print_Area" localSheetId="44">IRB!$A$1:$F$64</definedName>
    <definedName name="_xlnm.Print_Area" localSheetId="4">'Key financial figures  '!$A$1:$AZ$69</definedName>
    <definedName name="_xlnm.Print_Area" localSheetId="5">'Key financial figures 2 '!$A$1:$S$109</definedName>
    <definedName name="_xlnm.Print_Area" localSheetId="17">'LC&amp;I Total'!$A$1:$M$86</definedName>
    <definedName name="_xlnm.Print_Area" localSheetId="16">LCI!$A$1:$K$49</definedName>
    <definedName name="_xlnm.Print_Area" localSheetId="29">'Lending by country and industry'!$A$1:$I$347</definedName>
    <definedName name="_xlnm.Print_Area" localSheetId="30">'Lending by industry'!$A$1:$J$80</definedName>
    <definedName name="_xlnm.Print_Area" localSheetId="27">'Lending by sector'!$A$1:$J$68</definedName>
    <definedName name="_xlnm.Print_Area" localSheetId="21">'Life &amp; Pensions - 1'!$A$1:$K$79</definedName>
    <definedName name="_xlnm.Print_Area" localSheetId="22">'Life &amp; Pensions - 2'!$A$1:$I$74</definedName>
    <definedName name="_xlnm.Print_Area" localSheetId="52">'Liquidity  '!$A$1:$BD$61</definedName>
    <definedName name="_xlnm.Print_Area" localSheetId="36">'Loans &amp; Impairment  '!$A$1:$L$102</definedName>
    <definedName name="_xlnm.Print_Area" localSheetId="53">'Macro start'!$A$1:$K$50</definedName>
    <definedName name="_xlnm.Print_Area" localSheetId="42">'Market risk '!$A$1:$G$66</definedName>
    <definedName name="_xlnm.Print_Area" localSheetId="7">'NCI, Expenses, Loan losses  '!$A$1:$R$81</definedName>
    <definedName name="_xlnm.Print_Area" localSheetId="8">'Net loan losses   '!$A$1:$I$60</definedName>
    <definedName name="_xlnm.Print_Area" localSheetId="6">'NII - bridge   '!$A$1:$J$71</definedName>
    <definedName name="_xlnm.Print_Area" localSheetId="15">'Nordea Finance'!$A$1:$I$76</definedName>
    <definedName name="_xlnm.Print_Area" localSheetId="2">'Nordea overview'!$A$1:$I$45</definedName>
    <definedName name="_xlnm.Print_Area" localSheetId="43">'Own funds'!$A$1:$J$71</definedName>
    <definedName name="_xlnm.Print_Area" localSheetId="39">'Own Funds &amp; Ratios'!$A$1:$K$74</definedName>
    <definedName name="_xlnm.Print_Area" localSheetId="20">'PB and A&amp;WM '!$A$1:$K$80</definedName>
    <definedName name="_xlnm.Print_Area" localSheetId="9">PeB!$A$1:$K$49</definedName>
    <definedName name="_xlnm.Print_Area" localSheetId="11">'PeB Spec'!$A$1:$M$85</definedName>
    <definedName name="_xlnm.Print_Area" localSheetId="10">'PeB Total'!$A$1:$M$76</definedName>
    <definedName name="_xlnm.Print_Area" localSheetId="37">'Rating, Market risk'!$A$1:$M$67</definedName>
    <definedName name="_xlnm.Print_Area" localSheetId="45">'REA - legal '!$A$1:$J$64</definedName>
    <definedName name="_xlnm.Print_Area" localSheetId="40">'REA &amp; Risk weights '!$A$1:$J$67</definedName>
    <definedName name="_xlnm.Print_Area" localSheetId="41">Requirement!$A$1:$G$74</definedName>
    <definedName name="_xlnm.Print_Area" localSheetId="26">'Risk, liquidity, capital st '!$A$1:$K$49</definedName>
    <definedName name="_xlnm.Print_Area" localSheetId="33">'Shipping oil and oil services'!$A$1:$P$67</definedName>
    <definedName name="Privatebanking" localSheetId="38">#REF!</definedName>
    <definedName name="Privatebanking" localSheetId="18">#REF!</definedName>
    <definedName name="Privatebanking" localSheetId="12">#REF!</definedName>
    <definedName name="Privatebanking" localSheetId="32">#REF!</definedName>
    <definedName name="Privatebanking" localSheetId="31">#REF!</definedName>
    <definedName name="Privatebanking" localSheetId="51">#REF!</definedName>
    <definedName name="Privatebanking" localSheetId="24">#REF!</definedName>
    <definedName name="Privatebanking" localSheetId="34">#REF!</definedName>
    <definedName name="Privatebanking" localSheetId="35">#REF!</definedName>
    <definedName name="Privatebanking" localSheetId="54">#REF!</definedName>
    <definedName name="Privatebanking" localSheetId="4">#REF!</definedName>
    <definedName name="Privatebanking" localSheetId="5">#REF!</definedName>
    <definedName name="Privatebanking" localSheetId="16">#REF!</definedName>
    <definedName name="Privatebanking" localSheetId="27">#REF!</definedName>
    <definedName name="Privatebanking" localSheetId="52">#REF!</definedName>
    <definedName name="Privatebanking" localSheetId="36">#REF!</definedName>
    <definedName name="Privatebanking" localSheetId="7">#REF!</definedName>
    <definedName name="Privatebanking" localSheetId="8">#REF!</definedName>
    <definedName name="Privatebanking" localSheetId="6">#REF!</definedName>
    <definedName name="Privatebanking" localSheetId="9">#REF!</definedName>
    <definedName name="Privatebanking">#REF!</definedName>
    <definedName name="prob.loans" localSheetId="38">#REF!</definedName>
    <definedName name="prob.loans" localSheetId="18">#REF!</definedName>
    <definedName name="prob.loans" localSheetId="12">#REF!</definedName>
    <definedName name="prob.loans" localSheetId="32">#REF!</definedName>
    <definedName name="prob.loans" localSheetId="31">#REF!</definedName>
    <definedName name="prob.loans" localSheetId="51">#REF!</definedName>
    <definedName name="prob.loans" localSheetId="24">#REF!</definedName>
    <definedName name="prob.loans" localSheetId="34">#REF!</definedName>
    <definedName name="prob.loans" localSheetId="35">#REF!</definedName>
    <definedName name="prob.loans" localSheetId="54">#REF!</definedName>
    <definedName name="prob.loans" localSheetId="4">#REF!</definedName>
    <definedName name="prob.loans" localSheetId="5">#REF!</definedName>
    <definedName name="prob.loans" localSheetId="16">#REF!</definedName>
    <definedName name="prob.loans" localSheetId="27">#REF!</definedName>
    <definedName name="prob.loans" localSheetId="52">#REF!</definedName>
    <definedName name="prob.loans" localSheetId="36">#REF!</definedName>
    <definedName name="prob.loans" localSheetId="7">#REF!</definedName>
    <definedName name="prob.loans" localSheetId="8">#REF!</definedName>
    <definedName name="prob.loans" localSheetId="6">#REF!</definedName>
    <definedName name="prob.loans" localSheetId="9">#REF!</definedName>
    <definedName name="prob.loans">#REF!</definedName>
    <definedName name="prod" localSheetId="38">#REF!</definedName>
    <definedName name="prod" localSheetId="18">#REF!</definedName>
    <definedName name="prod" localSheetId="12">#REF!</definedName>
    <definedName name="prod" localSheetId="32">#REF!</definedName>
    <definedName name="prod" localSheetId="31">#REF!</definedName>
    <definedName name="prod" localSheetId="51">#REF!</definedName>
    <definedName name="prod" localSheetId="24">#REF!</definedName>
    <definedName name="prod" localSheetId="34">#REF!</definedName>
    <definedName name="prod" localSheetId="35">#REF!</definedName>
    <definedName name="prod" localSheetId="54">#REF!</definedName>
    <definedName name="prod" localSheetId="4">#REF!</definedName>
    <definedName name="prod" localSheetId="5">#REF!</definedName>
    <definedName name="prod" localSheetId="16">#REF!</definedName>
    <definedName name="prod" localSheetId="27">#REF!</definedName>
    <definedName name="prod" localSheetId="52">#REF!</definedName>
    <definedName name="prod" localSheetId="36">#REF!</definedName>
    <definedName name="prod" localSheetId="7">#REF!</definedName>
    <definedName name="prod" localSheetId="8">#REF!</definedName>
    <definedName name="prod" localSheetId="6">#REF!</definedName>
    <definedName name="prod" localSheetId="9">#REF!</definedName>
    <definedName name="prod">#REF!</definedName>
    <definedName name="prod_group" localSheetId="38">#REF!</definedName>
    <definedName name="prod_group" localSheetId="18">#REF!</definedName>
    <definedName name="prod_group" localSheetId="12">#REF!</definedName>
    <definedName name="prod_group" localSheetId="32">#REF!</definedName>
    <definedName name="prod_group" localSheetId="31">#REF!</definedName>
    <definedName name="prod_group" localSheetId="51">#REF!</definedName>
    <definedName name="prod_group" localSheetId="24">#REF!</definedName>
    <definedName name="prod_group" localSheetId="34">#REF!</definedName>
    <definedName name="prod_group" localSheetId="35">#REF!</definedName>
    <definedName name="prod_group" localSheetId="54">#REF!</definedName>
    <definedName name="prod_group" localSheetId="4">#REF!</definedName>
    <definedName name="prod_group" localSheetId="5">#REF!</definedName>
    <definedName name="prod_group" localSheetId="16">#REF!</definedName>
    <definedName name="prod_group" localSheetId="27">#REF!</definedName>
    <definedName name="prod_group" localSheetId="52">#REF!</definedName>
    <definedName name="prod_group" localSheetId="36">#REF!</definedName>
    <definedName name="prod_group" localSheetId="7">#REF!</definedName>
    <definedName name="prod_group" localSheetId="8">#REF!</definedName>
    <definedName name="prod_group" localSheetId="6">#REF!</definedName>
    <definedName name="prod_group" localSheetId="9">#REF!</definedName>
    <definedName name="prod_group">#REF!</definedName>
    <definedName name="Property" localSheetId="38">#REF!</definedName>
    <definedName name="Property" localSheetId="18">#REF!</definedName>
    <definedName name="Property" localSheetId="12">#REF!</definedName>
    <definedName name="Property" localSheetId="32">#REF!</definedName>
    <definedName name="Property" localSheetId="31">#REF!</definedName>
    <definedName name="Property" localSheetId="51">#REF!</definedName>
    <definedName name="Property" localSheetId="24">#REF!</definedName>
    <definedName name="Property" localSheetId="34">#REF!</definedName>
    <definedName name="Property" localSheetId="35">#REF!</definedName>
    <definedName name="Property" localSheetId="54">#REF!</definedName>
    <definedName name="Property" localSheetId="4">#REF!</definedName>
    <definedName name="Property" localSheetId="5">#REF!</definedName>
    <definedName name="Property" localSheetId="16">#REF!</definedName>
    <definedName name="Property" localSheetId="27">#REF!</definedName>
    <definedName name="Property" localSheetId="52">#REF!</definedName>
    <definedName name="Property" localSheetId="36">#REF!</definedName>
    <definedName name="Property" localSheetId="7">#REF!</definedName>
    <definedName name="Property" localSheetId="8">#REF!</definedName>
    <definedName name="Property" localSheetId="6">#REF!</definedName>
    <definedName name="Property" localSheetId="9">#REF!</definedName>
    <definedName name="Property">#REF!</definedName>
    <definedName name="q" localSheetId="38" hidden="1">{"5 * utfall + budget",#N/A,FALSE,"T-0298";"5 * bolag",#N/A,FALSE,"T-0298";"Unibank, utfall alla",#N/A,FALSE,"T-0298";#N/A,#N/A,FALSE,"Koncernskulder";#N/A,#N/A,FALSE,"Koncernfakturering"}</definedName>
    <definedName name="q" localSheetId="18" hidden="1">{"5 * utfall + budget",#N/A,FALSE,"T-0298";"5 * bolag",#N/A,FALSE,"T-0298";"Unibank, utfall alla",#N/A,FALSE,"T-0298";#N/A,#N/A,FALSE,"Koncernskulder";#N/A,#N/A,FALSE,"Koncernfakturering"}</definedName>
    <definedName name="q" localSheetId="12" hidden="1">{"5 * utfall + budget",#N/A,FALSE,"T-0298";"5 * bolag",#N/A,FALSE,"T-0298";"Unibank, utfall alla",#N/A,FALSE,"T-0298";#N/A,#N/A,FALSE,"Koncernskulder";#N/A,#N/A,FALSE,"Koncernfakturering"}</definedName>
    <definedName name="q" localSheetId="32" hidden="1">{"5 * utfall + budget",#N/A,FALSE,"T-0298";"5 * bolag",#N/A,FALSE,"T-0298";"Unibank, utfall alla",#N/A,FALSE,"T-0298";#N/A,#N/A,FALSE,"Koncernskulder";#N/A,#N/A,FALSE,"Koncernfakturering"}</definedName>
    <definedName name="q" localSheetId="31" hidden="1">{"5 * utfall + budget",#N/A,FALSE,"T-0298";"5 * bolag",#N/A,FALSE,"T-0298";"Unibank, utfall alla",#N/A,FALSE,"T-0298";#N/A,#N/A,FALSE,"Koncernskulder";#N/A,#N/A,FALSE,"Koncernfakturering"}</definedName>
    <definedName name="q" localSheetId="28" hidden="1">{"5 * utfall + budget",#N/A,FALSE,"T-0298";"5 * bolag",#N/A,FALSE,"T-0298";"Unibank, utfall alla",#N/A,FALSE,"T-0298";#N/A,#N/A,FALSE,"Koncernskulder";#N/A,#N/A,FALSE,"Koncernfakturering"}</definedName>
    <definedName name="q" localSheetId="51" hidden="1">{"5 * utfall + budget",#N/A,FALSE,"T-0298";"5 * bolag",#N/A,FALSE,"T-0298";"Unibank, utfall alla",#N/A,FALSE,"T-0298";#N/A,#N/A,FALSE,"Koncernskulder";#N/A,#N/A,FALSE,"Koncernfakturering"}</definedName>
    <definedName name="q" localSheetId="24" hidden="1">{"5 * utfall + budget",#N/A,FALSE,"T-0298";"5 * bolag",#N/A,FALSE,"T-0298";"Unibank, utfall alla",#N/A,FALSE,"T-0298";#N/A,#N/A,FALSE,"Koncernskulder";#N/A,#N/A,FALSE,"Koncernfakturering"}</definedName>
    <definedName name="q" localSheetId="34" hidden="1">{"5 * utfall + budget",#N/A,FALSE,"T-0298";"5 * bolag",#N/A,FALSE,"T-0298";"Unibank, utfall alla",#N/A,FALSE,"T-0298";#N/A,#N/A,FALSE,"Koncernskulder";#N/A,#N/A,FALSE,"Koncernfakturering"}</definedName>
    <definedName name="q" localSheetId="35" hidden="1">{"5 * utfall + budget",#N/A,FALSE,"T-0298";"5 * bolag",#N/A,FALSE,"T-0298";"Unibank, utfall alla",#N/A,FALSE,"T-0298";#N/A,#N/A,FALSE,"Koncernskulder";#N/A,#N/A,FALSE,"Koncernfakturering"}</definedName>
    <definedName name="q" localSheetId="54" hidden="1">{"5 * utfall + budget",#N/A,FALSE,"T-0298";"5 * bolag",#N/A,FALSE,"T-0298";"Unibank, utfall alla",#N/A,FALSE,"T-0298";#N/A,#N/A,FALSE,"Koncernskulder";#N/A,#N/A,FALSE,"Koncernfakturering"}</definedName>
    <definedName name="q" localSheetId="4" hidden="1">{"5 * utfall + budget",#N/A,FALSE,"T-0298";"5 * bolag",#N/A,FALSE,"T-0298";"Unibank, utfall alla",#N/A,FALSE,"T-0298";#N/A,#N/A,FALSE,"Koncernskulder";#N/A,#N/A,FALSE,"Koncernfakturering"}</definedName>
    <definedName name="q" localSheetId="5" hidden="1">{"5 * utfall + budget",#N/A,FALSE,"T-0298";"5 * bolag",#N/A,FALSE,"T-0298";"Unibank, utfall alla",#N/A,FALSE,"T-0298";#N/A,#N/A,FALSE,"Koncernskulder";#N/A,#N/A,FALSE,"Koncernfakturering"}</definedName>
    <definedName name="q" localSheetId="16" hidden="1">{"5 * utfall + budget",#N/A,FALSE,"T-0298";"5 * bolag",#N/A,FALSE,"T-0298";"Unibank, utfall alla",#N/A,FALSE,"T-0298";#N/A,#N/A,FALSE,"Koncernskulder";#N/A,#N/A,FALSE,"Koncernfakturering"}</definedName>
    <definedName name="q" localSheetId="27" hidden="1">{"5 * utfall + budget",#N/A,FALSE,"T-0298";"5 * bolag",#N/A,FALSE,"T-0298";"Unibank, utfall alla",#N/A,FALSE,"T-0298";#N/A,#N/A,FALSE,"Koncernskulder";#N/A,#N/A,FALSE,"Koncernfakturering"}</definedName>
    <definedName name="q" localSheetId="52" hidden="1">{"5 * utfall + budget",#N/A,FALSE,"T-0298";"5 * bolag",#N/A,FALSE,"T-0298";"Unibank, utfall alla",#N/A,FALSE,"T-0298";#N/A,#N/A,FALSE,"Koncernskulder";#N/A,#N/A,FALSE,"Koncernfakturering"}</definedName>
    <definedName name="q" localSheetId="36" hidden="1">{"5 * utfall + budget",#N/A,FALSE,"T-0298";"5 * bolag",#N/A,FALSE,"T-0298";"Unibank, utfall alla",#N/A,FALSE,"T-0298";#N/A,#N/A,FALSE,"Koncernskulder";#N/A,#N/A,FALSE,"Koncernfakturering"}</definedName>
    <definedName name="q" localSheetId="7" hidden="1">{"5 * utfall + budget",#N/A,FALSE,"T-0298";"5 * bolag",#N/A,FALSE,"T-0298";"Unibank, utfall alla",#N/A,FALSE,"T-0298";#N/A,#N/A,FALSE,"Koncernskulder";#N/A,#N/A,FALSE,"Koncernfakturering"}</definedName>
    <definedName name="q" localSheetId="8" hidden="1">{"5 * utfall + budget",#N/A,FALSE,"T-0298";"5 * bolag",#N/A,FALSE,"T-0298";"Unibank, utfall alla",#N/A,FALSE,"T-0298";#N/A,#N/A,FALSE,"Koncernskulder";#N/A,#N/A,FALSE,"Koncernfakturering"}</definedName>
    <definedName name="q" localSheetId="6" hidden="1">{"5 * utfall + budget",#N/A,FALSE,"T-0298";"5 * bolag",#N/A,FALSE,"T-0298";"Unibank, utfall alla",#N/A,FALSE,"T-0298";#N/A,#N/A,FALSE,"Koncernskulder";#N/A,#N/A,FALSE,"Koncernfakturering"}</definedName>
    <definedName name="q" localSheetId="39" hidden="1">{"5 * utfall + budget",#N/A,FALSE,"T-0298";"5 * bolag",#N/A,FALSE,"T-0298";"Unibank, utfall alla",#N/A,FALSE,"T-0298";#N/A,#N/A,FALSE,"Koncernskulder";#N/A,#N/A,FALSE,"Koncernfakturering"}</definedName>
    <definedName name="q" localSheetId="9" hidden="1">{"5 * utfall + budget",#N/A,FALSE,"T-0298";"5 * bolag",#N/A,FALSE,"T-0298";"Unibank, utfall alla",#N/A,FALSE,"T-0298";#N/A,#N/A,FALSE,"Koncernskulder";#N/A,#N/A,FALSE,"Koncernfakturering"}</definedName>
    <definedName name="q" localSheetId="37" hidden="1">{"5 * utfall + budget",#N/A,FALSE,"T-0298";"5 * bolag",#N/A,FALSE,"T-0298";"Unibank, utfall alla",#N/A,FALSE,"T-0298";#N/A,#N/A,FALSE,"Koncernskulder";#N/A,#N/A,FALSE,"Koncernfakturering"}</definedName>
    <definedName name="q" hidden="1">{"5 * utfall + budget",#N/A,FALSE,"T-0298";"5 * bolag",#N/A,FALSE,"T-0298";"Unibank, utfall alla",#N/A,FALSE,"T-0298";#N/A,#N/A,FALSE,"Koncernskulder";#N/A,#N/A,FALSE,"Koncernfakturering"}</definedName>
    <definedName name="qe" localSheetId="38" hidden="1">{"5 * utfall + budget",#N/A,FALSE,"T-0298";"5 * bolag",#N/A,FALSE,"T-0298";"Unibank, utfall alla",#N/A,FALSE,"T-0298";#N/A,#N/A,FALSE,"Koncernskulder";#N/A,#N/A,FALSE,"Koncernfakturering"}</definedName>
    <definedName name="qe" localSheetId="18" hidden="1">{"5 * utfall + budget",#N/A,FALSE,"T-0298";"5 * bolag",#N/A,FALSE,"T-0298";"Unibank, utfall alla",#N/A,FALSE,"T-0298";#N/A,#N/A,FALSE,"Koncernskulder";#N/A,#N/A,FALSE,"Koncernfakturering"}</definedName>
    <definedName name="qe" localSheetId="12" hidden="1">{"5 * utfall + budget",#N/A,FALSE,"T-0298";"5 * bolag",#N/A,FALSE,"T-0298";"Unibank, utfall alla",#N/A,FALSE,"T-0298";#N/A,#N/A,FALSE,"Koncernskulder";#N/A,#N/A,FALSE,"Koncernfakturering"}</definedName>
    <definedName name="qe" localSheetId="32" hidden="1">{"5 * utfall + budget",#N/A,FALSE,"T-0298";"5 * bolag",#N/A,FALSE,"T-0298";"Unibank, utfall alla",#N/A,FALSE,"T-0298";#N/A,#N/A,FALSE,"Koncernskulder";#N/A,#N/A,FALSE,"Koncernfakturering"}</definedName>
    <definedName name="qe" localSheetId="31" hidden="1">{"5 * utfall + budget",#N/A,FALSE,"T-0298";"5 * bolag",#N/A,FALSE,"T-0298";"Unibank, utfall alla",#N/A,FALSE,"T-0298";#N/A,#N/A,FALSE,"Koncernskulder";#N/A,#N/A,FALSE,"Koncernfakturering"}</definedName>
    <definedName name="qe" localSheetId="28" hidden="1">{"5 * utfall + budget",#N/A,FALSE,"T-0298";"5 * bolag",#N/A,FALSE,"T-0298";"Unibank, utfall alla",#N/A,FALSE,"T-0298";#N/A,#N/A,FALSE,"Koncernskulder";#N/A,#N/A,FALSE,"Koncernfakturering"}</definedName>
    <definedName name="qe" localSheetId="51" hidden="1">{"5 * utfall + budget",#N/A,FALSE,"T-0298";"5 * bolag",#N/A,FALSE,"T-0298";"Unibank, utfall alla",#N/A,FALSE,"T-0298";#N/A,#N/A,FALSE,"Koncernskulder";#N/A,#N/A,FALSE,"Koncernfakturering"}</definedName>
    <definedName name="qe" localSheetId="24" hidden="1">{"5 * utfall + budget",#N/A,FALSE,"T-0298";"5 * bolag",#N/A,FALSE,"T-0298";"Unibank, utfall alla",#N/A,FALSE,"T-0298";#N/A,#N/A,FALSE,"Koncernskulder";#N/A,#N/A,FALSE,"Koncernfakturering"}</definedName>
    <definedName name="qe" localSheetId="34" hidden="1">{"5 * utfall + budget",#N/A,FALSE,"T-0298";"5 * bolag",#N/A,FALSE,"T-0298";"Unibank, utfall alla",#N/A,FALSE,"T-0298";#N/A,#N/A,FALSE,"Koncernskulder";#N/A,#N/A,FALSE,"Koncernfakturering"}</definedName>
    <definedName name="qe" localSheetId="35" hidden="1">{"5 * utfall + budget",#N/A,FALSE,"T-0298";"5 * bolag",#N/A,FALSE,"T-0298";"Unibank, utfall alla",#N/A,FALSE,"T-0298";#N/A,#N/A,FALSE,"Koncernskulder";#N/A,#N/A,FALSE,"Koncernfakturering"}</definedName>
    <definedName name="qe" localSheetId="54" hidden="1">{"5 * utfall + budget",#N/A,FALSE,"T-0298";"5 * bolag",#N/A,FALSE,"T-0298";"Unibank, utfall alla",#N/A,FALSE,"T-0298";#N/A,#N/A,FALSE,"Koncernskulder";#N/A,#N/A,FALSE,"Koncernfakturering"}</definedName>
    <definedName name="qe" localSheetId="4" hidden="1">{"5 * utfall + budget",#N/A,FALSE,"T-0298";"5 * bolag",#N/A,FALSE,"T-0298";"Unibank, utfall alla",#N/A,FALSE,"T-0298";#N/A,#N/A,FALSE,"Koncernskulder";#N/A,#N/A,FALSE,"Koncernfakturering"}</definedName>
    <definedName name="qe" localSheetId="5" hidden="1">{"5 * utfall + budget",#N/A,FALSE,"T-0298";"5 * bolag",#N/A,FALSE,"T-0298";"Unibank, utfall alla",#N/A,FALSE,"T-0298";#N/A,#N/A,FALSE,"Koncernskulder";#N/A,#N/A,FALSE,"Koncernfakturering"}</definedName>
    <definedName name="qe" localSheetId="16" hidden="1">{"5 * utfall + budget",#N/A,FALSE,"T-0298";"5 * bolag",#N/A,FALSE,"T-0298";"Unibank, utfall alla",#N/A,FALSE,"T-0298";#N/A,#N/A,FALSE,"Koncernskulder";#N/A,#N/A,FALSE,"Koncernfakturering"}</definedName>
    <definedName name="qe" localSheetId="27" hidden="1">{"5 * utfall + budget",#N/A,FALSE,"T-0298";"5 * bolag",#N/A,FALSE,"T-0298";"Unibank, utfall alla",#N/A,FALSE,"T-0298";#N/A,#N/A,FALSE,"Koncernskulder";#N/A,#N/A,FALSE,"Koncernfakturering"}</definedName>
    <definedName name="qe" localSheetId="52" hidden="1">{"5 * utfall + budget",#N/A,FALSE,"T-0298";"5 * bolag",#N/A,FALSE,"T-0298";"Unibank, utfall alla",#N/A,FALSE,"T-0298";#N/A,#N/A,FALSE,"Koncernskulder";#N/A,#N/A,FALSE,"Koncernfakturering"}</definedName>
    <definedName name="qe" localSheetId="36" hidden="1">{"5 * utfall + budget",#N/A,FALSE,"T-0298";"5 * bolag",#N/A,FALSE,"T-0298";"Unibank, utfall alla",#N/A,FALSE,"T-0298";#N/A,#N/A,FALSE,"Koncernskulder";#N/A,#N/A,FALSE,"Koncernfakturering"}</definedName>
    <definedName name="qe" localSheetId="7" hidden="1">{"5 * utfall + budget",#N/A,FALSE,"T-0298";"5 * bolag",#N/A,FALSE,"T-0298";"Unibank, utfall alla",#N/A,FALSE,"T-0298";#N/A,#N/A,FALSE,"Koncernskulder";#N/A,#N/A,FALSE,"Koncernfakturering"}</definedName>
    <definedName name="qe" localSheetId="8" hidden="1">{"5 * utfall + budget",#N/A,FALSE,"T-0298";"5 * bolag",#N/A,FALSE,"T-0298";"Unibank, utfall alla",#N/A,FALSE,"T-0298";#N/A,#N/A,FALSE,"Koncernskulder";#N/A,#N/A,FALSE,"Koncernfakturering"}</definedName>
    <definedName name="qe" localSheetId="6" hidden="1">{"5 * utfall + budget",#N/A,FALSE,"T-0298";"5 * bolag",#N/A,FALSE,"T-0298";"Unibank, utfall alla",#N/A,FALSE,"T-0298";#N/A,#N/A,FALSE,"Koncernskulder";#N/A,#N/A,FALSE,"Koncernfakturering"}</definedName>
    <definedName name="qe" localSheetId="39" hidden="1">{"5 * utfall + budget",#N/A,FALSE,"T-0298";"5 * bolag",#N/A,FALSE,"T-0298";"Unibank, utfall alla",#N/A,FALSE,"T-0298";#N/A,#N/A,FALSE,"Koncernskulder";#N/A,#N/A,FALSE,"Koncernfakturering"}</definedName>
    <definedName name="qe" localSheetId="9" hidden="1">{"5 * utfall + budget",#N/A,FALSE,"T-0298";"5 * bolag",#N/A,FALSE,"T-0298";"Unibank, utfall alla",#N/A,FALSE,"T-0298";#N/A,#N/A,FALSE,"Koncernskulder";#N/A,#N/A,FALSE,"Koncernfakturering"}</definedName>
    <definedName name="qe" localSheetId="37" hidden="1">{"5 * utfall + budget",#N/A,FALSE,"T-0298";"5 * bolag",#N/A,FALSE,"T-0298";"Unibank, utfall alla",#N/A,FALSE,"T-0298";#N/A,#N/A,FALSE,"Koncernskulder";#N/A,#N/A,FALSE,"Koncernfakturering"}</definedName>
    <definedName name="qe" hidden="1">{"5 * utfall + budget",#N/A,FALSE,"T-0298";"5 * bolag",#N/A,FALSE,"T-0298";"Unibank, utfall alla",#N/A,FALSE,"T-0298";#N/A,#N/A,FALSE,"Koncernskulder";#N/A,#N/A,FALSE,"Koncernfakturering"}</definedName>
    <definedName name="Quarterly" localSheetId="38">#REF!</definedName>
    <definedName name="Quarterly" localSheetId="18">#REF!</definedName>
    <definedName name="Quarterly" localSheetId="12">#REF!</definedName>
    <definedName name="Quarterly" localSheetId="32">#REF!</definedName>
    <definedName name="Quarterly" localSheetId="31">#REF!</definedName>
    <definedName name="Quarterly" localSheetId="51">#REF!</definedName>
    <definedName name="Quarterly" localSheetId="24">#REF!</definedName>
    <definedName name="Quarterly" localSheetId="34">#REF!</definedName>
    <definedName name="Quarterly" localSheetId="35">#REF!</definedName>
    <definedName name="Quarterly" localSheetId="54">#REF!</definedName>
    <definedName name="Quarterly" localSheetId="4">#REF!</definedName>
    <definedName name="Quarterly" localSheetId="5">#REF!</definedName>
    <definedName name="Quarterly" localSheetId="16">#REF!</definedName>
    <definedName name="Quarterly" localSheetId="27">#REF!</definedName>
    <definedName name="Quarterly" localSheetId="52">#REF!</definedName>
    <definedName name="Quarterly" localSheetId="36">#REF!</definedName>
    <definedName name="Quarterly" localSheetId="7">#REF!</definedName>
    <definedName name="Quarterly" localSheetId="8">#REF!</definedName>
    <definedName name="Quarterly" localSheetId="6">#REF!</definedName>
    <definedName name="Quarterly" localSheetId="9">#REF!</definedName>
    <definedName name="Quarterly">#REF!</definedName>
    <definedName name="Rapport" localSheetId="38">#REF!</definedName>
    <definedName name="Rapport" localSheetId="18">#REF!</definedName>
    <definedName name="Rapport" localSheetId="12">#REF!</definedName>
    <definedName name="Rapport" localSheetId="32">#REF!</definedName>
    <definedName name="Rapport" localSheetId="31">#REF!</definedName>
    <definedName name="Rapport" localSheetId="28">#REF!</definedName>
    <definedName name="Rapport" localSheetId="51">#REF!</definedName>
    <definedName name="Rapport" localSheetId="24">#REF!</definedName>
    <definedName name="Rapport" localSheetId="34">#REF!</definedName>
    <definedName name="Rapport" localSheetId="35">#REF!</definedName>
    <definedName name="Rapport" localSheetId="54">#REF!</definedName>
    <definedName name="Rapport" localSheetId="4">#REF!</definedName>
    <definedName name="Rapport" localSheetId="5">#REF!</definedName>
    <definedName name="Rapport" localSheetId="16">#REF!</definedName>
    <definedName name="Rapport" localSheetId="27">#REF!</definedName>
    <definedName name="Rapport" localSheetId="52">#REF!</definedName>
    <definedName name="Rapport" localSheetId="36">#REF!</definedName>
    <definedName name="Rapport" localSheetId="7">#REF!</definedName>
    <definedName name="Rapport" localSheetId="8">#REF!</definedName>
    <definedName name="Rapport" localSheetId="6">#REF!</definedName>
    <definedName name="Rapport" localSheetId="9">#REF!</definedName>
    <definedName name="Rapport">#REF!</definedName>
    <definedName name="Ratios" localSheetId="38">#REF!</definedName>
    <definedName name="Ratios" localSheetId="18">#REF!</definedName>
    <definedName name="Ratios" localSheetId="12">#REF!</definedName>
    <definedName name="Ratios" localSheetId="32">#REF!</definedName>
    <definedName name="Ratios" localSheetId="31">#REF!</definedName>
    <definedName name="Ratios" localSheetId="51">#REF!</definedName>
    <definedName name="Ratios" localSheetId="24">#REF!</definedName>
    <definedName name="Ratios" localSheetId="34">#REF!</definedName>
    <definedName name="Ratios" localSheetId="35">#REF!</definedName>
    <definedName name="Ratios" localSheetId="54">#REF!</definedName>
    <definedName name="Ratios" localSheetId="4">#REF!</definedName>
    <definedName name="Ratios" localSheetId="5">#REF!</definedName>
    <definedName name="Ratios" localSheetId="16">#REF!</definedName>
    <definedName name="Ratios" localSheetId="27">#REF!</definedName>
    <definedName name="Ratios" localSheetId="52">#REF!</definedName>
    <definedName name="Ratios" localSheetId="36">#REF!</definedName>
    <definedName name="Ratios" localSheetId="7">#REF!</definedName>
    <definedName name="Ratios" localSheetId="8">#REF!</definedName>
    <definedName name="Ratios" localSheetId="6">#REF!</definedName>
    <definedName name="Ratios" localSheetId="9">#REF!</definedName>
    <definedName name="Ratios">#REF!</definedName>
    <definedName name="RBother" localSheetId="38">#REF!</definedName>
    <definedName name="RBother" localSheetId="18">#REF!</definedName>
    <definedName name="RBother" localSheetId="12">#REF!</definedName>
    <definedName name="RBother" localSheetId="32">#REF!</definedName>
    <definedName name="RBother" localSheetId="31">#REF!</definedName>
    <definedName name="RBother" localSheetId="51">#REF!</definedName>
    <definedName name="RBother" localSheetId="24">#REF!</definedName>
    <definedName name="RBother" localSheetId="34">#REF!</definedName>
    <definedName name="RBother" localSheetId="35">#REF!</definedName>
    <definedName name="RBother" localSheetId="54">#REF!</definedName>
    <definedName name="RBother" localSheetId="4">#REF!</definedName>
    <definedName name="RBother" localSheetId="5">#REF!</definedName>
    <definedName name="RBother" localSheetId="16">#REF!</definedName>
    <definedName name="RBother" localSheetId="27">#REF!</definedName>
    <definedName name="RBother" localSheetId="52">#REF!</definedName>
    <definedName name="RBother" localSheetId="36">#REF!</definedName>
    <definedName name="RBother" localSheetId="7">#REF!</definedName>
    <definedName name="RBother" localSheetId="8">#REF!</definedName>
    <definedName name="RBother" localSheetId="6">#REF!</definedName>
    <definedName name="RBother" localSheetId="9">#REF!</definedName>
    <definedName name="RBother">#REF!</definedName>
    <definedName name="RBother2" localSheetId="38">#REF!</definedName>
    <definedName name="RBother2" localSheetId="18">#REF!</definedName>
    <definedName name="RBother2" localSheetId="12">#REF!</definedName>
    <definedName name="RBother2" localSheetId="32">#REF!</definedName>
    <definedName name="RBother2" localSheetId="31">#REF!</definedName>
    <definedName name="RBother2" localSheetId="51">#REF!</definedName>
    <definedName name="RBother2" localSheetId="24">#REF!</definedName>
    <definedName name="RBother2" localSheetId="34">#REF!</definedName>
    <definedName name="RBother2" localSheetId="35">#REF!</definedName>
    <definedName name="RBother2" localSheetId="54">#REF!</definedName>
    <definedName name="RBother2" localSheetId="4">#REF!</definedName>
    <definedName name="RBother2" localSheetId="5">#REF!</definedName>
    <definedName name="RBother2" localSheetId="16">#REF!</definedName>
    <definedName name="RBother2" localSheetId="27">#REF!</definedName>
    <definedName name="RBother2" localSheetId="52">#REF!</definedName>
    <definedName name="RBother2" localSheetId="36">#REF!</definedName>
    <definedName name="RBother2" localSheetId="7">#REF!</definedName>
    <definedName name="RBother2" localSheetId="8">#REF!</definedName>
    <definedName name="RBother2" localSheetId="6">#REF!</definedName>
    <definedName name="RBother2" localSheetId="9">#REF!</definedName>
    <definedName name="RBother2">#REF!</definedName>
    <definedName name="reconciliation" localSheetId="38">#REF!</definedName>
    <definedName name="reconciliation" localSheetId="18">#REF!</definedName>
    <definedName name="reconciliation" localSheetId="12">#REF!</definedName>
    <definedName name="reconciliation" localSheetId="32">#REF!</definedName>
    <definedName name="reconciliation" localSheetId="31">#REF!</definedName>
    <definedName name="reconciliation" localSheetId="51">#REF!</definedName>
    <definedName name="reconciliation" localSheetId="24">#REF!</definedName>
    <definedName name="reconciliation" localSheetId="34">#REF!</definedName>
    <definedName name="reconciliation" localSheetId="35">#REF!</definedName>
    <definedName name="reconciliation" localSheetId="54">#REF!</definedName>
    <definedName name="reconciliation" localSheetId="4">#REF!</definedName>
    <definedName name="reconciliation" localSheetId="5">#REF!</definedName>
    <definedName name="reconciliation" localSheetId="16">#REF!</definedName>
    <definedName name="reconciliation" localSheetId="27">#REF!</definedName>
    <definedName name="reconciliation" localSheetId="52">#REF!</definedName>
    <definedName name="reconciliation" localSheetId="36">#REF!</definedName>
    <definedName name="reconciliation" localSheetId="7">#REF!</definedName>
    <definedName name="reconciliation" localSheetId="8">#REF!</definedName>
    <definedName name="reconciliation" localSheetId="6">#REF!</definedName>
    <definedName name="reconciliation" localSheetId="9">#REF!</definedName>
    <definedName name="reconciliation">#REF!</definedName>
    <definedName name="Region" localSheetId="38">OFFSET([17]Chart!$X$11,1,0,COUNTA([17]Chart!$X$11:$X$38)-1,1)</definedName>
    <definedName name="Region" localSheetId="28">OFFSET([17]Chart!$X$11,1,0,COUNTA([17]Chart!$X$11:$X$38)-1,1)</definedName>
    <definedName name="Region" localSheetId="51">OFFSET([17]Chart!$X$11,1,0,COUNTA([17]Chart!$X$11:$X$38)-1,1)</definedName>
    <definedName name="Region" localSheetId="34">OFFSET([18]Chart!$X$11,1,0,COUNTA([18]Chart!$X$11:$X$38)-1,1)</definedName>
    <definedName name="Region" localSheetId="35">OFFSET([18]Chart!$X$11,1,0,COUNTA([18]Chart!$X$11:$X$38)-1,1)</definedName>
    <definedName name="Region" localSheetId="54">OFFSET([19]Chart!$X$11,1,0,COUNTA([19]Chart!$X$11:$X$38)-1,1)</definedName>
    <definedName name="Region" localSheetId="27">OFFSET([18]Chart!$X$11,1,0,COUNTA([18]Chart!$X$11:$X$38)-1,1)</definedName>
    <definedName name="Region" localSheetId="52">OFFSET([18]Chart!$X$11,1,0,COUNTA([18]Chart!$X$11:$X$38)-1,1)</definedName>
    <definedName name="Region" localSheetId="7">OFFSET([20]Chart!$X$11,1,0,COUNTA([20]Chart!$X$11:$X$38)-1,1)</definedName>
    <definedName name="Region" localSheetId="8">OFFSET([20]Chart!$X$11,1,0,COUNTA([20]Chart!$X$11:$X$38)-1,1)</definedName>
    <definedName name="Region" localSheetId="6">OFFSET([20]Chart!$X$11,1,0,COUNTA([20]Chart!$X$11:$X$38)-1,1)</definedName>
    <definedName name="Region">OFFSET([21]Chart!$X$11,1,0,COUNTA([21]Chart!$X$11:$X$38)-1,1)</definedName>
    <definedName name="Regionlosses" localSheetId="38">OFFSET([17]Chart!$Y$11,1,0,COUNTA([17]Chart!$Y$11:$Y$38)-1,1)</definedName>
    <definedName name="Regionlosses" localSheetId="28">OFFSET([17]Chart!$Y$11,1,0,COUNTA([17]Chart!$Y$11:$Y$38)-1,1)</definedName>
    <definedName name="Regionlosses" localSheetId="51">OFFSET([17]Chart!$Y$11,1,0,COUNTA([17]Chart!$Y$11:$Y$38)-1,1)</definedName>
    <definedName name="Regionlosses" localSheetId="34">OFFSET([18]Chart!$Y$11,1,0,COUNTA([18]Chart!$Y$11:$Y$38)-1,1)</definedName>
    <definedName name="Regionlosses" localSheetId="35">OFFSET([18]Chart!$Y$11,1,0,COUNTA([18]Chart!$Y$11:$Y$38)-1,1)</definedName>
    <definedName name="Regionlosses" localSheetId="54">OFFSET([19]Chart!$Y$11,1,0,COUNTA([19]Chart!$Y$11:$Y$38)-1,1)</definedName>
    <definedName name="Regionlosses" localSheetId="27">OFFSET([18]Chart!$Y$11,1,0,COUNTA([18]Chart!$Y$11:$Y$38)-1,1)</definedName>
    <definedName name="Regionlosses" localSheetId="52">OFFSET([18]Chart!$Y$11,1,0,COUNTA([18]Chart!$Y$11:$Y$38)-1,1)</definedName>
    <definedName name="Regionlosses" localSheetId="7">OFFSET([20]Chart!$Y$11,1,0,COUNTA([20]Chart!$Y$11:$Y$38)-1,1)</definedName>
    <definedName name="Regionlosses" localSheetId="8">OFFSET([20]Chart!$Y$11,1,0,COUNTA([20]Chart!$Y$11:$Y$38)-1,1)</definedName>
    <definedName name="Regionlosses" localSheetId="6">OFFSET([20]Chart!$Y$11,1,0,COUNTA([20]Chart!$Y$11:$Y$38)-1,1)</definedName>
    <definedName name="Regionlosses">OFFSET([21]Chart!$Y$11,1,0,COUNTA([21]Chart!$Y$11:$Y$38)-1,1)</definedName>
    <definedName name="retail" localSheetId="38">#REF!</definedName>
    <definedName name="retail" localSheetId="18">#REF!</definedName>
    <definedName name="retail" localSheetId="12">#REF!</definedName>
    <definedName name="retail" localSheetId="32">#REF!</definedName>
    <definedName name="retail" localSheetId="31">#REF!</definedName>
    <definedName name="retail" localSheetId="51">#REF!</definedName>
    <definedName name="retail" localSheetId="24">#REF!</definedName>
    <definedName name="retail" localSheetId="34">#REF!</definedName>
    <definedName name="retail" localSheetId="35">#REF!</definedName>
    <definedName name="retail" localSheetId="54">#REF!</definedName>
    <definedName name="retail" localSheetId="4">#REF!</definedName>
    <definedName name="retail" localSheetId="5">#REF!</definedName>
    <definedName name="retail" localSheetId="16">#REF!</definedName>
    <definedName name="retail" localSheetId="27">#REF!</definedName>
    <definedName name="retail" localSheetId="52">#REF!</definedName>
    <definedName name="retail" localSheetId="36">#REF!</definedName>
    <definedName name="retail" localSheetId="7">#REF!</definedName>
    <definedName name="retail" localSheetId="8">#REF!</definedName>
    <definedName name="retail" localSheetId="6">#REF!</definedName>
    <definedName name="retail" localSheetId="9">#REF!</definedName>
    <definedName name="retail">#REF!</definedName>
    <definedName name="retail1" localSheetId="38">#REF!</definedName>
    <definedName name="retail1" localSheetId="18">#REF!</definedName>
    <definedName name="retail1" localSheetId="12">#REF!</definedName>
    <definedName name="retail1" localSheetId="32">#REF!</definedName>
    <definedName name="retail1" localSheetId="31">#REF!</definedName>
    <definedName name="retail1" localSheetId="51">#REF!</definedName>
    <definedName name="retail1" localSheetId="24">#REF!</definedName>
    <definedName name="retail1" localSheetId="34">#REF!</definedName>
    <definedName name="retail1" localSheetId="35">#REF!</definedName>
    <definedName name="retail1" localSheetId="54">#REF!</definedName>
    <definedName name="retail1" localSheetId="4">#REF!</definedName>
    <definedName name="retail1" localSheetId="5">#REF!</definedName>
    <definedName name="retail1" localSheetId="16">#REF!</definedName>
    <definedName name="retail1" localSheetId="27">#REF!</definedName>
    <definedName name="retail1" localSheetId="52">#REF!</definedName>
    <definedName name="retail1" localSheetId="36">#REF!</definedName>
    <definedName name="retail1" localSheetId="7">#REF!</definedName>
    <definedName name="retail1" localSheetId="8">#REF!</definedName>
    <definedName name="retail1" localSheetId="6">#REF!</definedName>
    <definedName name="retail1" localSheetId="9">#REF!</definedName>
    <definedName name="retail1">#REF!</definedName>
    <definedName name="RetailKeyFig" localSheetId="38">#REF!</definedName>
    <definedName name="RetailKeyFig" localSheetId="18">#REF!</definedName>
    <definedName name="RetailKeyFig" localSheetId="12">#REF!</definedName>
    <definedName name="RetailKeyFig" localSheetId="32">#REF!</definedName>
    <definedName name="RetailKeyFig" localSheetId="31">#REF!</definedName>
    <definedName name="RetailKeyFig" localSheetId="51">#REF!</definedName>
    <definedName name="RetailKeyFig" localSheetId="24">#REF!</definedName>
    <definedName name="RetailKeyFig" localSheetId="34">#REF!</definedName>
    <definedName name="RetailKeyFig" localSheetId="35">#REF!</definedName>
    <definedName name="RetailKeyFig" localSheetId="54">#REF!</definedName>
    <definedName name="RetailKeyFig" localSheetId="4">#REF!</definedName>
    <definedName name="RetailKeyFig" localSheetId="5">#REF!</definedName>
    <definedName name="RetailKeyFig" localSheetId="16">#REF!</definedName>
    <definedName name="RetailKeyFig" localSheetId="27">#REF!</definedName>
    <definedName name="RetailKeyFig" localSheetId="52">#REF!</definedName>
    <definedName name="RetailKeyFig" localSheetId="36">#REF!</definedName>
    <definedName name="RetailKeyFig" localSheetId="7">#REF!</definedName>
    <definedName name="RetailKeyFig" localSheetId="8">#REF!</definedName>
    <definedName name="RetailKeyFig" localSheetId="6">#REF!</definedName>
    <definedName name="RetailKeyFig" localSheetId="9">#REF!</definedName>
    <definedName name="RetailKeyFig">#REF!</definedName>
    <definedName name="RetailOP" localSheetId="38">#REF!</definedName>
    <definedName name="RetailOP" localSheetId="18">#REF!</definedName>
    <definedName name="RetailOP" localSheetId="12">#REF!</definedName>
    <definedName name="RetailOP" localSheetId="32">#REF!</definedName>
    <definedName name="RetailOP" localSheetId="31">#REF!</definedName>
    <definedName name="RetailOP" localSheetId="51">#REF!</definedName>
    <definedName name="RetailOP" localSheetId="24">#REF!</definedName>
    <definedName name="RetailOP" localSheetId="34">#REF!</definedName>
    <definedName name="RetailOP" localSheetId="35">#REF!</definedName>
    <definedName name="RetailOP" localSheetId="54">#REF!</definedName>
    <definedName name="RetailOP" localSheetId="4">#REF!</definedName>
    <definedName name="RetailOP" localSheetId="5">#REF!</definedName>
    <definedName name="RetailOP" localSheetId="16">#REF!</definedName>
    <definedName name="RetailOP" localSheetId="27">#REF!</definedName>
    <definedName name="RetailOP" localSheetId="52">#REF!</definedName>
    <definedName name="RetailOP" localSheetId="36">#REF!</definedName>
    <definedName name="RetailOP" localSheetId="7">#REF!</definedName>
    <definedName name="RetailOP" localSheetId="8">#REF!</definedName>
    <definedName name="RetailOP" localSheetId="6">#REF!</definedName>
    <definedName name="RetailOP" localSheetId="9">#REF!</definedName>
    <definedName name="RetailOP">#REF!</definedName>
    <definedName name="RetailVol" localSheetId="38">#REF!</definedName>
    <definedName name="RetailVol" localSheetId="18">#REF!</definedName>
    <definedName name="RetailVol" localSheetId="12">#REF!</definedName>
    <definedName name="RetailVol" localSheetId="32">#REF!</definedName>
    <definedName name="RetailVol" localSheetId="31">#REF!</definedName>
    <definedName name="RetailVol" localSheetId="51">#REF!</definedName>
    <definedName name="RetailVol" localSheetId="24">#REF!</definedName>
    <definedName name="RetailVol" localSheetId="34">#REF!</definedName>
    <definedName name="RetailVol" localSheetId="35">#REF!</definedName>
    <definedName name="RetailVol" localSheetId="54">#REF!</definedName>
    <definedName name="RetailVol" localSheetId="4">#REF!</definedName>
    <definedName name="RetailVol" localSheetId="5">#REF!</definedName>
    <definedName name="RetailVol" localSheetId="16">#REF!</definedName>
    <definedName name="RetailVol" localSheetId="27">#REF!</definedName>
    <definedName name="RetailVol" localSheetId="52">#REF!</definedName>
    <definedName name="RetailVol" localSheetId="36">#REF!</definedName>
    <definedName name="RetailVol" localSheetId="7">#REF!</definedName>
    <definedName name="RetailVol" localSheetId="8">#REF!</definedName>
    <definedName name="RetailVol" localSheetId="6">#REF!</definedName>
    <definedName name="RetailVol" localSheetId="9">#REF!</definedName>
    <definedName name="RetailVol">#REF!</definedName>
    <definedName name="sam" localSheetId="38">#REF!</definedName>
    <definedName name="sam" localSheetId="18">#REF!</definedName>
    <definedName name="sam" localSheetId="12">#REF!</definedName>
    <definedName name="sam" localSheetId="32">#REF!</definedName>
    <definedName name="sam" localSheetId="31">#REF!</definedName>
    <definedName name="sam" localSheetId="51">#REF!</definedName>
    <definedName name="sam" localSheetId="24">#REF!</definedName>
    <definedName name="sam" localSheetId="34">#REF!</definedName>
    <definedName name="sam" localSheetId="35">#REF!</definedName>
    <definedName name="sam" localSheetId="54">#REF!</definedName>
    <definedName name="sam" localSheetId="4">#REF!</definedName>
    <definedName name="sam" localSheetId="5">#REF!</definedName>
    <definedName name="sam" localSheetId="16">#REF!</definedName>
    <definedName name="sam" localSheetId="27">#REF!</definedName>
    <definedName name="sam" localSheetId="52">#REF!</definedName>
    <definedName name="sam" localSheetId="36">#REF!</definedName>
    <definedName name="sam" localSheetId="7">#REF!</definedName>
    <definedName name="sam" localSheetId="8">#REF!</definedName>
    <definedName name="sam" localSheetId="6">#REF!</definedName>
    <definedName name="sam" localSheetId="9">#REF!</definedName>
    <definedName name="sam">#REF!</definedName>
    <definedName name="samlet" localSheetId="38">#REF!</definedName>
    <definedName name="samlet" localSheetId="18">#REF!</definedName>
    <definedName name="samlet" localSheetId="12">#REF!</definedName>
    <definedName name="samlet" localSheetId="32">#REF!</definedName>
    <definedName name="samlet" localSheetId="31">#REF!</definedName>
    <definedName name="samlet" localSheetId="51">#REF!</definedName>
    <definedName name="samlet" localSheetId="24">#REF!</definedName>
    <definedName name="samlet" localSheetId="34">#REF!</definedName>
    <definedName name="samlet" localSheetId="35">#REF!</definedName>
    <definedName name="samlet" localSheetId="54">#REF!</definedName>
    <definedName name="samlet" localSheetId="4">#REF!</definedName>
    <definedName name="samlet" localSheetId="5">#REF!</definedName>
    <definedName name="samlet" localSheetId="16">#REF!</definedName>
    <definedName name="samlet" localSheetId="27">#REF!</definedName>
    <definedName name="samlet" localSheetId="52">#REF!</definedName>
    <definedName name="samlet" localSheetId="36">#REF!</definedName>
    <definedName name="samlet" localSheetId="7">#REF!</definedName>
    <definedName name="samlet" localSheetId="8">#REF!</definedName>
    <definedName name="samlet" localSheetId="6">#REF!</definedName>
    <definedName name="samlet" localSheetId="9">#REF!</definedName>
    <definedName name="samlet">#REF!</definedName>
    <definedName name="samlet2" localSheetId="38">#REF!</definedName>
    <definedName name="samlet2" localSheetId="18">#REF!</definedName>
    <definedName name="samlet2" localSheetId="12">#REF!</definedName>
    <definedName name="samlet2" localSheetId="32">#REF!</definedName>
    <definedName name="samlet2" localSheetId="31">#REF!</definedName>
    <definedName name="samlet2" localSheetId="51">#REF!</definedName>
    <definedName name="samlet2" localSheetId="24">#REF!</definedName>
    <definedName name="samlet2" localSheetId="34">#REF!</definedName>
    <definedName name="samlet2" localSheetId="35">#REF!</definedName>
    <definedName name="samlet2" localSheetId="54">#REF!</definedName>
    <definedName name="samlet2" localSheetId="4">#REF!</definedName>
    <definedName name="samlet2" localSheetId="5">#REF!</definedName>
    <definedName name="samlet2" localSheetId="16">#REF!</definedName>
    <definedName name="samlet2" localSheetId="27">#REF!</definedName>
    <definedName name="samlet2" localSheetId="52">#REF!</definedName>
    <definedName name="samlet2" localSheetId="36">#REF!</definedName>
    <definedName name="samlet2" localSheetId="7">#REF!</definedName>
    <definedName name="samlet2" localSheetId="8">#REF!</definedName>
    <definedName name="samlet2" localSheetId="6">#REF!</definedName>
    <definedName name="samlet2" localSheetId="9">#REF!</definedName>
    <definedName name="samlet2">#REF!</definedName>
    <definedName name="SAPBEXdnldView" hidden="1">"4ZD0L7XBN5QAFUWLD0ZQ4XQFQ"</definedName>
    <definedName name="SAPBEXrevision" hidden="1">1</definedName>
    <definedName name="SAPBEXsysID" hidden="1">"DDP"</definedName>
    <definedName name="SAPBEXwbID" hidden="1">"4IKCR4U7DC37TEMEHPMJ33OR9"</definedName>
    <definedName name="SAPCrosstab1" localSheetId="38">#REF!</definedName>
    <definedName name="SAPCrosstab1" localSheetId="18">#REF!</definedName>
    <definedName name="SAPCrosstab1" localSheetId="12">#REF!</definedName>
    <definedName name="SAPCrosstab1" localSheetId="32">'Credit portfolio by BU Q3 '!#REF!</definedName>
    <definedName name="SAPCrosstab1" localSheetId="31">'Credit portfolio by BU Q4'!#REF!</definedName>
    <definedName name="SAPCrosstab1" localSheetId="28">#REF!</definedName>
    <definedName name="SAPCrosstab1" localSheetId="51">#REF!</definedName>
    <definedName name="SAPCrosstab1" localSheetId="24">#REF!</definedName>
    <definedName name="SAPCrosstab1" localSheetId="34">#REF!</definedName>
    <definedName name="SAPCrosstab1" localSheetId="35">#REF!</definedName>
    <definedName name="SAPCrosstab1" localSheetId="54">#REF!</definedName>
    <definedName name="SAPCrosstab1" localSheetId="4">#REF!</definedName>
    <definedName name="SAPCrosstab1" localSheetId="5">#REF!</definedName>
    <definedName name="SAPCrosstab1" localSheetId="16">#REF!</definedName>
    <definedName name="SAPCrosstab1" localSheetId="27">#REF!</definedName>
    <definedName name="SAPCrosstab1" localSheetId="52">#REF!</definedName>
    <definedName name="SAPCrosstab1" localSheetId="36">#REF!</definedName>
    <definedName name="SAPCrosstab1" localSheetId="7">#REF!</definedName>
    <definedName name="SAPCrosstab1" localSheetId="8">#REF!</definedName>
    <definedName name="SAPCrosstab1" localSheetId="6">#REF!</definedName>
    <definedName name="SAPCrosstab1" localSheetId="9">#REF!</definedName>
    <definedName name="SAPCrosstab1">#REF!</definedName>
    <definedName name="SE_EURO_V" localSheetId="38">[48]Sheet1!$C$15</definedName>
    <definedName name="SE_EURO_V" localSheetId="51">[48]Sheet1!$C$15</definedName>
    <definedName name="SE_EURO_V" localSheetId="34">[48]Sheet1!$C$15</definedName>
    <definedName name="SE_EURO_V" localSheetId="35">[48]Sheet1!$C$15</definedName>
    <definedName name="SE_EURO_V" localSheetId="54">[49]Sheet1!$C$15</definedName>
    <definedName name="SE_EURO_V" localSheetId="27">[48]Sheet1!$C$15</definedName>
    <definedName name="SE_EURO_V" localSheetId="52">[50]Sheet1!$C$15</definedName>
    <definedName name="SE_EURO_V" localSheetId="7">[51]Sheet1!$C$15</definedName>
    <definedName name="SE_EURO_V" localSheetId="8">[51]Sheet1!$C$15</definedName>
    <definedName name="SE_EURO_V" localSheetId="6">[51]Sheet1!$C$15</definedName>
    <definedName name="SE_EURO_V">[52]Sheet1!$C$15</definedName>
    <definedName name="SE_SEK_V" localSheetId="38">[43]Sheet1!$C$23</definedName>
    <definedName name="SE_SEK_V" localSheetId="51">[43]Sheet1!$C$23</definedName>
    <definedName name="SE_SEK_V" localSheetId="34">[43]Sheet1!$C$23</definedName>
    <definedName name="SE_SEK_V" localSheetId="35">[43]Sheet1!$C$23</definedName>
    <definedName name="SE_SEK_V" localSheetId="54">[44]Sheet1!$C$23</definedName>
    <definedName name="SE_SEK_V" localSheetId="27">[43]Sheet1!$C$23</definedName>
    <definedName name="SE_SEK_V" localSheetId="52">[45]Sheet1!$C$23</definedName>
    <definedName name="SE_SEK_V" localSheetId="7">[46]Sheet1!$C$23</definedName>
    <definedName name="SE_SEK_V" localSheetId="8">[46]Sheet1!$C$23</definedName>
    <definedName name="SE_SEK_V" localSheetId="6">[46]Sheet1!$C$23</definedName>
    <definedName name="SE_SEK_V">[47]Sheet1!$C$23</definedName>
    <definedName name="segments" localSheetId="38">#REF!</definedName>
    <definedName name="segments" localSheetId="18">#REF!</definedName>
    <definedName name="segments" localSheetId="12">#REF!</definedName>
    <definedName name="segments" localSheetId="32">#REF!</definedName>
    <definedName name="segments" localSheetId="31">#REF!</definedName>
    <definedName name="segments" localSheetId="51">#REF!</definedName>
    <definedName name="segments" localSheetId="24">#REF!</definedName>
    <definedName name="segments" localSheetId="34">#REF!</definedName>
    <definedName name="segments" localSheetId="35">#REF!</definedName>
    <definedName name="segments" localSheetId="54">#REF!</definedName>
    <definedName name="segments" localSheetId="4">#REF!</definedName>
    <definedName name="segments" localSheetId="5">#REF!</definedName>
    <definedName name="segments" localSheetId="16">#REF!</definedName>
    <definedName name="segments" localSheetId="27">#REF!</definedName>
    <definedName name="segments" localSheetId="52">#REF!</definedName>
    <definedName name="segments" localSheetId="36">#REF!</definedName>
    <definedName name="segments" localSheetId="7">#REF!</definedName>
    <definedName name="segments" localSheetId="8">#REF!</definedName>
    <definedName name="segments" localSheetId="6">#REF!</definedName>
    <definedName name="segments" localSheetId="9">#REF!</definedName>
    <definedName name="segments">#REF!</definedName>
    <definedName name="SEK_1.kv." localSheetId="38">#REF!</definedName>
    <definedName name="SEK_1.kv." localSheetId="18">#REF!</definedName>
    <definedName name="SEK_1.kv." localSheetId="12">#REF!</definedName>
    <definedName name="SEK_1.kv." localSheetId="32">#REF!</definedName>
    <definedName name="SEK_1.kv." localSheetId="31">#REF!</definedName>
    <definedName name="SEK_1.kv." localSheetId="51">#REF!</definedName>
    <definedName name="SEK_1.kv." localSheetId="24">#REF!</definedName>
    <definedName name="SEK_1.kv." localSheetId="34">#REF!</definedName>
    <definedName name="SEK_1.kv." localSheetId="35">#REF!</definedName>
    <definedName name="SEK_1.kv." localSheetId="54">#REF!</definedName>
    <definedName name="SEK_1.kv." localSheetId="4">#REF!</definedName>
    <definedName name="SEK_1.kv." localSheetId="5">#REF!</definedName>
    <definedName name="SEK_1.kv." localSheetId="16">#REF!</definedName>
    <definedName name="SEK_1.kv." localSheetId="27">#REF!</definedName>
    <definedName name="SEK_1.kv." localSheetId="52">#REF!</definedName>
    <definedName name="SEK_1.kv." localSheetId="36">#REF!</definedName>
    <definedName name="SEK_1.kv." localSheetId="7">#REF!</definedName>
    <definedName name="SEK_1.kv." localSheetId="8">#REF!</definedName>
    <definedName name="SEK_1.kv." localSheetId="6">#REF!</definedName>
    <definedName name="SEK_1.kv." localSheetId="9">#REF!</definedName>
    <definedName name="SEK_1.kv.">#REF!</definedName>
    <definedName name="SEK_2.kv." localSheetId="38">#REF!</definedName>
    <definedName name="SEK_2.kv." localSheetId="18">#REF!</definedName>
    <definedName name="SEK_2.kv." localSheetId="12">#REF!</definedName>
    <definedName name="SEK_2.kv." localSheetId="32">#REF!</definedName>
    <definedName name="SEK_2.kv." localSheetId="31">#REF!</definedName>
    <definedName name="SEK_2.kv." localSheetId="51">#REF!</definedName>
    <definedName name="SEK_2.kv." localSheetId="24">#REF!</definedName>
    <definedName name="SEK_2.kv." localSheetId="34">#REF!</definedName>
    <definedName name="SEK_2.kv." localSheetId="35">#REF!</definedName>
    <definedName name="SEK_2.kv." localSheetId="54">#REF!</definedName>
    <definedName name="SEK_2.kv." localSheetId="4">#REF!</definedName>
    <definedName name="SEK_2.kv." localSheetId="5">#REF!</definedName>
    <definedName name="SEK_2.kv." localSheetId="16">#REF!</definedName>
    <definedName name="SEK_2.kv." localSheetId="27">#REF!</definedName>
    <definedName name="SEK_2.kv." localSheetId="52">#REF!</definedName>
    <definedName name="SEK_2.kv." localSheetId="36">#REF!</definedName>
    <definedName name="SEK_2.kv." localSheetId="7">#REF!</definedName>
    <definedName name="SEK_2.kv." localSheetId="8">#REF!</definedName>
    <definedName name="SEK_2.kv." localSheetId="6">#REF!</definedName>
    <definedName name="SEK_2.kv." localSheetId="9">#REF!</definedName>
    <definedName name="SEK_2.kv.">#REF!</definedName>
    <definedName name="SEK_3.kv." localSheetId="38">#REF!</definedName>
    <definedName name="SEK_3.kv." localSheetId="18">#REF!</definedName>
    <definedName name="SEK_3.kv." localSheetId="12">#REF!</definedName>
    <definedName name="SEK_3.kv." localSheetId="32">#REF!</definedName>
    <definedName name="SEK_3.kv." localSheetId="31">#REF!</definedName>
    <definedName name="SEK_3.kv." localSheetId="51">#REF!</definedName>
    <definedName name="SEK_3.kv." localSheetId="24">#REF!</definedName>
    <definedName name="SEK_3.kv." localSheetId="34">#REF!</definedName>
    <definedName name="SEK_3.kv." localSheetId="35">#REF!</definedName>
    <definedName name="SEK_3.kv." localSheetId="54">#REF!</definedName>
    <definedName name="SEK_3.kv." localSheetId="4">#REF!</definedName>
    <definedName name="SEK_3.kv." localSheetId="5">#REF!</definedName>
    <definedName name="SEK_3.kv." localSheetId="16">#REF!</definedName>
    <definedName name="SEK_3.kv." localSheetId="27">#REF!</definedName>
    <definedName name="SEK_3.kv." localSheetId="52">#REF!</definedName>
    <definedName name="SEK_3.kv." localSheetId="36">#REF!</definedName>
    <definedName name="SEK_3.kv." localSheetId="7">#REF!</definedName>
    <definedName name="SEK_3.kv." localSheetId="8">#REF!</definedName>
    <definedName name="SEK_3.kv." localSheetId="6">#REF!</definedName>
    <definedName name="SEK_3.kv." localSheetId="9">#REF!</definedName>
    <definedName name="SEK_3.kv.">#REF!</definedName>
    <definedName name="SEK_30.06." localSheetId="38">#REF!</definedName>
    <definedName name="SEK_30.06." localSheetId="18">#REF!</definedName>
    <definedName name="SEK_30.06." localSheetId="12">#REF!</definedName>
    <definedName name="SEK_30.06." localSheetId="32">#REF!</definedName>
    <definedName name="SEK_30.06." localSheetId="31">#REF!</definedName>
    <definedName name="SEK_30.06." localSheetId="51">#REF!</definedName>
    <definedName name="SEK_30.06." localSheetId="24">#REF!</definedName>
    <definedName name="SEK_30.06." localSheetId="34">#REF!</definedName>
    <definedName name="SEK_30.06." localSheetId="35">#REF!</definedName>
    <definedName name="SEK_30.06." localSheetId="54">#REF!</definedName>
    <definedName name="SEK_30.06." localSheetId="4">#REF!</definedName>
    <definedName name="SEK_30.06." localSheetId="5">#REF!</definedName>
    <definedName name="SEK_30.06." localSheetId="16">#REF!</definedName>
    <definedName name="SEK_30.06." localSheetId="27">#REF!</definedName>
    <definedName name="SEK_30.06." localSheetId="52">#REF!</definedName>
    <definedName name="SEK_30.06." localSheetId="36">#REF!</definedName>
    <definedName name="SEK_30.06." localSheetId="7">#REF!</definedName>
    <definedName name="SEK_30.06." localSheetId="8">#REF!</definedName>
    <definedName name="SEK_30.06." localSheetId="6">#REF!</definedName>
    <definedName name="SEK_30.06." localSheetId="9">#REF!</definedName>
    <definedName name="SEK_30.06.">#REF!</definedName>
    <definedName name="SEK_30.09." localSheetId="38">#REF!</definedName>
    <definedName name="SEK_30.09." localSheetId="18">#REF!</definedName>
    <definedName name="SEK_30.09." localSheetId="12">#REF!</definedName>
    <definedName name="SEK_30.09." localSheetId="32">#REF!</definedName>
    <definedName name="SEK_30.09." localSheetId="31">#REF!</definedName>
    <definedName name="SEK_30.09." localSheetId="51">#REF!</definedName>
    <definedName name="SEK_30.09." localSheetId="24">#REF!</definedName>
    <definedName name="SEK_30.09." localSheetId="34">#REF!</definedName>
    <definedName name="SEK_30.09." localSheetId="35">#REF!</definedName>
    <definedName name="SEK_30.09." localSheetId="54">#REF!</definedName>
    <definedName name="SEK_30.09." localSheetId="4">#REF!</definedName>
    <definedName name="SEK_30.09." localSheetId="5">#REF!</definedName>
    <definedName name="SEK_30.09." localSheetId="16">#REF!</definedName>
    <definedName name="SEK_30.09." localSheetId="27">#REF!</definedName>
    <definedName name="SEK_30.09." localSheetId="52">#REF!</definedName>
    <definedName name="SEK_30.09." localSheetId="36">#REF!</definedName>
    <definedName name="SEK_30.09." localSheetId="7">#REF!</definedName>
    <definedName name="SEK_30.09." localSheetId="8">#REF!</definedName>
    <definedName name="SEK_30.09." localSheetId="6">#REF!</definedName>
    <definedName name="SEK_30.09." localSheetId="9">#REF!</definedName>
    <definedName name="SEK_30.09.">#REF!</definedName>
    <definedName name="SEK_31.03." localSheetId="38">#REF!</definedName>
    <definedName name="SEK_31.03." localSheetId="18">#REF!</definedName>
    <definedName name="SEK_31.03." localSheetId="12">#REF!</definedName>
    <definedName name="SEK_31.03." localSheetId="32">#REF!</definedName>
    <definedName name="SEK_31.03." localSheetId="31">#REF!</definedName>
    <definedName name="SEK_31.03." localSheetId="51">#REF!</definedName>
    <definedName name="SEK_31.03." localSheetId="24">#REF!</definedName>
    <definedName name="SEK_31.03." localSheetId="34">#REF!</definedName>
    <definedName name="SEK_31.03." localSheetId="35">#REF!</definedName>
    <definedName name="SEK_31.03." localSheetId="54">#REF!</definedName>
    <definedName name="SEK_31.03." localSheetId="4">#REF!</definedName>
    <definedName name="SEK_31.03." localSheetId="5">#REF!</definedName>
    <definedName name="SEK_31.03." localSheetId="16">#REF!</definedName>
    <definedName name="SEK_31.03." localSheetId="27">#REF!</definedName>
    <definedName name="SEK_31.03." localSheetId="52">#REF!</definedName>
    <definedName name="SEK_31.03." localSheetId="36">#REF!</definedName>
    <definedName name="SEK_31.03." localSheetId="7">#REF!</definedName>
    <definedName name="SEK_31.03." localSheetId="8">#REF!</definedName>
    <definedName name="SEK_31.03." localSheetId="6">#REF!</definedName>
    <definedName name="SEK_31.03." localSheetId="9">#REF!</definedName>
    <definedName name="SEK_31.03.">#REF!</definedName>
    <definedName name="SEK_4.kv." localSheetId="38">#REF!</definedName>
    <definedName name="SEK_4.kv." localSheetId="18">#REF!</definedName>
    <definedName name="SEK_4.kv." localSheetId="12">#REF!</definedName>
    <definedName name="SEK_4.kv." localSheetId="32">#REF!</definedName>
    <definedName name="SEK_4.kv." localSheetId="31">#REF!</definedName>
    <definedName name="SEK_4.kv." localSheetId="51">#REF!</definedName>
    <definedName name="SEK_4.kv." localSheetId="24">#REF!</definedName>
    <definedName name="SEK_4.kv." localSheetId="34">#REF!</definedName>
    <definedName name="SEK_4.kv." localSheetId="35">#REF!</definedName>
    <definedName name="SEK_4.kv." localSheetId="54">#REF!</definedName>
    <definedName name="SEK_4.kv." localSheetId="4">#REF!</definedName>
    <definedName name="SEK_4.kv." localSheetId="5">#REF!</definedName>
    <definedName name="SEK_4.kv." localSheetId="16">#REF!</definedName>
    <definedName name="SEK_4.kv." localSheetId="27">#REF!</definedName>
    <definedName name="SEK_4.kv." localSheetId="52">#REF!</definedName>
    <definedName name="SEK_4.kv." localSheetId="36">#REF!</definedName>
    <definedName name="SEK_4.kv." localSheetId="7">#REF!</definedName>
    <definedName name="SEK_4.kv." localSheetId="8">#REF!</definedName>
    <definedName name="SEK_4.kv." localSheetId="6">#REF!</definedName>
    <definedName name="SEK_4.kv." localSheetId="9">#REF!</definedName>
    <definedName name="SEK_4.kv.">#REF!</definedName>
    <definedName name="SEK_Primo" localSheetId="38">#REF!</definedName>
    <definedName name="SEK_Primo" localSheetId="18">#REF!</definedName>
    <definedName name="SEK_Primo" localSheetId="12">#REF!</definedName>
    <definedName name="SEK_Primo" localSheetId="32">#REF!</definedName>
    <definedName name="SEK_Primo" localSheetId="31">#REF!</definedName>
    <definedName name="SEK_Primo" localSheetId="51">#REF!</definedName>
    <definedName name="SEK_Primo" localSheetId="24">#REF!</definedName>
    <definedName name="SEK_Primo" localSheetId="34">#REF!</definedName>
    <definedName name="SEK_Primo" localSheetId="35">#REF!</definedName>
    <definedName name="SEK_Primo" localSheetId="54">#REF!</definedName>
    <definedName name="SEK_Primo" localSheetId="4">#REF!</definedName>
    <definedName name="SEK_Primo" localSheetId="5">#REF!</definedName>
    <definedName name="SEK_Primo" localSheetId="16">#REF!</definedName>
    <definedName name="SEK_Primo" localSheetId="27">#REF!</definedName>
    <definedName name="SEK_Primo" localSheetId="52">#REF!</definedName>
    <definedName name="SEK_Primo" localSheetId="36">#REF!</definedName>
    <definedName name="SEK_Primo" localSheetId="7">#REF!</definedName>
    <definedName name="SEK_Primo" localSheetId="8">#REF!</definedName>
    <definedName name="SEK_Primo" localSheetId="6">#REF!</definedName>
    <definedName name="SEK_Primo" localSheetId="9">#REF!</definedName>
    <definedName name="SEK_Primo">#REF!</definedName>
    <definedName name="SEK_Ultimo" localSheetId="38">#REF!</definedName>
    <definedName name="SEK_Ultimo" localSheetId="18">#REF!</definedName>
    <definedName name="SEK_Ultimo" localSheetId="12">#REF!</definedName>
    <definedName name="SEK_Ultimo" localSheetId="32">#REF!</definedName>
    <definedName name="SEK_Ultimo" localSheetId="31">#REF!</definedName>
    <definedName name="SEK_Ultimo" localSheetId="51">#REF!</definedName>
    <definedName name="SEK_Ultimo" localSheetId="24">#REF!</definedName>
    <definedName name="SEK_Ultimo" localSheetId="34">#REF!</definedName>
    <definedName name="SEK_Ultimo" localSheetId="35">#REF!</definedName>
    <definedName name="SEK_Ultimo" localSheetId="54">#REF!</definedName>
    <definedName name="SEK_Ultimo" localSheetId="4">#REF!</definedName>
    <definedName name="SEK_Ultimo" localSheetId="5">#REF!</definedName>
    <definedName name="SEK_Ultimo" localSheetId="16">#REF!</definedName>
    <definedName name="SEK_Ultimo" localSheetId="27">#REF!</definedName>
    <definedName name="SEK_Ultimo" localSheetId="52">#REF!</definedName>
    <definedName name="SEK_Ultimo" localSheetId="36">#REF!</definedName>
    <definedName name="SEK_Ultimo" localSheetId="7">#REF!</definedName>
    <definedName name="SEK_Ultimo" localSheetId="8">#REF!</definedName>
    <definedName name="SEK_Ultimo" localSheetId="6">#REF!</definedName>
    <definedName name="SEK_Ultimo" localSheetId="9">#REF!</definedName>
    <definedName name="SEK_Ultimo">#REF!</definedName>
    <definedName name="SekLastYear" localSheetId="38">[32]Valutakurser!$E$10</definedName>
    <definedName name="SekLastYear" localSheetId="51">[32]Valutakurser!$E$10</definedName>
    <definedName name="SekLastYear" localSheetId="34">[32]Valutakurser!$E$10</definedName>
    <definedName name="SekLastYear" localSheetId="35">[32]Valutakurser!$E$10</definedName>
    <definedName name="SekLastYear" localSheetId="54">[33]Valutakurser!$E$10</definedName>
    <definedName name="SekLastYear" localSheetId="27">[32]Valutakurser!$E$10</definedName>
    <definedName name="SekLastYear" localSheetId="52">[34]Valutakurser!$E$10</definedName>
    <definedName name="SekLastYear" localSheetId="7">[35]Valutakurser!$E$10</definedName>
    <definedName name="SekLastYear" localSheetId="8">[35]Valutakurser!$E$10</definedName>
    <definedName name="SekLastYear" localSheetId="6">[35]Valutakurser!$E$10</definedName>
    <definedName name="SekLastYear">[36]Valutakurser!$E$10</definedName>
    <definedName name="SEKm" localSheetId="38">#REF!</definedName>
    <definedName name="SEKm" localSheetId="18">#REF!</definedName>
    <definedName name="SEKm" localSheetId="12">#REF!</definedName>
    <definedName name="SEKm" localSheetId="32">#REF!</definedName>
    <definedName name="SEKm" localSheetId="31">#REF!</definedName>
    <definedName name="SEKm" localSheetId="51">#REF!</definedName>
    <definedName name="SEKm" localSheetId="24">#REF!</definedName>
    <definedName name="SEKm" localSheetId="34">#REF!</definedName>
    <definedName name="SEKm" localSheetId="35">#REF!</definedName>
    <definedName name="SEKm" localSheetId="54">#REF!</definedName>
    <definedName name="SEKm" localSheetId="4">#REF!</definedName>
    <definedName name="SEKm" localSheetId="5">#REF!</definedName>
    <definedName name="SEKm" localSheetId="16">#REF!</definedName>
    <definedName name="SEKm" localSheetId="27">#REF!</definedName>
    <definedName name="SEKm" localSheetId="52">#REF!</definedName>
    <definedName name="SEKm" localSheetId="36">#REF!</definedName>
    <definedName name="SEKm" localSheetId="7">#REF!</definedName>
    <definedName name="SEKm" localSheetId="8">#REF!</definedName>
    <definedName name="SEKm" localSheetId="6">#REF!</definedName>
    <definedName name="SEKm" localSheetId="9">#REF!</definedName>
    <definedName name="SEKm">#REF!</definedName>
    <definedName name="sg" localSheetId="38" hidden="1">{"5 * utfall + budget",#N/A,FALSE,"T-0298";"5 * bolag",#N/A,FALSE,"T-0298";"Unibank, utfall alla",#N/A,FALSE,"T-0298";#N/A,#N/A,FALSE,"Koncernskulder";#N/A,#N/A,FALSE,"Koncernfakturering"}</definedName>
    <definedName name="sg" localSheetId="18" hidden="1">{"5 * utfall + budget",#N/A,FALSE,"T-0298";"5 * bolag",#N/A,FALSE,"T-0298";"Unibank, utfall alla",#N/A,FALSE,"T-0298";#N/A,#N/A,FALSE,"Koncernskulder";#N/A,#N/A,FALSE,"Koncernfakturering"}</definedName>
    <definedName name="sg" localSheetId="12" hidden="1">{"5 * utfall + budget",#N/A,FALSE,"T-0298";"5 * bolag",#N/A,FALSE,"T-0298";"Unibank, utfall alla",#N/A,FALSE,"T-0298";#N/A,#N/A,FALSE,"Koncernskulder";#N/A,#N/A,FALSE,"Koncernfakturering"}</definedName>
    <definedName name="sg" localSheetId="32" hidden="1">{"5 * utfall + budget",#N/A,FALSE,"T-0298";"5 * bolag",#N/A,FALSE,"T-0298";"Unibank, utfall alla",#N/A,FALSE,"T-0298";#N/A,#N/A,FALSE,"Koncernskulder";#N/A,#N/A,FALSE,"Koncernfakturering"}</definedName>
    <definedName name="sg" localSheetId="31" hidden="1">{"5 * utfall + budget",#N/A,FALSE,"T-0298";"5 * bolag",#N/A,FALSE,"T-0298";"Unibank, utfall alla",#N/A,FALSE,"T-0298";#N/A,#N/A,FALSE,"Koncernskulder";#N/A,#N/A,FALSE,"Koncernfakturering"}</definedName>
    <definedName name="sg" localSheetId="28" hidden="1">{"5 * utfall + budget",#N/A,FALSE,"T-0298";"5 * bolag",#N/A,FALSE,"T-0298";"Unibank, utfall alla",#N/A,FALSE,"T-0298";#N/A,#N/A,FALSE,"Koncernskulder";#N/A,#N/A,FALSE,"Koncernfakturering"}</definedName>
    <definedName name="sg" localSheetId="51" hidden="1">{"5 * utfall + budget",#N/A,FALSE,"T-0298";"5 * bolag",#N/A,FALSE,"T-0298";"Unibank, utfall alla",#N/A,FALSE,"T-0298";#N/A,#N/A,FALSE,"Koncernskulder";#N/A,#N/A,FALSE,"Koncernfakturering"}</definedName>
    <definedName name="sg" localSheetId="24" hidden="1">{"5 * utfall + budget",#N/A,FALSE,"T-0298";"5 * bolag",#N/A,FALSE,"T-0298";"Unibank, utfall alla",#N/A,FALSE,"T-0298";#N/A,#N/A,FALSE,"Koncernskulder";#N/A,#N/A,FALSE,"Koncernfakturering"}</definedName>
    <definedName name="sg" localSheetId="34" hidden="1">{"5 * utfall + budget",#N/A,FALSE,"T-0298";"5 * bolag",#N/A,FALSE,"T-0298";"Unibank, utfall alla",#N/A,FALSE,"T-0298";#N/A,#N/A,FALSE,"Koncernskulder";#N/A,#N/A,FALSE,"Koncernfakturering"}</definedName>
    <definedName name="sg" localSheetId="35" hidden="1">{"5 * utfall + budget",#N/A,FALSE,"T-0298";"5 * bolag",#N/A,FALSE,"T-0298";"Unibank, utfall alla",#N/A,FALSE,"T-0298";#N/A,#N/A,FALSE,"Koncernskulder";#N/A,#N/A,FALSE,"Koncernfakturering"}</definedName>
    <definedName name="sg" localSheetId="54" hidden="1">{"5 * utfall + budget",#N/A,FALSE,"T-0298";"5 * bolag",#N/A,FALSE,"T-0298";"Unibank, utfall alla",#N/A,FALSE,"T-0298";#N/A,#N/A,FALSE,"Koncernskulder";#N/A,#N/A,FALSE,"Koncernfakturering"}</definedName>
    <definedName name="sg" localSheetId="4" hidden="1">{"5 * utfall + budget",#N/A,FALSE,"T-0298";"5 * bolag",#N/A,FALSE,"T-0298";"Unibank, utfall alla",#N/A,FALSE,"T-0298";#N/A,#N/A,FALSE,"Koncernskulder";#N/A,#N/A,FALSE,"Koncernfakturering"}</definedName>
    <definedName name="sg" localSheetId="5" hidden="1">{"5 * utfall + budget",#N/A,FALSE,"T-0298";"5 * bolag",#N/A,FALSE,"T-0298";"Unibank, utfall alla",#N/A,FALSE,"T-0298";#N/A,#N/A,FALSE,"Koncernskulder";#N/A,#N/A,FALSE,"Koncernfakturering"}</definedName>
    <definedName name="sg" localSheetId="16" hidden="1">{"5 * utfall + budget",#N/A,FALSE,"T-0298";"5 * bolag",#N/A,FALSE,"T-0298";"Unibank, utfall alla",#N/A,FALSE,"T-0298";#N/A,#N/A,FALSE,"Koncernskulder";#N/A,#N/A,FALSE,"Koncernfakturering"}</definedName>
    <definedName name="sg" localSheetId="27" hidden="1">{"5 * utfall + budget",#N/A,FALSE,"T-0298";"5 * bolag",#N/A,FALSE,"T-0298";"Unibank, utfall alla",#N/A,FALSE,"T-0298";#N/A,#N/A,FALSE,"Koncernskulder";#N/A,#N/A,FALSE,"Koncernfakturering"}</definedName>
    <definedName name="sg" localSheetId="52" hidden="1">{"5 * utfall + budget",#N/A,FALSE,"T-0298";"5 * bolag",#N/A,FALSE,"T-0298";"Unibank, utfall alla",#N/A,FALSE,"T-0298";#N/A,#N/A,FALSE,"Koncernskulder";#N/A,#N/A,FALSE,"Koncernfakturering"}</definedName>
    <definedName name="sg" localSheetId="36" hidden="1">{"5 * utfall + budget",#N/A,FALSE,"T-0298";"5 * bolag",#N/A,FALSE,"T-0298";"Unibank, utfall alla",#N/A,FALSE,"T-0298";#N/A,#N/A,FALSE,"Koncernskulder";#N/A,#N/A,FALSE,"Koncernfakturering"}</definedName>
    <definedName name="sg" localSheetId="7" hidden="1">{"5 * utfall + budget",#N/A,FALSE,"T-0298";"5 * bolag",#N/A,FALSE,"T-0298";"Unibank, utfall alla",#N/A,FALSE,"T-0298";#N/A,#N/A,FALSE,"Koncernskulder";#N/A,#N/A,FALSE,"Koncernfakturering"}</definedName>
    <definedName name="sg" localSheetId="8" hidden="1">{"5 * utfall + budget",#N/A,FALSE,"T-0298";"5 * bolag",#N/A,FALSE,"T-0298";"Unibank, utfall alla",#N/A,FALSE,"T-0298";#N/A,#N/A,FALSE,"Koncernskulder";#N/A,#N/A,FALSE,"Koncernfakturering"}</definedName>
    <definedName name="sg" localSheetId="6" hidden="1">{"5 * utfall + budget",#N/A,FALSE,"T-0298";"5 * bolag",#N/A,FALSE,"T-0298";"Unibank, utfall alla",#N/A,FALSE,"T-0298";#N/A,#N/A,FALSE,"Koncernskulder";#N/A,#N/A,FALSE,"Koncernfakturering"}</definedName>
    <definedName name="sg" localSheetId="39" hidden="1">{"5 * utfall + budget",#N/A,FALSE,"T-0298";"5 * bolag",#N/A,FALSE,"T-0298";"Unibank, utfall alla",#N/A,FALSE,"T-0298";#N/A,#N/A,FALSE,"Koncernskulder";#N/A,#N/A,FALSE,"Koncernfakturering"}</definedName>
    <definedName name="sg" localSheetId="9" hidden="1">{"5 * utfall + budget",#N/A,FALSE,"T-0298";"5 * bolag",#N/A,FALSE,"T-0298";"Unibank, utfall alla",#N/A,FALSE,"T-0298";#N/A,#N/A,FALSE,"Koncernskulder";#N/A,#N/A,FALSE,"Koncernfakturering"}</definedName>
    <definedName name="sg" localSheetId="37" hidden="1">{"5 * utfall + budget",#N/A,FALSE,"T-0298";"5 * bolag",#N/A,FALSE,"T-0298";"Unibank, utfall alla",#N/A,FALSE,"T-0298";#N/A,#N/A,FALSE,"Koncernskulder";#N/A,#N/A,FALSE,"Koncernfakturering"}</definedName>
    <definedName name="sg" hidden="1">{"5 * utfall + budget",#N/A,FALSE,"T-0298";"5 * bolag",#N/A,FALSE,"T-0298";"Unibank, utfall alla",#N/A,FALSE,"T-0298";#N/A,#N/A,FALSE,"Koncernskulder";#N/A,#N/A,FALSE,"Koncernfakturering"}</definedName>
    <definedName name="shareholder" localSheetId="38">#REF!</definedName>
    <definedName name="shareholder" localSheetId="18">#REF!</definedName>
    <definedName name="shareholder" localSheetId="12">#REF!</definedName>
    <definedName name="shareholder" localSheetId="32">#REF!</definedName>
    <definedName name="shareholder" localSheetId="31">#REF!</definedName>
    <definedName name="shareholder" localSheetId="51">#REF!</definedName>
    <definedName name="shareholder" localSheetId="24">#REF!</definedName>
    <definedName name="shareholder" localSheetId="34">#REF!</definedName>
    <definedName name="shareholder" localSheetId="35">#REF!</definedName>
    <definedName name="shareholder" localSheetId="54">#REF!</definedName>
    <definedName name="shareholder" localSheetId="4">#REF!</definedName>
    <definedName name="shareholder" localSheetId="5">#REF!</definedName>
    <definedName name="shareholder" localSheetId="16">#REF!</definedName>
    <definedName name="shareholder" localSheetId="27">#REF!</definedName>
    <definedName name="shareholder" localSheetId="52">#REF!</definedName>
    <definedName name="shareholder" localSheetId="36">#REF!</definedName>
    <definedName name="shareholder" localSheetId="7">#REF!</definedName>
    <definedName name="shareholder" localSheetId="8">#REF!</definedName>
    <definedName name="shareholder" localSheetId="6">#REF!</definedName>
    <definedName name="shareholder" localSheetId="9">#REF!</definedName>
    <definedName name="shareholder">#REF!</definedName>
    <definedName name="Shipping" localSheetId="38">#REF!</definedName>
    <definedName name="Shipping" localSheetId="18">#REF!</definedName>
    <definedName name="Shipping" localSheetId="12">#REF!</definedName>
    <definedName name="Shipping" localSheetId="32">#REF!</definedName>
    <definedName name="Shipping" localSheetId="31">#REF!</definedName>
    <definedName name="Shipping" localSheetId="51">#REF!</definedName>
    <definedName name="Shipping" localSheetId="24">#REF!</definedName>
    <definedName name="Shipping" localSheetId="34">#REF!</definedName>
    <definedName name="Shipping" localSheetId="35">#REF!</definedName>
    <definedName name="Shipping" localSheetId="54">#REF!</definedName>
    <definedName name="Shipping" localSheetId="4">#REF!</definedName>
    <definedName name="Shipping" localSheetId="5">#REF!</definedName>
    <definedName name="Shipping" localSheetId="16">#REF!</definedName>
    <definedName name="Shipping" localSheetId="27">#REF!</definedName>
    <definedName name="Shipping" localSheetId="52">#REF!</definedName>
    <definedName name="Shipping" localSheetId="36">#REF!</definedName>
    <definedName name="Shipping" localSheetId="7">#REF!</definedName>
    <definedName name="Shipping" localSheetId="8">#REF!</definedName>
    <definedName name="Shipping" localSheetId="6">#REF!</definedName>
    <definedName name="Shipping" localSheetId="9">#REF!</definedName>
    <definedName name="Shipping">#REF!</definedName>
    <definedName name="SOSI" localSheetId="38">#REF!</definedName>
    <definedName name="SOSI" localSheetId="18">#REF!</definedName>
    <definedName name="SOSI" localSheetId="12">#REF!</definedName>
    <definedName name="SOSI" localSheetId="32">#REF!</definedName>
    <definedName name="SOSI" localSheetId="31">#REF!</definedName>
    <definedName name="SOSI" localSheetId="51">#REF!</definedName>
    <definedName name="SOSI" localSheetId="24">#REF!</definedName>
    <definedName name="SOSI" localSheetId="34">#REF!</definedName>
    <definedName name="SOSI" localSheetId="35">#REF!</definedName>
    <definedName name="SOSI" localSheetId="54">#REF!</definedName>
    <definedName name="SOSI" localSheetId="4">#REF!</definedName>
    <definedName name="SOSI" localSheetId="5">#REF!</definedName>
    <definedName name="SOSI" localSheetId="16">#REF!</definedName>
    <definedName name="SOSI" localSheetId="27">#REF!</definedName>
    <definedName name="SOSI" localSheetId="52">#REF!</definedName>
    <definedName name="SOSI" localSheetId="36">#REF!</definedName>
    <definedName name="SOSI" localSheetId="7">#REF!</definedName>
    <definedName name="SOSI" localSheetId="8">#REF!</definedName>
    <definedName name="SOSI" localSheetId="6">#REF!</definedName>
    <definedName name="SOSI" localSheetId="9">#REF!</definedName>
    <definedName name="SOSI">#REF!</definedName>
    <definedName name="Source_file" localSheetId="38">[48]Sheet1!$B$4</definedName>
    <definedName name="Source_file" localSheetId="51">[48]Sheet1!$B$4</definedName>
    <definedName name="Source_file" localSheetId="34">[48]Sheet1!$B$4</definedName>
    <definedName name="Source_file" localSheetId="35">[48]Sheet1!$B$4</definedName>
    <definedName name="Source_file" localSheetId="54">[49]Sheet1!$B$4</definedName>
    <definedName name="Source_file" localSheetId="27">[48]Sheet1!$B$4</definedName>
    <definedName name="Source_file" localSheetId="52">[50]Sheet1!$B$4</definedName>
    <definedName name="Source_file" localSheetId="7">[51]Sheet1!$B$4</definedName>
    <definedName name="Source_file" localSheetId="8">[51]Sheet1!$B$4</definedName>
    <definedName name="Source_file" localSheetId="6">[51]Sheet1!$B$4</definedName>
    <definedName name="Source_file">[52]Sheet1!$B$4</definedName>
    <definedName name="start" localSheetId="38">#REF!</definedName>
    <definedName name="start" localSheetId="18">#REF!</definedName>
    <definedName name="start" localSheetId="12">#REF!</definedName>
    <definedName name="start" localSheetId="32">#REF!</definedName>
    <definedName name="start" localSheetId="31">#REF!</definedName>
    <definedName name="start" localSheetId="51">#REF!</definedName>
    <definedName name="start" localSheetId="24">#REF!</definedName>
    <definedName name="start" localSheetId="34">#REF!</definedName>
    <definedName name="start" localSheetId="35">#REF!</definedName>
    <definedName name="start" localSheetId="54">#REF!</definedName>
    <definedName name="start" localSheetId="4">#REF!</definedName>
    <definedName name="start" localSheetId="5">#REF!</definedName>
    <definedName name="start" localSheetId="16">#REF!</definedName>
    <definedName name="start" localSheetId="27">#REF!</definedName>
    <definedName name="start" localSheetId="52">#REF!</definedName>
    <definedName name="start" localSheetId="36">#REF!</definedName>
    <definedName name="start" localSheetId="7">#REF!</definedName>
    <definedName name="start" localSheetId="8">#REF!</definedName>
    <definedName name="start" localSheetId="6">#REF!</definedName>
    <definedName name="start" localSheetId="9">#REF!</definedName>
    <definedName name="start">#REF!</definedName>
    <definedName name="statutory" localSheetId="38">#REF!</definedName>
    <definedName name="statutory" localSheetId="18">#REF!</definedName>
    <definedName name="statutory" localSheetId="12">#REF!</definedName>
    <definedName name="statutory" localSheetId="32">#REF!</definedName>
    <definedName name="statutory" localSheetId="31">#REF!</definedName>
    <definedName name="statutory" localSheetId="51">#REF!</definedName>
    <definedName name="statutory" localSheetId="24">#REF!</definedName>
    <definedName name="statutory" localSheetId="34">#REF!</definedName>
    <definedName name="statutory" localSheetId="35">#REF!</definedName>
    <definedName name="statutory" localSheetId="54">#REF!</definedName>
    <definedName name="statutory" localSheetId="4">#REF!</definedName>
    <definedName name="statutory" localSheetId="5">#REF!</definedName>
    <definedName name="statutory" localSheetId="16">#REF!</definedName>
    <definedName name="statutory" localSheetId="27">#REF!</definedName>
    <definedName name="statutory" localSheetId="52">#REF!</definedName>
    <definedName name="statutory" localSheetId="36">#REF!</definedName>
    <definedName name="statutory" localSheetId="7">#REF!</definedName>
    <definedName name="statutory" localSheetId="8">#REF!</definedName>
    <definedName name="statutory" localSheetId="6">#REF!</definedName>
    <definedName name="statutory" localSheetId="9">#REF!</definedName>
    <definedName name="statutory">#REF!</definedName>
    <definedName name="Statutory_Income_Statement" localSheetId="38">#REF!</definedName>
    <definedName name="Statutory_Income_Statement" localSheetId="18">#REF!</definedName>
    <definedName name="Statutory_Income_Statement" localSheetId="12">#REF!</definedName>
    <definedName name="Statutory_Income_Statement" localSheetId="32">#REF!</definedName>
    <definedName name="Statutory_Income_Statement" localSheetId="31">#REF!</definedName>
    <definedName name="Statutory_Income_Statement" localSheetId="51">#REF!</definedName>
    <definedName name="Statutory_Income_Statement" localSheetId="24">#REF!</definedName>
    <definedName name="Statutory_Income_Statement" localSheetId="34">#REF!</definedName>
    <definedName name="Statutory_Income_Statement" localSheetId="35">#REF!</definedName>
    <definedName name="Statutory_Income_Statement" localSheetId="54">#REF!</definedName>
    <definedName name="Statutory_Income_Statement" localSheetId="4">#REF!</definedName>
    <definedName name="Statutory_Income_Statement" localSheetId="5">#REF!</definedName>
    <definedName name="Statutory_Income_Statement" localSheetId="16">#REF!</definedName>
    <definedName name="Statutory_Income_Statement" localSheetId="27">#REF!</definedName>
    <definedName name="Statutory_Income_Statement" localSheetId="52">#REF!</definedName>
    <definedName name="Statutory_Income_Statement" localSheetId="36">#REF!</definedName>
    <definedName name="Statutory_Income_Statement" localSheetId="7">#REF!</definedName>
    <definedName name="Statutory_Income_Statement" localSheetId="8">#REF!</definedName>
    <definedName name="Statutory_Income_Statement" localSheetId="6">#REF!</definedName>
    <definedName name="Statutory_Income_Statement" localSheetId="9">#REF!</definedName>
    <definedName name="Statutory_Income_Statement">#REF!</definedName>
    <definedName name="stop" localSheetId="38">#REF!</definedName>
    <definedName name="stop" localSheetId="18">#REF!</definedName>
    <definedName name="stop" localSheetId="12">#REF!</definedName>
    <definedName name="stop" localSheetId="32">#REF!</definedName>
    <definedName name="stop" localSheetId="31">#REF!</definedName>
    <definedName name="stop" localSheetId="51">#REF!</definedName>
    <definedName name="stop" localSheetId="24">#REF!</definedName>
    <definedName name="stop" localSheetId="34">#REF!</definedName>
    <definedName name="stop" localSheetId="35">#REF!</definedName>
    <definedName name="stop" localSheetId="54">#REF!</definedName>
    <definedName name="stop" localSheetId="4">#REF!</definedName>
    <definedName name="stop" localSheetId="5">#REF!</definedName>
    <definedName name="stop" localSheetId="16">#REF!</definedName>
    <definedName name="stop" localSheetId="27">#REF!</definedName>
    <definedName name="stop" localSheetId="52">#REF!</definedName>
    <definedName name="stop" localSheetId="36">#REF!</definedName>
    <definedName name="stop" localSheetId="7">#REF!</definedName>
    <definedName name="stop" localSheetId="8">#REF!</definedName>
    <definedName name="stop" localSheetId="6">#REF!</definedName>
    <definedName name="stop" localSheetId="9">#REF!</definedName>
    <definedName name="stop">#REF!</definedName>
    <definedName name="Sweden" localSheetId="38">[43]Sheet1!$C$20</definedName>
    <definedName name="Sweden" localSheetId="51">[43]Sheet1!$C$20</definedName>
    <definedName name="Sweden" localSheetId="34">[43]Sheet1!$C$20</definedName>
    <definedName name="Sweden" localSheetId="35">[43]Sheet1!$C$20</definedName>
    <definedName name="Sweden" localSheetId="54">[44]Sheet1!$C$20</definedName>
    <definedName name="Sweden" localSheetId="27">[43]Sheet1!$C$20</definedName>
    <definedName name="Sweden" localSheetId="52">[45]Sheet1!$C$20</definedName>
    <definedName name="Sweden" localSheetId="7">[46]Sheet1!$C$20</definedName>
    <definedName name="Sweden" localSheetId="8">[46]Sheet1!$C$20</definedName>
    <definedName name="Sweden" localSheetId="6">[46]Sheet1!$C$20</definedName>
    <definedName name="Sweden">[47]Sheet1!$C$20</definedName>
    <definedName name="TASESUOM" localSheetId="38">#REF!</definedName>
    <definedName name="TASESUOM" localSheetId="18">#REF!</definedName>
    <definedName name="TASESUOM" localSheetId="12">#REF!</definedName>
    <definedName name="TASESUOM" localSheetId="32">#REF!</definedName>
    <definedName name="TASESUOM" localSheetId="31">#REF!</definedName>
    <definedName name="TASESUOM" localSheetId="28">#REF!</definedName>
    <definedName name="TASESUOM" localSheetId="51">#REF!</definedName>
    <definedName name="TASESUOM" localSheetId="24">#REF!</definedName>
    <definedName name="TASESUOM" localSheetId="34">#REF!</definedName>
    <definedName name="TASESUOM" localSheetId="35">#REF!</definedName>
    <definedName name="TASESUOM" localSheetId="54">#REF!</definedName>
    <definedName name="TASESUOM" localSheetId="4">#REF!</definedName>
    <definedName name="TASESUOM" localSheetId="5">#REF!</definedName>
    <definedName name="TASESUOM" localSheetId="16">#REF!</definedName>
    <definedName name="TASESUOM" localSheetId="27">#REF!</definedName>
    <definedName name="TASESUOM" localSheetId="52">#REF!</definedName>
    <definedName name="TASESUOM" localSheetId="36">#REF!</definedName>
    <definedName name="TASESUOM" localSheetId="7">#REF!</definedName>
    <definedName name="TASESUOM" localSheetId="8">#REF!</definedName>
    <definedName name="TASESUOM" localSheetId="6">#REF!</definedName>
    <definedName name="TASESUOM" localSheetId="9">#REF!</definedName>
    <definedName name="TASESUOM">#REF!</definedName>
    <definedName name="tfp" localSheetId="38" hidden="1">{"5 * utfall + budget",#N/A,FALSE,"T-0298";"5 * bolag",#N/A,FALSE,"T-0298";"Unibank, utfall alla",#N/A,FALSE,"T-0298";#N/A,#N/A,FALSE,"Koncernskulder";#N/A,#N/A,FALSE,"Koncernfakturering"}</definedName>
    <definedName name="tfp" localSheetId="18" hidden="1">{"5 * utfall + budget",#N/A,FALSE,"T-0298";"5 * bolag",#N/A,FALSE,"T-0298";"Unibank, utfall alla",#N/A,FALSE,"T-0298";#N/A,#N/A,FALSE,"Koncernskulder";#N/A,#N/A,FALSE,"Koncernfakturering"}</definedName>
    <definedName name="tfp" localSheetId="12" hidden="1">{"5 * utfall + budget",#N/A,FALSE,"T-0298";"5 * bolag",#N/A,FALSE,"T-0298";"Unibank, utfall alla",#N/A,FALSE,"T-0298";#N/A,#N/A,FALSE,"Koncernskulder";#N/A,#N/A,FALSE,"Koncernfakturering"}</definedName>
    <definedName name="tfp" localSheetId="32" hidden="1">{"5 * utfall + budget",#N/A,FALSE,"T-0298";"5 * bolag",#N/A,FALSE,"T-0298";"Unibank, utfall alla",#N/A,FALSE,"T-0298";#N/A,#N/A,FALSE,"Koncernskulder";#N/A,#N/A,FALSE,"Koncernfakturering"}</definedName>
    <definedName name="tfp" localSheetId="31" hidden="1">{"5 * utfall + budget",#N/A,FALSE,"T-0298";"5 * bolag",#N/A,FALSE,"T-0298";"Unibank, utfall alla",#N/A,FALSE,"T-0298";#N/A,#N/A,FALSE,"Koncernskulder";#N/A,#N/A,FALSE,"Koncernfakturering"}</definedName>
    <definedName name="tfp" localSheetId="28" hidden="1">{"5 * utfall + budget",#N/A,FALSE,"T-0298";"5 * bolag",#N/A,FALSE,"T-0298";"Unibank, utfall alla",#N/A,FALSE,"T-0298";#N/A,#N/A,FALSE,"Koncernskulder";#N/A,#N/A,FALSE,"Koncernfakturering"}</definedName>
    <definedName name="tfp" localSheetId="51" hidden="1">{"5 * utfall + budget",#N/A,FALSE,"T-0298";"5 * bolag",#N/A,FALSE,"T-0298";"Unibank, utfall alla",#N/A,FALSE,"T-0298";#N/A,#N/A,FALSE,"Koncernskulder";#N/A,#N/A,FALSE,"Koncernfakturering"}</definedName>
    <definedName name="tfp" localSheetId="24" hidden="1">{"5 * utfall + budget",#N/A,FALSE,"T-0298";"5 * bolag",#N/A,FALSE,"T-0298";"Unibank, utfall alla",#N/A,FALSE,"T-0298";#N/A,#N/A,FALSE,"Koncernskulder";#N/A,#N/A,FALSE,"Koncernfakturering"}</definedName>
    <definedName name="tfp" localSheetId="34" hidden="1">{"5 * utfall + budget",#N/A,FALSE,"T-0298";"5 * bolag",#N/A,FALSE,"T-0298";"Unibank, utfall alla",#N/A,FALSE,"T-0298";#N/A,#N/A,FALSE,"Koncernskulder";#N/A,#N/A,FALSE,"Koncernfakturering"}</definedName>
    <definedName name="tfp" localSheetId="35" hidden="1">{"5 * utfall + budget",#N/A,FALSE,"T-0298";"5 * bolag",#N/A,FALSE,"T-0298";"Unibank, utfall alla",#N/A,FALSE,"T-0298";#N/A,#N/A,FALSE,"Koncernskulder";#N/A,#N/A,FALSE,"Koncernfakturering"}</definedName>
    <definedName name="tfp" localSheetId="54" hidden="1">{"5 * utfall + budget",#N/A,FALSE,"T-0298";"5 * bolag",#N/A,FALSE,"T-0298";"Unibank, utfall alla",#N/A,FALSE,"T-0298";#N/A,#N/A,FALSE,"Koncernskulder";#N/A,#N/A,FALSE,"Koncernfakturering"}</definedName>
    <definedName name="tfp" localSheetId="4" hidden="1">{"5 * utfall + budget",#N/A,FALSE,"T-0298";"5 * bolag",#N/A,FALSE,"T-0298";"Unibank, utfall alla",#N/A,FALSE,"T-0298";#N/A,#N/A,FALSE,"Koncernskulder";#N/A,#N/A,FALSE,"Koncernfakturering"}</definedName>
    <definedName name="tfp" localSheetId="5" hidden="1">{"5 * utfall + budget",#N/A,FALSE,"T-0298";"5 * bolag",#N/A,FALSE,"T-0298";"Unibank, utfall alla",#N/A,FALSE,"T-0298";#N/A,#N/A,FALSE,"Koncernskulder";#N/A,#N/A,FALSE,"Koncernfakturering"}</definedName>
    <definedName name="tfp" localSheetId="16" hidden="1">{"5 * utfall + budget",#N/A,FALSE,"T-0298";"5 * bolag",#N/A,FALSE,"T-0298";"Unibank, utfall alla",#N/A,FALSE,"T-0298";#N/A,#N/A,FALSE,"Koncernskulder";#N/A,#N/A,FALSE,"Koncernfakturering"}</definedName>
    <definedName name="tfp" localSheetId="27" hidden="1">{"5 * utfall + budget",#N/A,FALSE,"T-0298";"5 * bolag",#N/A,FALSE,"T-0298";"Unibank, utfall alla",#N/A,FALSE,"T-0298";#N/A,#N/A,FALSE,"Koncernskulder";#N/A,#N/A,FALSE,"Koncernfakturering"}</definedName>
    <definedName name="tfp" localSheetId="52" hidden="1">{"5 * utfall + budget",#N/A,FALSE,"T-0298";"5 * bolag",#N/A,FALSE,"T-0298";"Unibank, utfall alla",#N/A,FALSE,"T-0298";#N/A,#N/A,FALSE,"Koncernskulder";#N/A,#N/A,FALSE,"Koncernfakturering"}</definedName>
    <definedName name="tfp" localSheetId="36" hidden="1">{"5 * utfall + budget",#N/A,FALSE,"T-0298";"5 * bolag",#N/A,FALSE,"T-0298";"Unibank, utfall alla",#N/A,FALSE,"T-0298";#N/A,#N/A,FALSE,"Koncernskulder";#N/A,#N/A,FALSE,"Koncernfakturering"}</definedName>
    <definedName name="tfp" localSheetId="7" hidden="1">{"5 * utfall + budget",#N/A,FALSE,"T-0298";"5 * bolag",#N/A,FALSE,"T-0298";"Unibank, utfall alla",#N/A,FALSE,"T-0298";#N/A,#N/A,FALSE,"Koncernskulder";#N/A,#N/A,FALSE,"Koncernfakturering"}</definedName>
    <definedName name="tfp" localSheetId="8" hidden="1">{"5 * utfall + budget",#N/A,FALSE,"T-0298";"5 * bolag",#N/A,FALSE,"T-0298";"Unibank, utfall alla",#N/A,FALSE,"T-0298";#N/A,#N/A,FALSE,"Koncernskulder";#N/A,#N/A,FALSE,"Koncernfakturering"}</definedName>
    <definedName name="tfp" localSheetId="6" hidden="1">{"5 * utfall + budget",#N/A,FALSE,"T-0298";"5 * bolag",#N/A,FALSE,"T-0298";"Unibank, utfall alla",#N/A,FALSE,"T-0298";#N/A,#N/A,FALSE,"Koncernskulder";#N/A,#N/A,FALSE,"Koncernfakturering"}</definedName>
    <definedName name="tfp" localSheetId="39" hidden="1">{"5 * utfall + budget",#N/A,FALSE,"T-0298";"5 * bolag",#N/A,FALSE,"T-0298";"Unibank, utfall alla",#N/A,FALSE,"T-0298";#N/A,#N/A,FALSE,"Koncernskulder";#N/A,#N/A,FALSE,"Koncernfakturering"}</definedName>
    <definedName name="tfp" localSheetId="9" hidden="1">{"5 * utfall + budget",#N/A,FALSE,"T-0298";"5 * bolag",#N/A,FALSE,"T-0298";"Unibank, utfall alla",#N/A,FALSE,"T-0298";#N/A,#N/A,FALSE,"Koncernskulder";#N/A,#N/A,FALSE,"Koncernfakturering"}</definedName>
    <definedName name="tfp" localSheetId="37" hidden="1">{"5 * utfall + budget",#N/A,FALSE,"T-0298";"5 * bolag",#N/A,FALSE,"T-0298";"Unibank, utfall alla",#N/A,FALSE,"T-0298";#N/A,#N/A,FALSE,"Koncernskulder";#N/A,#N/A,FALSE,"Koncernfakturering"}</definedName>
    <definedName name="tfp" hidden="1">{"5 * utfall + budget",#N/A,FALSE,"T-0298";"5 * bolag",#N/A,FALSE,"T-0298";"Unibank, utfall alla",#N/A,FALSE,"T-0298";#N/A,#N/A,FALSE,"Koncernskulder";#N/A,#N/A,FALSE,"Koncernfakturering"}</definedName>
    <definedName name="TotalKol" localSheetId="38">[32]Investment_assets!$AX$1:$AY$65536</definedName>
    <definedName name="TotalKol" localSheetId="51">[32]Investment_assets!$AX$1:$AY$65536</definedName>
    <definedName name="TotalKol" localSheetId="34">[32]Investment_assets!$AX$1:$AY$65536</definedName>
    <definedName name="TotalKol" localSheetId="35">[32]Investment_assets!$AX$1:$AY$65536</definedName>
    <definedName name="TotalKol" localSheetId="54">[33]Investment_assets!$AX$1:$AY$65536</definedName>
    <definedName name="TotalKol" localSheetId="27">[32]Investment_assets!$AX$1:$AY$65536</definedName>
    <definedName name="TotalKol" localSheetId="52">[34]Investment_assets!$AX$1:$AY$65536</definedName>
    <definedName name="TotalKol" localSheetId="7">[35]Investment_assets!$AX$1:$AY$65536</definedName>
    <definedName name="TotalKol" localSheetId="8">[35]Investment_assets!$AX$1:$AY$65536</definedName>
    <definedName name="TotalKol" localSheetId="6">[35]Investment_assets!$AX$1:$AY$65536</definedName>
    <definedName name="TotalKol">[36]Investment_assets!$AX$1:$AY$65536</definedName>
    <definedName name="treasury" localSheetId="38">#REF!</definedName>
    <definedName name="treasury" localSheetId="18">#REF!</definedName>
    <definedName name="treasury" localSheetId="12">#REF!</definedName>
    <definedName name="treasury" localSheetId="32">#REF!</definedName>
    <definedName name="treasury" localSheetId="31">#REF!</definedName>
    <definedName name="treasury" localSheetId="51">#REF!</definedName>
    <definedName name="treasury" localSheetId="24">#REF!</definedName>
    <definedName name="treasury" localSheetId="34">#REF!</definedName>
    <definedName name="treasury" localSheetId="35">#REF!</definedName>
    <definedName name="treasury" localSheetId="54">#REF!</definedName>
    <definedName name="treasury" localSheetId="4">#REF!</definedName>
    <definedName name="treasury" localSheetId="5">#REF!</definedName>
    <definedName name="treasury" localSheetId="16">#REF!</definedName>
    <definedName name="treasury" localSheetId="27">#REF!</definedName>
    <definedName name="treasury" localSheetId="52">#REF!</definedName>
    <definedName name="treasury" localSheetId="36">#REF!</definedName>
    <definedName name="treasury" localSheetId="7">#REF!</definedName>
    <definedName name="treasury" localSheetId="8">#REF!</definedName>
    <definedName name="treasury" localSheetId="6">#REF!</definedName>
    <definedName name="treasury" localSheetId="9">#REF!</definedName>
    <definedName name="treasury">#REF!</definedName>
    <definedName name="TreasuryKeyFig" localSheetId="38">#REF!</definedName>
    <definedName name="TreasuryKeyFig" localSheetId="18">#REF!</definedName>
    <definedName name="TreasuryKeyFig" localSheetId="12">#REF!</definedName>
    <definedName name="TreasuryKeyFig" localSheetId="32">#REF!</definedName>
    <definedName name="TreasuryKeyFig" localSheetId="31">#REF!</definedName>
    <definedName name="TreasuryKeyFig" localSheetId="51">#REF!</definedName>
    <definedName name="TreasuryKeyFig" localSheetId="24">#REF!</definedName>
    <definedName name="TreasuryKeyFig" localSheetId="34">#REF!</definedName>
    <definedName name="TreasuryKeyFig" localSheetId="35">#REF!</definedName>
    <definedName name="TreasuryKeyFig" localSheetId="54">#REF!</definedName>
    <definedName name="TreasuryKeyFig" localSheetId="4">#REF!</definedName>
    <definedName name="TreasuryKeyFig" localSheetId="5">#REF!</definedName>
    <definedName name="TreasuryKeyFig" localSheetId="16">#REF!</definedName>
    <definedName name="TreasuryKeyFig" localSheetId="27">#REF!</definedName>
    <definedName name="TreasuryKeyFig" localSheetId="52">#REF!</definedName>
    <definedName name="TreasuryKeyFig" localSheetId="36">#REF!</definedName>
    <definedName name="TreasuryKeyFig" localSheetId="7">#REF!</definedName>
    <definedName name="TreasuryKeyFig" localSheetId="8">#REF!</definedName>
    <definedName name="TreasuryKeyFig" localSheetId="6">#REF!</definedName>
    <definedName name="TreasuryKeyFig" localSheetId="9">#REF!</definedName>
    <definedName name="TreasuryKeyFig">#REF!</definedName>
    <definedName name="TreasuryOP" localSheetId="38">#REF!</definedName>
    <definedName name="TreasuryOP" localSheetId="18">#REF!</definedName>
    <definedName name="TreasuryOP" localSheetId="12">#REF!</definedName>
    <definedName name="TreasuryOP" localSheetId="32">#REF!</definedName>
    <definedName name="TreasuryOP" localSheetId="31">#REF!</definedName>
    <definedName name="TreasuryOP" localSheetId="51">#REF!</definedName>
    <definedName name="TreasuryOP" localSheetId="24">#REF!</definedName>
    <definedName name="TreasuryOP" localSheetId="34">#REF!</definedName>
    <definedName name="TreasuryOP" localSheetId="35">#REF!</definedName>
    <definedName name="TreasuryOP" localSheetId="54">#REF!</definedName>
    <definedName name="TreasuryOP" localSheetId="4">#REF!</definedName>
    <definedName name="TreasuryOP" localSheetId="5">#REF!</definedName>
    <definedName name="TreasuryOP" localSheetId="16">#REF!</definedName>
    <definedName name="TreasuryOP" localSheetId="27">#REF!</definedName>
    <definedName name="TreasuryOP" localSheetId="52">#REF!</definedName>
    <definedName name="TreasuryOP" localSheetId="36">#REF!</definedName>
    <definedName name="TreasuryOP" localSheetId="7">#REF!</definedName>
    <definedName name="TreasuryOP" localSheetId="8">#REF!</definedName>
    <definedName name="TreasuryOP" localSheetId="6">#REF!</definedName>
    <definedName name="TreasuryOP" localSheetId="9">#REF!</definedName>
    <definedName name="TreasuryOP">#REF!</definedName>
    <definedName name="TULOS" localSheetId="38">#REF!</definedName>
    <definedName name="TULOS" localSheetId="18">#REF!</definedName>
    <definedName name="TULOS" localSheetId="12">#REF!</definedName>
    <definedName name="TULOS" localSheetId="32">#REF!</definedName>
    <definedName name="TULOS" localSheetId="31">#REF!</definedName>
    <definedName name="TULOS" localSheetId="28">#REF!</definedName>
    <definedName name="TULOS" localSheetId="51">#REF!</definedName>
    <definedName name="TULOS" localSheetId="24">#REF!</definedName>
    <definedName name="TULOS" localSheetId="34">#REF!</definedName>
    <definedName name="TULOS" localSheetId="35">#REF!</definedName>
    <definedName name="TULOS" localSheetId="54">#REF!</definedName>
    <definedName name="TULOS" localSheetId="4">#REF!</definedName>
    <definedName name="TULOS" localSheetId="5">#REF!</definedName>
    <definedName name="TULOS" localSheetId="16">#REF!</definedName>
    <definedName name="TULOS" localSheetId="27">#REF!</definedName>
    <definedName name="TULOS" localSheetId="52">#REF!</definedName>
    <definedName name="TULOS" localSheetId="36">#REF!</definedName>
    <definedName name="TULOS" localSheetId="7">#REF!</definedName>
    <definedName name="TULOS" localSheetId="8">#REF!</definedName>
    <definedName name="TULOS" localSheetId="6">#REF!</definedName>
    <definedName name="TULOS" localSheetId="9">#REF!</definedName>
    <definedName name="TULOS">#REF!</definedName>
    <definedName name="type" localSheetId="38">'[88]Schedule 8010'!$R$96:$S$98</definedName>
    <definedName name="type" localSheetId="51">'[88]Schedule 8010'!$R$96:$S$98</definedName>
    <definedName name="type" localSheetId="34">'[88]Schedule 8010'!$R$96:$S$98</definedName>
    <definedName name="type" localSheetId="35">'[88]Schedule 8010'!$R$96:$S$98</definedName>
    <definedName name="type" localSheetId="54">'[89]Schedule 8010'!$R$96:$S$98</definedName>
    <definedName name="type" localSheetId="27">'[88]Schedule 8010'!$R$96:$S$98</definedName>
    <definedName name="type" localSheetId="52">'[90]Schedule 8010'!$R$96:$S$98</definedName>
    <definedName name="type" localSheetId="7">'[91]Schedule 8010'!$R$96:$S$98</definedName>
    <definedName name="type" localSheetId="8">'[91]Schedule 8010'!$R$96:$S$98</definedName>
    <definedName name="type" localSheetId="6">'[91]Schedule 8010'!$R$96:$S$98</definedName>
    <definedName name="type">'[92]Schedule 8010'!$R$96:$S$98</definedName>
    <definedName name="UltimoLastYear" localSheetId="38">[32]HelpSheet!$C$3</definedName>
    <definedName name="UltimoLastYear" localSheetId="51">[32]HelpSheet!$C$3</definedName>
    <definedName name="UltimoLastYear" localSheetId="34">[32]HelpSheet!$C$3</definedName>
    <definedName name="UltimoLastYear" localSheetId="35">[32]HelpSheet!$C$3</definedName>
    <definedName name="UltimoLastYear" localSheetId="54">[33]HelpSheet!$C$3</definedName>
    <definedName name="UltimoLastYear" localSheetId="27">[32]HelpSheet!$C$3</definedName>
    <definedName name="UltimoLastYear" localSheetId="52">[34]HelpSheet!$C$3</definedName>
    <definedName name="UltimoLastYear" localSheetId="7">[35]HelpSheet!$C$3</definedName>
    <definedName name="UltimoLastYear" localSheetId="8">[35]HelpSheet!$C$3</definedName>
    <definedName name="UltimoLastYear" localSheetId="6">[35]HelpSheet!$C$3</definedName>
    <definedName name="UltimoLastYear">[36]HelpSheet!$C$3</definedName>
    <definedName name="Unit" localSheetId="38">[6]XXX!$C$34</definedName>
    <definedName name="Unit" localSheetId="51">[6]XXX!$C$34</definedName>
    <definedName name="Unit" localSheetId="34">[6]XXX!$C$34</definedName>
    <definedName name="Unit" localSheetId="35">[6]XXX!$C$34</definedName>
    <definedName name="Unit" localSheetId="54">[7]XXX!$C$34</definedName>
    <definedName name="Unit" localSheetId="27">[6]XXX!$C$34</definedName>
    <definedName name="Unit" localSheetId="52">[8]XXX!$C$34</definedName>
    <definedName name="Unit" localSheetId="7">[9]XXX!$C$34</definedName>
    <definedName name="Unit" localSheetId="8">[9]XXX!$C$34</definedName>
    <definedName name="Unit" localSheetId="6">[9]XXX!$C$34</definedName>
    <definedName name="Unit">[10]XXX!$C$34</definedName>
    <definedName name="ValgtDato1" localSheetId="38">[32]HelpSheet!$C$21</definedName>
    <definedName name="ValgtDato1" localSheetId="51">[32]HelpSheet!$C$21</definedName>
    <definedName name="ValgtDato1" localSheetId="34">[32]HelpSheet!$C$21</definedName>
    <definedName name="ValgtDato1" localSheetId="35">[32]HelpSheet!$C$21</definedName>
    <definedName name="ValgtDato1" localSheetId="54">[33]HelpSheet!$C$21</definedName>
    <definedName name="ValgtDato1" localSheetId="27">[32]HelpSheet!$C$21</definedName>
    <definedName name="ValgtDato1" localSheetId="52">[34]HelpSheet!$C$21</definedName>
    <definedName name="ValgtDato1" localSheetId="7">[35]HelpSheet!$C$21</definedName>
    <definedName name="ValgtDato1" localSheetId="8">[35]HelpSheet!$C$21</definedName>
    <definedName name="ValgtDato1" localSheetId="6">[35]HelpSheet!$C$21</definedName>
    <definedName name="ValgtDato1">[36]HelpSheet!$C$21</definedName>
    <definedName name="ValgtDato2" localSheetId="38">[32]HelpSheet!$C$23</definedName>
    <definedName name="ValgtDato2" localSheetId="51">[32]HelpSheet!$C$23</definedName>
    <definedName name="ValgtDato2" localSheetId="34">[32]HelpSheet!$C$23</definedName>
    <definedName name="ValgtDato2" localSheetId="35">[32]HelpSheet!$C$23</definedName>
    <definedName name="ValgtDato2" localSheetId="54">[33]HelpSheet!$C$23</definedName>
    <definedName name="ValgtDato2" localSheetId="27">[32]HelpSheet!$C$23</definedName>
    <definedName name="ValgtDato2" localSheetId="52">[34]HelpSheet!$C$23</definedName>
    <definedName name="ValgtDato2" localSheetId="7">[35]HelpSheet!$C$23</definedName>
    <definedName name="ValgtDato2" localSheetId="8">[35]HelpSheet!$C$23</definedName>
    <definedName name="ValgtDato2" localSheetId="6">[35]HelpSheet!$C$23</definedName>
    <definedName name="ValgtDato2">[36]HelpSheet!$C$23</definedName>
    <definedName name="ValgtDato3" localSheetId="38">[32]HelpSheet!$C$25</definedName>
    <definedName name="ValgtDato3" localSheetId="51">[32]HelpSheet!$C$25</definedName>
    <definedName name="ValgtDato3" localSheetId="34">[32]HelpSheet!$C$25</definedName>
    <definedName name="ValgtDato3" localSheetId="35">[32]HelpSheet!$C$25</definedName>
    <definedName name="ValgtDato3" localSheetId="54">[33]HelpSheet!$C$25</definedName>
    <definedName name="ValgtDato3" localSheetId="27">[32]HelpSheet!$C$25</definedName>
    <definedName name="ValgtDato3" localSheetId="52">[34]HelpSheet!$C$25</definedName>
    <definedName name="ValgtDato3" localSheetId="7">[35]HelpSheet!$C$25</definedName>
    <definedName name="ValgtDato3" localSheetId="8">[35]HelpSheet!$C$25</definedName>
    <definedName name="ValgtDato3" localSheetId="6">[35]HelpSheet!$C$25</definedName>
    <definedName name="ValgtDato3">[36]HelpSheet!$C$25</definedName>
    <definedName name="ValgtDatoIndex" localSheetId="38">[32]HelpSheet!$C$19</definedName>
    <definedName name="ValgtDatoIndex" localSheetId="51">[32]HelpSheet!$C$19</definedName>
    <definedName name="ValgtDatoIndex" localSheetId="34">[32]HelpSheet!$C$19</definedName>
    <definedName name="ValgtDatoIndex" localSheetId="35">[32]HelpSheet!$C$19</definedName>
    <definedName name="ValgtDatoIndex" localSheetId="54">[33]HelpSheet!$C$19</definedName>
    <definedName name="ValgtDatoIndex" localSheetId="27">[32]HelpSheet!$C$19</definedName>
    <definedName name="ValgtDatoIndex" localSheetId="52">[34]HelpSheet!$C$19</definedName>
    <definedName name="ValgtDatoIndex" localSheetId="7">[35]HelpSheet!$C$19</definedName>
    <definedName name="ValgtDatoIndex" localSheetId="8">[35]HelpSheet!$C$19</definedName>
    <definedName name="ValgtDatoIndex" localSheetId="6">[35]HelpSheet!$C$19</definedName>
    <definedName name="ValgtDatoIndex">[36]HelpSheet!$C$19</definedName>
    <definedName name="Valuta" localSheetId="38">[32]Investment_assets!$A$7:$IV$7</definedName>
    <definedName name="Valuta" localSheetId="51">[32]Investment_assets!$A$7:$IV$7</definedName>
    <definedName name="Valuta" localSheetId="34">[32]Investment_assets!$A$7:$IV$7</definedName>
    <definedName name="Valuta" localSheetId="35">[32]Investment_assets!$A$7:$IV$7</definedName>
    <definedName name="Valuta" localSheetId="54">[33]Investment_assets!$A$7:$IV$7</definedName>
    <definedName name="Valuta" localSheetId="27">[32]Investment_assets!$A$7:$IV$7</definedName>
    <definedName name="Valuta" localSheetId="52">[34]Investment_assets!$A$7:$IV$7</definedName>
    <definedName name="Valuta" localSheetId="7">[35]Investment_assets!$A$7:$IV$7</definedName>
    <definedName name="Valuta" localSheetId="8">[35]Investment_assets!$A$7:$IV$7</definedName>
    <definedName name="Valuta" localSheetId="6">[35]Investment_assets!$A$7:$IV$7</definedName>
    <definedName name="Valuta">[36]Investment_assets!$A$7:$IV$7</definedName>
    <definedName name="valuta_kurs_ultimo" localSheetId="38">[32]Valutakurser!$A$7:$Q$10</definedName>
    <definedName name="valuta_kurs_ultimo" localSheetId="51">[32]Valutakurser!$A$7:$Q$10</definedName>
    <definedName name="valuta_kurs_ultimo" localSheetId="34">[32]Valutakurser!$A$7:$Q$10</definedName>
    <definedName name="valuta_kurs_ultimo" localSheetId="35">[32]Valutakurser!$A$7:$Q$10</definedName>
    <definedName name="valuta_kurs_ultimo" localSheetId="54">[33]Valutakurser!$A$7:$Q$10</definedName>
    <definedName name="valuta_kurs_ultimo" localSheetId="27">[32]Valutakurser!$A$7:$Q$10</definedName>
    <definedName name="valuta_kurs_ultimo" localSheetId="52">[34]Valutakurser!$A$7:$Q$10</definedName>
    <definedName name="valuta_kurs_ultimo" localSheetId="7">[35]Valutakurser!$A$7:$Q$10</definedName>
    <definedName name="valuta_kurs_ultimo" localSheetId="8">[35]Valutakurser!$A$7:$Q$10</definedName>
    <definedName name="valuta_kurs_ultimo" localSheetId="6">[35]Valutakurser!$A$7:$Q$10</definedName>
    <definedName name="valuta_kurs_ultimo">[36]Valutakurser!$A$7:$Q$10</definedName>
    <definedName name="ValutaFlag" localSheetId="38">[32]HelpSheet!$G$6</definedName>
    <definedName name="ValutaFlag" localSheetId="51">[32]HelpSheet!$G$6</definedName>
    <definedName name="ValutaFlag" localSheetId="34">[32]HelpSheet!$G$6</definedName>
    <definedName name="ValutaFlag" localSheetId="35">[32]HelpSheet!$G$6</definedName>
    <definedName name="ValutaFlag" localSheetId="54">[33]HelpSheet!$G$6</definedName>
    <definedName name="ValutaFlag" localSheetId="27">[32]HelpSheet!$G$6</definedName>
    <definedName name="ValutaFlag" localSheetId="52">[34]HelpSheet!$G$6</definedName>
    <definedName name="ValutaFlag" localSheetId="7">[35]HelpSheet!$G$6</definedName>
    <definedName name="ValutaFlag" localSheetId="8">[35]HelpSheet!$G$6</definedName>
    <definedName name="ValutaFlag" localSheetId="6">[35]HelpSheet!$G$6</definedName>
    <definedName name="ValutaFlag">[36]HelpSheet!$G$6</definedName>
    <definedName name="ValutaValg" localSheetId="38">[32]HelpSheet!$G$3:$G$4</definedName>
    <definedName name="ValutaValg" localSheetId="51">[32]HelpSheet!$G$3:$G$4</definedName>
    <definedName name="ValutaValg" localSheetId="34">[32]HelpSheet!$G$3:$G$4</definedName>
    <definedName name="ValutaValg" localSheetId="35">[32]HelpSheet!$G$3:$G$4</definedName>
    <definedName name="ValutaValg" localSheetId="54">[33]HelpSheet!$G$3:$G$4</definedName>
    <definedName name="ValutaValg" localSheetId="27">[32]HelpSheet!$G$3:$G$4</definedName>
    <definedName name="ValutaValg" localSheetId="52">[34]HelpSheet!$G$3:$G$4</definedName>
    <definedName name="ValutaValg" localSheetId="7">[35]HelpSheet!$G$3:$G$4</definedName>
    <definedName name="ValutaValg" localSheetId="8">[35]HelpSheet!$G$3:$G$4</definedName>
    <definedName name="ValutaValg" localSheetId="6">[35]HelpSheet!$G$3:$G$4</definedName>
    <definedName name="ValutaValg">[36]HelpSheet!$G$3:$G$4</definedName>
    <definedName name="Wealth" localSheetId="38">#REF!</definedName>
    <definedName name="Wealth" localSheetId="18">#REF!</definedName>
    <definedName name="Wealth" localSheetId="12">#REF!</definedName>
    <definedName name="Wealth" localSheetId="32">#REF!</definedName>
    <definedName name="Wealth" localSheetId="31">#REF!</definedName>
    <definedName name="Wealth" localSheetId="51">#REF!</definedName>
    <definedName name="Wealth" localSheetId="24">#REF!</definedName>
    <definedName name="Wealth" localSheetId="34">#REF!</definedName>
    <definedName name="Wealth" localSheetId="35">#REF!</definedName>
    <definedName name="Wealth" localSheetId="54">#REF!</definedName>
    <definedName name="Wealth" localSheetId="4">#REF!</definedName>
    <definedName name="Wealth" localSheetId="5">#REF!</definedName>
    <definedName name="Wealth" localSheetId="16">#REF!</definedName>
    <definedName name="Wealth" localSheetId="27">#REF!</definedName>
    <definedName name="Wealth" localSheetId="52">#REF!</definedName>
    <definedName name="Wealth" localSheetId="36">#REF!</definedName>
    <definedName name="Wealth" localSheetId="7">#REF!</definedName>
    <definedName name="Wealth" localSheetId="8">#REF!</definedName>
    <definedName name="Wealth" localSheetId="6">#REF!</definedName>
    <definedName name="Wealth" localSheetId="9">#REF!</definedName>
    <definedName name="Wealth">#REF!</definedName>
    <definedName name="Wealthother" localSheetId="38">#REF!</definedName>
    <definedName name="Wealthother" localSheetId="18">#REF!</definedName>
    <definedName name="Wealthother" localSheetId="12">#REF!</definedName>
    <definedName name="Wealthother" localSheetId="32">#REF!</definedName>
    <definedName name="Wealthother" localSheetId="31">#REF!</definedName>
    <definedName name="Wealthother" localSheetId="51">#REF!</definedName>
    <definedName name="Wealthother" localSheetId="24">#REF!</definedName>
    <definedName name="Wealthother" localSheetId="34">#REF!</definedName>
    <definedName name="Wealthother" localSheetId="35">#REF!</definedName>
    <definedName name="Wealthother" localSheetId="54">#REF!</definedName>
    <definedName name="Wealthother" localSheetId="4">#REF!</definedName>
    <definedName name="Wealthother" localSheetId="5">#REF!</definedName>
    <definedName name="Wealthother" localSheetId="16">#REF!</definedName>
    <definedName name="Wealthother" localSheetId="27">#REF!</definedName>
    <definedName name="Wealthother" localSheetId="52">#REF!</definedName>
    <definedName name="Wealthother" localSheetId="36">#REF!</definedName>
    <definedName name="Wealthother" localSheetId="7">#REF!</definedName>
    <definedName name="Wealthother" localSheetId="8">#REF!</definedName>
    <definedName name="Wealthother" localSheetId="6">#REF!</definedName>
    <definedName name="Wealthother" localSheetId="9">#REF!</definedName>
    <definedName name="Wealthother">#REF!</definedName>
    <definedName name="Vesta_life" localSheetId="38">#REF!</definedName>
    <definedName name="Vesta_life" localSheetId="18">#REF!</definedName>
    <definedName name="Vesta_life" localSheetId="12">#REF!</definedName>
    <definedName name="Vesta_life" localSheetId="32">#REF!</definedName>
    <definedName name="Vesta_life" localSheetId="31">#REF!</definedName>
    <definedName name="Vesta_life" localSheetId="51">#REF!</definedName>
    <definedName name="Vesta_life" localSheetId="24">#REF!</definedName>
    <definedName name="Vesta_life" localSheetId="34">#REF!</definedName>
    <definedName name="Vesta_life" localSheetId="35">#REF!</definedName>
    <definedName name="Vesta_life" localSheetId="54">#REF!</definedName>
    <definedName name="Vesta_life" localSheetId="4">#REF!</definedName>
    <definedName name="Vesta_life" localSheetId="5">#REF!</definedName>
    <definedName name="Vesta_life" localSheetId="16">#REF!</definedName>
    <definedName name="Vesta_life" localSheetId="27">#REF!</definedName>
    <definedName name="Vesta_life" localSheetId="52">#REF!</definedName>
    <definedName name="Vesta_life" localSheetId="36">#REF!</definedName>
    <definedName name="Vesta_life" localSheetId="7">#REF!</definedName>
    <definedName name="Vesta_life" localSheetId="8">#REF!</definedName>
    <definedName name="Vesta_life" localSheetId="6">#REF!</definedName>
    <definedName name="Vesta_life" localSheetId="9">#REF!</definedName>
    <definedName name="Vesta_life">#REF!</definedName>
    <definedName name="Wholsalebanking" localSheetId="38">#REF!</definedName>
    <definedName name="Wholsalebanking" localSheetId="18">#REF!</definedName>
    <definedName name="Wholsalebanking" localSheetId="12">#REF!</definedName>
    <definedName name="Wholsalebanking" localSheetId="32">#REF!</definedName>
    <definedName name="Wholsalebanking" localSheetId="31">#REF!</definedName>
    <definedName name="Wholsalebanking" localSheetId="51">#REF!</definedName>
    <definedName name="Wholsalebanking" localSheetId="24">#REF!</definedName>
    <definedName name="Wholsalebanking" localSheetId="34">#REF!</definedName>
    <definedName name="Wholsalebanking" localSheetId="35">#REF!</definedName>
    <definedName name="Wholsalebanking" localSheetId="54">#REF!</definedName>
    <definedName name="Wholsalebanking" localSheetId="4">#REF!</definedName>
    <definedName name="Wholsalebanking" localSheetId="5">#REF!</definedName>
    <definedName name="Wholsalebanking" localSheetId="16">#REF!</definedName>
    <definedName name="Wholsalebanking" localSheetId="27">#REF!</definedName>
    <definedName name="Wholsalebanking" localSheetId="52">#REF!</definedName>
    <definedName name="Wholsalebanking" localSheetId="36">#REF!</definedName>
    <definedName name="Wholsalebanking" localSheetId="7">#REF!</definedName>
    <definedName name="Wholsalebanking" localSheetId="8">#REF!</definedName>
    <definedName name="Wholsalebanking" localSheetId="6">#REF!</definedName>
    <definedName name="Wholsalebanking" localSheetId="9">#REF!</definedName>
    <definedName name="Wholsalebanking">#REF!</definedName>
    <definedName name="wrn.Bransch." localSheetId="38" hidden="1">{"Sammanst",#N/A,TRUE,"951231";"Sid4",#N/A,TRUE,"4.Slutlig";"Sid2",#N/A,TRUE,"2.Värden";"Sid3",#N/A,TRUE,"3.Justering";"Sid1",#N/A,TRUE,"1.Utgångsläge"}</definedName>
    <definedName name="wrn.Bransch." localSheetId="18" hidden="1">{"Sammanst",#N/A,TRUE,"951231";"Sid4",#N/A,TRUE,"4.Slutlig";"Sid2",#N/A,TRUE,"2.Värden";"Sid3",#N/A,TRUE,"3.Justering";"Sid1",#N/A,TRUE,"1.Utgångsläge"}</definedName>
    <definedName name="wrn.Bransch." localSheetId="12" hidden="1">{"Sammanst",#N/A,TRUE,"951231";"Sid4",#N/A,TRUE,"4.Slutlig";"Sid2",#N/A,TRUE,"2.Värden";"Sid3",#N/A,TRUE,"3.Justering";"Sid1",#N/A,TRUE,"1.Utgångsläge"}</definedName>
    <definedName name="wrn.Bransch." localSheetId="32" hidden="1">{"Sammanst",#N/A,TRUE,"951231";"Sid4",#N/A,TRUE,"4.Slutlig";"Sid2",#N/A,TRUE,"2.Värden";"Sid3",#N/A,TRUE,"3.Justering";"Sid1",#N/A,TRUE,"1.Utgångsläge"}</definedName>
    <definedName name="wrn.Bransch." localSheetId="31" hidden="1">{"Sammanst",#N/A,TRUE,"951231";"Sid4",#N/A,TRUE,"4.Slutlig";"Sid2",#N/A,TRUE,"2.Värden";"Sid3",#N/A,TRUE,"3.Justering";"Sid1",#N/A,TRUE,"1.Utgångsläge"}</definedName>
    <definedName name="wrn.Bransch." localSheetId="28" hidden="1">{"Sammanst",#N/A,TRUE,"951231";"Sid4",#N/A,TRUE,"4.Slutlig";"Sid2",#N/A,TRUE,"2.Värden";"Sid3",#N/A,TRUE,"3.Justering";"Sid1",#N/A,TRUE,"1.Utgångsläge"}</definedName>
    <definedName name="wrn.Bransch." localSheetId="51" hidden="1">{"Sammanst",#N/A,TRUE,"951231";"Sid4",#N/A,TRUE,"4.Slutlig";"Sid2",#N/A,TRUE,"2.Värden";"Sid3",#N/A,TRUE,"3.Justering";"Sid1",#N/A,TRUE,"1.Utgångsläge"}</definedName>
    <definedName name="wrn.Bransch." localSheetId="24" hidden="1">{"Sammanst",#N/A,TRUE,"951231";"Sid4",#N/A,TRUE,"4.Slutlig";"Sid2",#N/A,TRUE,"2.Värden";"Sid3",#N/A,TRUE,"3.Justering";"Sid1",#N/A,TRUE,"1.Utgångsläge"}</definedName>
    <definedName name="wrn.Bransch." localSheetId="34" hidden="1">{"Sammanst",#N/A,TRUE,"951231";"Sid4",#N/A,TRUE,"4.Slutlig";"Sid2",#N/A,TRUE,"2.Värden";"Sid3",#N/A,TRUE,"3.Justering";"Sid1",#N/A,TRUE,"1.Utgångsläge"}</definedName>
    <definedName name="wrn.Bransch." localSheetId="35" hidden="1">{"Sammanst",#N/A,TRUE,"951231";"Sid4",#N/A,TRUE,"4.Slutlig";"Sid2",#N/A,TRUE,"2.Värden";"Sid3",#N/A,TRUE,"3.Justering";"Sid1",#N/A,TRUE,"1.Utgångsläge"}</definedName>
    <definedName name="wrn.Bransch." localSheetId="54" hidden="1">{"Sammanst",#N/A,TRUE,"951231";"Sid4",#N/A,TRUE,"4.Slutlig";"Sid2",#N/A,TRUE,"2.Värden";"Sid3",#N/A,TRUE,"3.Justering";"Sid1",#N/A,TRUE,"1.Utgångsläge"}</definedName>
    <definedName name="wrn.Bransch." localSheetId="4" hidden="1">{"Sammanst",#N/A,TRUE,"951231";"Sid4",#N/A,TRUE,"4.Slutlig";"Sid2",#N/A,TRUE,"2.Värden";"Sid3",#N/A,TRUE,"3.Justering";"Sid1",#N/A,TRUE,"1.Utgångsläge"}</definedName>
    <definedName name="wrn.Bransch." localSheetId="5" hidden="1">{"Sammanst",#N/A,TRUE,"951231";"Sid4",#N/A,TRUE,"4.Slutlig";"Sid2",#N/A,TRUE,"2.Värden";"Sid3",#N/A,TRUE,"3.Justering";"Sid1",#N/A,TRUE,"1.Utgångsläge"}</definedName>
    <definedName name="wrn.Bransch." localSheetId="16" hidden="1">{"Sammanst",#N/A,TRUE,"951231";"Sid4",#N/A,TRUE,"4.Slutlig";"Sid2",#N/A,TRUE,"2.Värden";"Sid3",#N/A,TRUE,"3.Justering";"Sid1",#N/A,TRUE,"1.Utgångsläge"}</definedName>
    <definedName name="wrn.Bransch." localSheetId="27" hidden="1">{"Sammanst",#N/A,TRUE,"951231";"Sid4",#N/A,TRUE,"4.Slutlig";"Sid2",#N/A,TRUE,"2.Värden";"Sid3",#N/A,TRUE,"3.Justering";"Sid1",#N/A,TRUE,"1.Utgångsläge"}</definedName>
    <definedName name="wrn.Bransch." localSheetId="52" hidden="1">{"Sammanst",#N/A,TRUE,"951231";"Sid4",#N/A,TRUE,"4.Slutlig";"Sid2",#N/A,TRUE,"2.Värden";"Sid3",#N/A,TRUE,"3.Justering";"Sid1",#N/A,TRUE,"1.Utgångsläge"}</definedName>
    <definedName name="wrn.Bransch." localSheetId="36" hidden="1">{"Sammanst",#N/A,TRUE,"951231";"Sid4",#N/A,TRUE,"4.Slutlig";"Sid2",#N/A,TRUE,"2.Värden";"Sid3",#N/A,TRUE,"3.Justering";"Sid1",#N/A,TRUE,"1.Utgångsläge"}</definedName>
    <definedName name="wrn.Bransch." localSheetId="7" hidden="1">{"Sammanst",#N/A,TRUE,"951231";"Sid4",#N/A,TRUE,"4.Slutlig";"Sid2",#N/A,TRUE,"2.Värden";"Sid3",#N/A,TRUE,"3.Justering";"Sid1",#N/A,TRUE,"1.Utgångsläge"}</definedName>
    <definedName name="wrn.Bransch." localSheetId="8" hidden="1">{"Sammanst",#N/A,TRUE,"951231";"Sid4",#N/A,TRUE,"4.Slutlig";"Sid2",#N/A,TRUE,"2.Värden";"Sid3",#N/A,TRUE,"3.Justering";"Sid1",#N/A,TRUE,"1.Utgångsläge"}</definedName>
    <definedName name="wrn.Bransch." localSheetId="6" hidden="1">{"Sammanst",#N/A,TRUE,"951231";"Sid4",#N/A,TRUE,"4.Slutlig";"Sid2",#N/A,TRUE,"2.Värden";"Sid3",#N/A,TRUE,"3.Justering";"Sid1",#N/A,TRUE,"1.Utgångsläge"}</definedName>
    <definedName name="wrn.Bransch." localSheetId="39" hidden="1">{"Sammanst",#N/A,TRUE,"951231";"Sid4",#N/A,TRUE,"4.Slutlig";"Sid2",#N/A,TRUE,"2.Värden";"Sid3",#N/A,TRUE,"3.Justering";"Sid1",#N/A,TRUE,"1.Utgångsläge"}</definedName>
    <definedName name="wrn.Bransch." localSheetId="9" hidden="1">{"Sammanst",#N/A,TRUE,"951231";"Sid4",#N/A,TRUE,"4.Slutlig";"Sid2",#N/A,TRUE,"2.Värden";"Sid3",#N/A,TRUE,"3.Justering";"Sid1",#N/A,TRUE,"1.Utgångsläge"}</definedName>
    <definedName name="wrn.Bransch." localSheetId="37" hidden="1">{"Sammanst",#N/A,TRUE,"951231";"Sid4",#N/A,TRUE,"4.Slutlig";"Sid2",#N/A,TRUE,"2.Värden";"Sid3",#N/A,TRUE,"3.Justering";"Sid1",#N/A,TRUE,"1.Utgångsläge"}</definedName>
    <definedName name="wrn.Bransch." hidden="1">{"Sammanst",#N/A,TRUE,"951231";"Sid4",#N/A,TRUE,"4.Slutlig";"Sid2",#N/A,TRUE,"2.Värden";"Sid3",#N/A,TRUE,"3.Justering";"Sid1",#N/A,TRUE,"1.Utgångsläge"}</definedName>
    <definedName name="wrn.Månadsrapport._.T." localSheetId="38" hidden="1">{"5 * utfall + budget",#N/A,FALSE,"T-0298";"5 * bolag",#N/A,FALSE,"T-0298";"Unibank, utfall alla",#N/A,FALSE,"T-0298";#N/A,#N/A,FALSE,"Koncernskulder";#N/A,#N/A,FALSE,"Koncernfakturering"}</definedName>
    <definedName name="wrn.Månadsrapport._.T." localSheetId="18" hidden="1">{"5 * utfall + budget",#N/A,FALSE,"T-0298";"5 * bolag",#N/A,FALSE,"T-0298";"Unibank, utfall alla",#N/A,FALSE,"T-0298";#N/A,#N/A,FALSE,"Koncernskulder";#N/A,#N/A,FALSE,"Koncernfakturering"}</definedName>
    <definedName name="wrn.Månadsrapport._.T." localSheetId="12" hidden="1">{"5 * utfall + budget",#N/A,FALSE,"T-0298";"5 * bolag",#N/A,FALSE,"T-0298";"Unibank, utfall alla",#N/A,FALSE,"T-0298";#N/A,#N/A,FALSE,"Koncernskulder";#N/A,#N/A,FALSE,"Koncernfakturering"}</definedName>
    <definedName name="wrn.Månadsrapport._.T." localSheetId="32" hidden="1">{"5 * utfall + budget",#N/A,FALSE,"T-0298";"5 * bolag",#N/A,FALSE,"T-0298";"Unibank, utfall alla",#N/A,FALSE,"T-0298";#N/A,#N/A,FALSE,"Koncernskulder";#N/A,#N/A,FALSE,"Koncernfakturering"}</definedName>
    <definedName name="wrn.Månadsrapport._.T." localSheetId="31" hidden="1">{"5 * utfall + budget",#N/A,FALSE,"T-0298";"5 * bolag",#N/A,FALSE,"T-0298";"Unibank, utfall alla",#N/A,FALSE,"T-0298";#N/A,#N/A,FALSE,"Koncernskulder";#N/A,#N/A,FALSE,"Koncernfakturering"}</definedName>
    <definedName name="wrn.Månadsrapport._.T." localSheetId="28" hidden="1">{"5 * utfall + budget",#N/A,FALSE,"T-0298";"5 * bolag",#N/A,FALSE,"T-0298";"Unibank, utfall alla",#N/A,FALSE,"T-0298";#N/A,#N/A,FALSE,"Koncernskulder";#N/A,#N/A,FALSE,"Koncernfakturering"}</definedName>
    <definedName name="wrn.Månadsrapport._.T." localSheetId="51" hidden="1">{"5 * utfall + budget",#N/A,FALSE,"T-0298";"5 * bolag",#N/A,FALSE,"T-0298";"Unibank, utfall alla",#N/A,FALSE,"T-0298";#N/A,#N/A,FALSE,"Koncernskulder";#N/A,#N/A,FALSE,"Koncernfakturering"}</definedName>
    <definedName name="wrn.Månadsrapport._.T." localSheetId="24" hidden="1">{"5 * utfall + budget",#N/A,FALSE,"T-0298";"5 * bolag",#N/A,FALSE,"T-0298";"Unibank, utfall alla",#N/A,FALSE,"T-0298";#N/A,#N/A,FALSE,"Koncernskulder";#N/A,#N/A,FALSE,"Koncernfakturering"}</definedName>
    <definedName name="wrn.Månadsrapport._.T." localSheetId="34" hidden="1">{"5 * utfall + budget",#N/A,FALSE,"T-0298";"5 * bolag",#N/A,FALSE,"T-0298";"Unibank, utfall alla",#N/A,FALSE,"T-0298";#N/A,#N/A,FALSE,"Koncernskulder";#N/A,#N/A,FALSE,"Koncernfakturering"}</definedName>
    <definedName name="wrn.Månadsrapport._.T." localSheetId="35" hidden="1">{"5 * utfall + budget",#N/A,FALSE,"T-0298";"5 * bolag",#N/A,FALSE,"T-0298";"Unibank, utfall alla",#N/A,FALSE,"T-0298";#N/A,#N/A,FALSE,"Koncernskulder";#N/A,#N/A,FALSE,"Koncernfakturering"}</definedName>
    <definedName name="wrn.Månadsrapport._.T." localSheetId="54" hidden="1">{"5 * utfall + budget",#N/A,FALSE,"T-0298";"5 * bolag",#N/A,FALSE,"T-0298";"Unibank, utfall alla",#N/A,FALSE,"T-0298";#N/A,#N/A,FALSE,"Koncernskulder";#N/A,#N/A,FALSE,"Koncernfakturering"}</definedName>
    <definedName name="wrn.Månadsrapport._.T." localSheetId="4" hidden="1">{"5 * utfall + budget",#N/A,FALSE,"T-0298";"5 * bolag",#N/A,FALSE,"T-0298";"Unibank, utfall alla",#N/A,FALSE,"T-0298";#N/A,#N/A,FALSE,"Koncernskulder";#N/A,#N/A,FALSE,"Koncernfakturering"}</definedName>
    <definedName name="wrn.Månadsrapport._.T." localSheetId="5" hidden="1">{"5 * utfall + budget",#N/A,FALSE,"T-0298";"5 * bolag",#N/A,FALSE,"T-0298";"Unibank, utfall alla",#N/A,FALSE,"T-0298";#N/A,#N/A,FALSE,"Koncernskulder";#N/A,#N/A,FALSE,"Koncernfakturering"}</definedName>
    <definedName name="wrn.Månadsrapport._.T." localSheetId="16" hidden="1">{"5 * utfall + budget",#N/A,FALSE,"T-0298";"5 * bolag",#N/A,FALSE,"T-0298";"Unibank, utfall alla",#N/A,FALSE,"T-0298";#N/A,#N/A,FALSE,"Koncernskulder";#N/A,#N/A,FALSE,"Koncernfakturering"}</definedName>
    <definedName name="wrn.Månadsrapport._.T." localSheetId="27" hidden="1">{"5 * utfall + budget",#N/A,FALSE,"T-0298";"5 * bolag",#N/A,FALSE,"T-0298";"Unibank, utfall alla",#N/A,FALSE,"T-0298";#N/A,#N/A,FALSE,"Koncernskulder";#N/A,#N/A,FALSE,"Koncernfakturering"}</definedName>
    <definedName name="wrn.Månadsrapport._.T." localSheetId="52" hidden="1">{"5 * utfall + budget",#N/A,FALSE,"T-0298";"5 * bolag",#N/A,FALSE,"T-0298";"Unibank, utfall alla",#N/A,FALSE,"T-0298";#N/A,#N/A,FALSE,"Koncernskulder";#N/A,#N/A,FALSE,"Koncernfakturering"}</definedName>
    <definedName name="wrn.Månadsrapport._.T." localSheetId="36" hidden="1">{"5 * utfall + budget",#N/A,FALSE,"T-0298";"5 * bolag",#N/A,FALSE,"T-0298";"Unibank, utfall alla",#N/A,FALSE,"T-0298";#N/A,#N/A,FALSE,"Koncernskulder";#N/A,#N/A,FALSE,"Koncernfakturering"}</definedName>
    <definedName name="wrn.Månadsrapport._.T." localSheetId="7" hidden="1">{"5 * utfall + budget",#N/A,FALSE,"T-0298";"5 * bolag",#N/A,FALSE,"T-0298";"Unibank, utfall alla",#N/A,FALSE,"T-0298";#N/A,#N/A,FALSE,"Koncernskulder";#N/A,#N/A,FALSE,"Koncernfakturering"}</definedName>
    <definedName name="wrn.Månadsrapport._.T." localSheetId="8" hidden="1">{"5 * utfall + budget",#N/A,FALSE,"T-0298";"5 * bolag",#N/A,FALSE,"T-0298";"Unibank, utfall alla",#N/A,FALSE,"T-0298";#N/A,#N/A,FALSE,"Koncernskulder";#N/A,#N/A,FALSE,"Koncernfakturering"}</definedName>
    <definedName name="wrn.Månadsrapport._.T." localSheetId="6" hidden="1">{"5 * utfall + budget",#N/A,FALSE,"T-0298";"5 * bolag",#N/A,FALSE,"T-0298";"Unibank, utfall alla",#N/A,FALSE,"T-0298";#N/A,#N/A,FALSE,"Koncernskulder";#N/A,#N/A,FALSE,"Koncernfakturering"}</definedName>
    <definedName name="wrn.Månadsrapport._.T." localSheetId="39" hidden="1">{"5 * utfall + budget",#N/A,FALSE,"T-0298";"5 * bolag",#N/A,FALSE,"T-0298";"Unibank, utfall alla",#N/A,FALSE,"T-0298";#N/A,#N/A,FALSE,"Koncernskulder";#N/A,#N/A,FALSE,"Koncernfakturering"}</definedName>
    <definedName name="wrn.Månadsrapport._.T." localSheetId="9" hidden="1">{"5 * utfall + budget",#N/A,FALSE,"T-0298";"5 * bolag",#N/A,FALSE,"T-0298";"Unibank, utfall alla",#N/A,FALSE,"T-0298";#N/A,#N/A,FALSE,"Koncernskulder";#N/A,#N/A,FALSE,"Koncernfakturering"}</definedName>
    <definedName name="wrn.Månadsrapport._.T." localSheetId="37" hidden="1">{"5 * utfall + budget",#N/A,FALSE,"T-0298";"5 * bolag",#N/A,FALSE,"T-0298";"Unibank, utfall alla",#N/A,FALSE,"T-0298";#N/A,#N/A,FALSE,"Koncernskulder";#N/A,#N/A,FALSE,"Koncernfakturering"}</definedName>
    <definedName name="wrn.Månadsrapport._.T." hidden="1">{"5 * utfall + budget",#N/A,FALSE,"T-0298";"5 * bolag",#N/A,FALSE,"T-0298";"Unibank, utfall alla",#N/A,FALSE,"T-0298";#N/A,#N/A,FALSE,"Koncernskulder";#N/A,#N/A,FALSE,"Koncernfakturering"}</definedName>
    <definedName name="wrn.udskriv." localSheetId="38" hidden="1">{#N/A,#N/A,TRUE,"Forside";#N/A,#N/A,TRUE,"Contents";#N/A,#N/A,TRUE,"Opera. income stat.";#N/A,#N/A,TRUE,"Business area ";#N/A,#N/A,TRUE,"Statutory income statem."}</definedName>
    <definedName name="wrn.udskriv." localSheetId="18" hidden="1">{#N/A,#N/A,TRUE,"Forside";#N/A,#N/A,TRUE,"Contents";#N/A,#N/A,TRUE,"Opera. income stat.";#N/A,#N/A,TRUE,"Business area ";#N/A,#N/A,TRUE,"Statutory income statem."}</definedName>
    <definedName name="wrn.udskriv." localSheetId="12" hidden="1">{#N/A,#N/A,TRUE,"Forside";#N/A,#N/A,TRUE,"Contents";#N/A,#N/A,TRUE,"Opera. income stat.";#N/A,#N/A,TRUE,"Business area ";#N/A,#N/A,TRUE,"Statutory income statem."}</definedName>
    <definedName name="wrn.udskriv." localSheetId="32" hidden="1">{#N/A,#N/A,TRUE,"Forside";#N/A,#N/A,TRUE,"Contents";#N/A,#N/A,TRUE,"Opera. income stat.";#N/A,#N/A,TRUE,"Business area ";#N/A,#N/A,TRUE,"Statutory income statem."}</definedName>
    <definedName name="wrn.udskriv." localSheetId="31" hidden="1">{#N/A,#N/A,TRUE,"Forside";#N/A,#N/A,TRUE,"Contents";#N/A,#N/A,TRUE,"Opera. income stat.";#N/A,#N/A,TRUE,"Business area ";#N/A,#N/A,TRUE,"Statutory income statem."}</definedName>
    <definedName name="wrn.udskriv." localSheetId="28" hidden="1">{#N/A,#N/A,TRUE,"Forside";#N/A,#N/A,TRUE,"Contents";#N/A,#N/A,TRUE,"Opera. income stat.";#N/A,#N/A,TRUE,"Business area ";#N/A,#N/A,TRUE,"Statutory income statem."}</definedName>
    <definedName name="wrn.udskriv." localSheetId="51" hidden="1">{#N/A,#N/A,TRUE,"Forside";#N/A,#N/A,TRUE,"Contents";#N/A,#N/A,TRUE,"Opera. income stat.";#N/A,#N/A,TRUE,"Business area ";#N/A,#N/A,TRUE,"Statutory income statem."}</definedName>
    <definedName name="wrn.udskriv." localSheetId="24" hidden="1">{#N/A,#N/A,TRUE,"Forside";#N/A,#N/A,TRUE,"Contents";#N/A,#N/A,TRUE,"Opera. income stat.";#N/A,#N/A,TRUE,"Business area ";#N/A,#N/A,TRUE,"Statutory income statem."}</definedName>
    <definedName name="wrn.udskriv." localSheetId="34" hidden="1">{#N/A,#N/A,TRUE,"Forside";#N/A,#N/A,TRUE,"Contents";#N/A,#N/A,TRUE,"Opera. income stat.";#N/A,#N/A,TRUE,"Business area ";#N/A,#N/A,TRUE,"Statutory income statem."}</definedName>
    <definedName name="wrn.udskriv." localSheetId="35" hidden="1">{#N/A,#N/A,TRUE,"Forside";#N/A,#N/A,TRUE,"Contents";#N/A,#N/A,TRUE,"Opera. income stat.";#N/A,#N/A,TRUE,"Business area ";#N/A,#N/A,TRUE,"Statutory income statem."}</definedName>
    <definedName name="wrn.udskriv." localSheetId="54" hidden="1">{#N/A,#N/A,TRUE,"Forside";#N/A,#N/A,TRUE,"Contents";#N/A,#N/A,TRUE,"Opera. income stat.";#N/A,#N/A,TRUE,"Business area ";#N/A,#N/A,TRUE,"Statutory income statem."}</definedName>
    <definedName name="wrn.udskriv." localSheetId="4" hidden="1">{#N/A,#N/A,TRUE,"Forside";#N/A,#N/A,TRUE,"Contents";#N/A,#N/A,TRUE,"Opera. income stat.";#N/A,#N/A,TRUE,"Business area ";#N/A,#N/A,TRUE,"Statutory income statem."}</definedName>
    <definedName name="wrn.udskriv." localSheetId="5" hidden="1">{#N/A,#N/A,TRUE,"Forside";#N/A,#N/A,TRUE,"Contents";#N/A,#N/A,TRUE,"Opera. income stat.";#N/A,#N/A,TRUE,"Business area ";#N/A,#N/A,TRUE,"Statutory income statem."}</definedName>
    <definedName name="wrn.udskriv." localSheetId="16" hidden="1">{#N/A,#N/A,TRUE,"Forside";#N/A,#N/A,TRUE,"Contents";#N/A,#N/A,TRUE,"Opera. income stat.";#N/A,#N/A,TRUE,"Business area ";#N/A,#N/A,TRUE,"Statutory income statem."}</definedName>
    <definedName name="wrn.udskriv." localSheetId="27" hidden="1">{#N/A,#N/A,TRUE,"Forside";#N/A,#N/A,TRUE,"Contents";#N/A,#N/A,TRUE,"Opera. income stat.";#N/A,#N/A,TRUE,"Business area ";#N/A,#N/A,TRUE,"Statutory income statem."}</definedName>
    <definedName name="wrn.udskriv." localSheetId="52" hidden="1">{#N/A,#N/A,TRUE,"Forside";#N/A,#N/A,TRUE,"Contents";#N/A,#N/A,TRUE,"Opera. income stat.";#N/A,#N/A,TRUE,"Business area ";#N/A,#N/A,TRUE,"Statutory income statem."}</definedName>
    <definedName name="wrn.udskriv." localSheetId="36" hidden="1">{#N/A,#N/A,TRUE,"Forside";#N/A,#N/A,TRUE,"Contents";#N/A,#N/A,TRUE,"Opera. income stat.";#N/A,#N/A,TRUE,"Business area ";#N/A,#N/A,TRUE,"Statutory income statem."}</definedName>
    <definedName name="wrn.udskriv." localSheetId="7" hidden="1">{#N/A,#N/A,TRUE,"Forside";#N/A,#N/A,TRUE,"Contents";#N/A,#N/A,TRUE,"Opera. income stat.";#N/A,#N/A,TRUE,"Business area ";#N/A,#N/A,TRUE,"Statutory income statem."}</definedName>
    <definedName name="wrn.udskriv." localSheetId="8" hidden="1">{#N/A,#N/A,TRUE,"Forside";#N/A,#N/A,TRUE,"Contents";#N/A,#N/A,TRUE,"Opera. income stat.";#N/A,#N/A,TRUE,"Business area ";#N/A,#N/A,TRUE,"Statutory income statem."}</definedName>
    <definedName name="wrn.udskriv." localSheetId="6" hidden="1">{#N/A,#N/A,TRUE,"Forside";#N/A,#N/A,TRUE,"Contents";#N/A,#N/A,TRUE,"Opera. income stat.";#N/A,#N/A,TRUE,"Business area ";#N/A,#N/A,TRUE,"Statutory income statem."}</definedName>
    <definedName name="wrn.udskriv." localSheetId="39" hidden="1">{#N/A,#N/A,TRUE,"Forside";#N/A,#N/A,TRUE,"Contents";#N/A,#N/A,TRUE,"Opera. income stat.";#N/A,#N/A,TRUE,"Business area ";#N/A,#N/A,TRUE,"Statutory income statem."}</definedName>
    <definedName name="wrn.udskriv." localSheetId="9" hidden="1">{#N/A,#N/A,TRUE,"Forside";#N/A,#N/A,TRUE,"Contents";#N/A,#N/A,TRUE,"Opera. income stat.";#N/A,#N/A,TRUE,"Business area ";#N/A,#N/A,TRUE,"Statutory income statem."}</definedName>
    <definedName name="wrn.udskriv." localSheetId="37" hidden="1">{#N/A,#N/A,TRUE,"Forside";#N/A,#N/A,TRUE,"Contents";#N/A,#N/A,TRUE,"Opera. income stat.";#N/A,#N/A,TRUE,"Business area ";#N/A,#N/A,TRUE,"Statutory income statem."}</definedName>
    <definedName name="wrn.udskriv." hidden="1">{#N/A,#N/A,TRUE,"Forside";#N/A,#N/A,TRUE,"Contents";#N/A,#N/A,TRUE,"Opera. income stat.";#N/A,#N/A,TRUE,"Business area ";#N/A,#N/A,TRUE,"Statutory income statem."}</definedName>
    <definedName name="wsCompanyCode" localSheetId="38">[98]Content!$I$5</definedName>
    <definedName name="wsCompanyCode" localSheetId="28">[98]Content!$I$5</definedName>
    <definedName name="wsCompanyCode" localSheetId="51">[98]Content!$I$5</definedName>
    <definedName name="wsCompanyCode" localSheetId="34">[99]Content!$I$5</definedName>
    <definedName name="wsCompanyCode" localSheetId="35">[99]Content!$I$5</definedName>
    <definedName name="wsCompanyCode" localSheetId="54">[100]Content!$I$5</definedName>
    <definedName name="wsCompanyCode" localSheetId="27">[99]Content!$I$5</definedName>
    <definedName name="wsCompanyCode" localSheetId="52">[99]Content!$I$5</definedName>
    <definedName name="wsCompanyCode" localSheetId="7">[101]Content!$I$5</definedName>
    <definedName name="wsCompanyCode" localSheetId="8">[101]Content!$I$5</definedName>
    <definedName name="wsCompanyCode" localSheetId="6">[101]Content!$I$5</definedName>
    <definedName name="wsCompanyCode">[102]Content!$I$5</definedName>
    <definedName name="wsCompilDate" localSheetId="38">[98]Content!$K$6</definedName>
    <definedName name="wsCompilDate" localSheetId="28">[98]Content!$K$6</definedName>
    <definedName name="wsCompilDate" localSheetId="51">[98]Content!$K$6</definedName>
    <definedName name="wsCompilDate" localSheetId="34">[99]Content!$K$6</definedName>
    <definedName name="wsCompilDate" localSheetId="35">[99]Content!$K$6</definedName>
    <definedName name="wsCompilDate" localSheetId="54">[100]Content!$K$6</definedName>
    <definedName name="wsCompilDate" localSheetId="27">[99]Content!$K$6</definedName>
    <definedName name="wsCompilDate" localSheetId="52">[99]Content!$K$6</definedName>
    <definedName name="wsCompilDate" localSheetId="7">[101]Content!$K$6</definedName>
    <definedName name="wsCompilDate" localSheetId="8">[101]Content!$K$6</definedName>
    <definedName name="wsCompilDate" localSheetId="6">[101]Content!$K$6</definedName>
    <definedName name="wsCompilDate">[102]Content!$K$6</definedName>
    <definedName name="wsCompiler" localSheetId="38">[98]Content!$I$6</definedName>
    <definedName name="wsCompiler" localSheetId="28">[98]Content!$I$6</definedName>
    <definedName name="wsCompiler" localSheetId="51">[98]Content!$I$6</definedName>
    <definedName name="wsCompiler" localSheetId="34">[99]Content!$I$6</definedName>
    <definedName name="wsCompiler" localSheetId="35">[99]Content!$I$6</definedName>
    <definedName name="wsCompiler" localSheetId="54">[100]Content!$I$6</definedName>
    <definedName name="wsCompiler" localSheetId="27">[99]Content!$I$6</definedName>
    <definedName name="wsCompiler" localSheetId="52">[99]Content!$I$6</definedName>
    <definedName name="wsCompiler" localSheetId="7">[101]Content!$I$6</definedName>
    <definedName name="wsCompiler" localSheetId="8">[101]Content!$I$6</definedName>
    <definedName name="wsCompiler" localSheetId="6">[101]Content!$I$6</definedName>
    <definedName name="wsCompiler">[102]Content!$I$6</definedName>
    <definedName name="wsCurrency" localSheetId="38">[98]Content!$D$6</definedName>
    <definedName name="wsCurrency" localSheetId="28">[98]Content!$D$6</definedName>
    <definedName name="wsCurrency" localSheetId="51">[98]Content!$D$6</definedName>
    <definedName name="wsCurrency" localSheetId="34">[99]Content!$D$6</definedName>
    <definedName name="wsCurrency" localSheetId="35">[99]Content!$D$6</definedName>
    <definedName name="wsCurrency" localSheetId="54">[100]Content!$D$6</definedName>
    <definedName name="wsCurrency" localSheetId="27">[99]Content!$D$6</definedName>
    <definedName name="wsCurrency" localSheetId="52">[99]Content!$D$6</definedName>
    <definedName name="wsCurrency" localSheetId="7">[101]Content!$D$6</definedName>
    <definedName name="wsCurrency" localSheetId="8">[101]Content!$D$6</definedName>
    <definedName name="wsCurrency" localSheetId="6">[101]Content!$D$6</definedName>
    <definedName name="wsCurrency">[102]Content!$D$6</definedName>
    <definedName name="wsFilename" localSheetId="38">[98]_Settings!#REF!</definedName>
    <definedName name="wsFilename" localSheetId="32">[99]_Settings!#REF!</definedName>
    <definedName name="wsFilename" localSheetId="31">[99]_Settings!#REF!</definedName>
    <definedName name="wsFilename" localSheetId="28">[98]_Settings!#REF!</definedName>
    <definedName name="wsFilename" localSheetId="51">[98]_Settings!#REF!</definedName>
    <definedName name="wsFilename" localSheetId="34">[99]_Settings!#REF!</definedName>
    <definedName name="wsFilename" localSheetId="35">[99]_Settings!#REF!</definedName>
    <definedName name="wsFilename" localSheetId="54">[100]_Settings!#REF!</definedName>
    <definedName name="wsFilename" localSheetId="4">[98]_Settings!#REF!</definedName>
    <definedName name="wsFilename" localSheetId="5">[98]_Settings!#REF!</definedName>
    <definedName name="wsFilename" localSheetId="27">[99]_Settings!#REF!</definedName>
    <definedName name="wsFilename" localSheetId="52">[99]_Settings!#REF!</definedName>
    <definedName name="wsFilename" localSheetId="36">[102]_Settings!#REF!</definedName>
    <definedName name="wsFilename" localSheetId="7">[101]_Settings!#REF!</definedName>
    <definedName name="wsFilename" localSheetId="8">[101]_Settings!#REF!</definedName>
    <definedName name="wsFilename" localSheetId="6">[101]_Settings!#REF!</definedName>
    <definedName name="wsFilename">[102]_Settings!#REF!</definedName>
    <definedName name="wsRepEntity" localSheetId="38">[98]Content!$D$5</definedName>
    <definedName name="wsRepEntity" localSheetId="28">[98]Content!$D$5</definedName>
    <definedName name="wsRepEntity" localSheetId="51">[98]Content!$D$5</definedName>
    <definedName name="wsRepEntity" localSheetId="34">[99]Content!$D$5</definedName>
    <definedName name="wsRepEntity" localSheetId="35">[99]Content!$D$5</definedName>
    <definedName name="wsRepEntity" localSheetId="54">[100]Content!$D$5</definedName>
    <definedName name="wsRepEntity" localSheetId="27">[99]Content!$D$5</definedName>
    <definedName name="wsRepEntity" localSheetId="52">[99]Content!$D$5</definedName>
    <definedName name="wsRepEntity" localSheetId="7">[101]Content!$D$5</definedName>
    <definedName name="wsRepEntity" localSheetId="8">[101]Content!$D$5</definedName>
    <definedName name="wsRepEntity" localSheetId="6">[101]Content!$D$5</definedName>
    <definedName name="wsRepEntity">[102]Content!$D$5</definedName>
    <definedName name="wsTxtRepPeriod" localSheetId="38">[98]_Settings!$B$4</definedName>
    <definedName name="wsTxtRepPeriod" localSheetId="28">[98]_Settings!$B$4</definedName>
    <definedName name="wsTxtRepPeriod" localSheetId="51">[98]_Settings!$B$4</definedName>
    <definedName name="wsTxtRepPeriod" localSheetId="34">[99]_Settings!$B$4</definedName>
    <definedName name="wsTxtRepPeriod" localSheetId="35">[99]_Settings!$B$4</definedName>
    <definedName name="wsTxtRepPeriod" localSheetId="54">[100]_Settings!$B$4</definedName>
    <definedName name="wsTxtRepPeriod" localSheetId="27">[99]_Settings!$B$4</definedName>
    <definedName name="wsTxtRepPeriod" localSheetId="52">[99]_Settings!$B$4</definedName>
    <definedName name="wsTxtRepPeriod" localSheetId="7">[101]_Settings!$B$4</definedName>
    <definedName name="wsTxtRepPeriod" localSheetId="8">[101]_Settings!$B$4</definedName>
    <definedName name="wsTxtRepPeriod" localSheetId="6">[101]_Settings!$B$4</definedName>
    <definedName name="wsTxtRepPeriod">[102]_Settings!$B$4</definedName>
    <definedName name="vuosi" localSheetId="38">[78]Syöttöpohja!$U$2</definedName>
    <definedName name="vuosi" localSheetId="51">[78]Syöttöpohja!$U$2</definedName>
    <definedName name="vuosi" localSheetId="34">[78]Syöttöpohja!$U$2</definedName>
    <definedName name="vuosi" localSheetId="35">[78]Syöttöpohja!$U$2</definedName>
    <definedName name="vuosi" localSheetId="54">[79]Syöttöpohja!$U$2</definedName>
    <definedName name="vuosi" localSheetId="27">[78]Syöttöpohja!$U$2</definedName>
    <definedName name="vuosi" localSheetId="52">[80]Syöttöpohja!$U$2</definedName>
    <definedName name="vuosi" localSheetId="7">[81]Syöttöpohja!$U$2</definedName>
    <definedName name="vuosi" localSheetId="8">[81]Syöttöpohja!$U$2</definedName>
    <definedName name="vuosi" localSheetId="6">[81]Syöttöpohja!$U$2</definedName>
    <definedName name="vuosi">[82]Syöttöpohja!$U$2</definedName>
    <definedName name="xx" localSheetId="38" hidden="1">{#N/A,#N/A,TRUE,"Forside";#N/A,#N/A,TRUE,"Contents";#N/A,#N/A,TRUE,"Opera. income stat.";#N/A,#N/A,TRUE,"Business area ";#N/A,#N/A,TRUE,"Statutory income statem."}</definedName>
    <definedName name="xx" localSheetId="18" hidden="1">{#N/A,#N/A,TRUE,"Forside";#N/A,#N/A,TRUE,"Contents";#N/A,#N/A,TRUE,"Opera. income stat.";#N/A,#N/A,TRUE,"Business area ";#N/A,#N/A,TRUE,"Statutory income statem."}</definedName>
    <definedName name="xx" localSheetId="12" hidden="1">{#N/A,#N/A,TRUE,"Forside";#N/A,#N/A,TRUE,"Contents";#N/A,#N/A,TRUE,"Opera. income stat.";#N/A,#N/A,TRUE,"Business area ";#N/A,#N/A,TRUE,"Statutory income statem."}</definedName>
    <definedName name="xx" localSheetId="32" hidden="1">{#N/A,#N/A,TRUE,"Forside";#N/A,#N/A,TRUE,"Contents";#N/A,#N/A,TRUE,"Opera. income stat.";#N/A,#N/A,TRUE,"Business area ";#N/A,#N/A,TRUE,"Statutory income statem."}</definedName>
    <definedName name="xx" localSheetId="31" hidden="1">{#N/A,#N/A,TRUE,"Forside";#N/A,#N/A,TRUE,"Contents";#N/A,#N/A,TRUE,"Opera. income stat.";#N/A,#N/A,TRUE,"Business area ";#N/A,#N/A,TRUE,"Statutory income statem."}</definedName>
    <definedName name="xx" localSheetId="28" hidden="1">{#N/A,#N/A,TRUE,"Forside";#N/A,#N/A,TRUE,"Contents";#N/A,#N/A,TRUE,"Opera. income stat.";#N/A,#N/A,TRUE,"Business area ";#N/A,#N/A,TRUE,"Statutory income statem."}</definedName>
    <definedName name="xx" localSheetId="51" hidden="1">{#N/A,#N/A,TRUE,"Forside";#N/A,#N/A,TRUE,"Contents";#N/A,#N/A,TRUE,"Opera. income stat.";#N/A,#N/A,TRUE,"Business area ";#N/A,#N/A,TRUE,"Statutory income statem."}</definedName>
    <definedName name="xx" localSheetId="24" hidden="1">{#N/A,#N/A,TRUE,"Forside";#N/A,#N/A,TRUE,"Contents";#N/A,#N/A,TRUE,"Opera. income stat.";#N/A,#N/A,TRUE,"Business area ";#N/A,#N/A,TRUE,"Statutory income statem."}</definedName>
    <definedName name="xx" localSheetId="34" hidden="1">{#N/A,#N/A,TRUE,"Forside";#N/A,#N/A,TRUE,"Contents";#N/A,#N/A,TRUE,"Opera. income stat.";#N/A,#N/A,TRUE,"Business area ";#N/A,#N/A,TRUE,"Statutory income statem."}</definedName>
    <definedName name="xx" localSheetId="35" hidden="1">{#N/A,#N/A,TRUE,"Forside";#N/A,#N/A,TRUE,"Contents";#N/A,#N/A,TRUE,"Opera. income stat.";#N/A,#N/A,TRUE,"Business area ";#N/A,#N/A,TRUE,"Statutory income statem."}</definedName>
    <definedName name="xx" localSheetId="54" hidden="1">{#N/A,#N/A,TRUE,"Forside";#N/A,#N/A,TRUE,"Contents";#N/A,#N/A,TRUE,"Opera. income stat.";#N/A,#N/A,TRUE,"Business area ";#N/A,#N/A,TRUE,"Statutory income statem."}</definedName>
    <definedName name="xx" localSheetId="4" hidden="1">{#N/A,#N/A,TRUE,"Forside";#N/A,#N/A,TRUE,"Contents";#N/A,#N/A,TRUE,"Opera. income stat.";#N/A,#N/A,TRUE,"Business area ";#N/A,#N/A,TRUE,"Statutory income statem."}</definedName>
    <definedName name="xx" localSheetId="5" hidden="1">{#N/A,#N/A,TRUE,"Forside";#N/A,#N/A,TRUE,"Contents";#N/A,#N/A,TRUE,"Opera. income stat.";#N/A,#N/A,TRUE,"Business area ";#N/A,#N/A,TRUE,"Statutory income statem."}</definedName>
    <definedName name="xx" localSheetId="16" hidden="1">{#N/A,#N/A,TRUE,"Forside";#N/A,#N/A,TRUE,"Contents";#N/A,#N/A,TRUE,"Opera. income stat.";#N/A,#N/A,TRUE,"Business area ";#N/A,#N/A,TRUE,"Statutory income statem."}</definedName>
    <definedName name="xx" localSheetId="27" hidden="1">{#N/A,#N/A,TRUE,"Forside";#N/A,#N/A,TRUE,"Contents";#N/A,#N/A,TRUE,"Opera. income stat.";#N/A,#N/A,TRUE,"Business area ";#N/A,#N/A,TRUE,"Statutory income statem."}</definedName>
    <definedName name="xx" localSheetId="52" hidden="1">{#N/A,#N/A,TRUE,"Forside";#N/A,#N/A,TRUE,"Contents";#N/A,#N/A,TRUE,"Opera. income stat.";#N/A,#N/A,TRUE,"Business area ";#N/A,#N/A,TRUE,"Statutory income statem."}</definedName>
    <definedName name="xx" localSheetId="36" hidden="1">{#N/A,#N/A,TRUE,"Forside";#N/A,#N/A,TRUE,"Contents";#N/A,#N/A,TRUE,"Opera. income stat.";#N/A,#N/A,TRUE,"Business area ";#N/A,#N/A,TRUE,"Statutory income statem."}</definedName>
    <definedName name="xx" localSheetId="7" hidden="1">{#N/A,#N/A,TRUE,"Forside";#N/A,#N/A,TRUE,"Contents";#N/A,#N/A,TRUE,"Opera. income stat.";#N/A,#N/A,TRUE,"Business area ";#N/A,#N/A,TRUE,"Statutory income statem."}</definedName>
    <definedName name="xx" localSheetId="8" hidden="1">{#N/A,#N/A,TRUE,"Forside";#N/A,#N/A,TRUE,"Contents";#N/A,#N/A,TRUE,"Opera. income stat.";#N/A,#N/A,TRUE,"Business area ";#N/A,#N/A,TRUE,"Statutory income statem."}</definedName>
    <definedName name="xx" localSheetId="6" hidden="1">{#N/A,#N/A,TRUE,"Forside";#N/A,#N/A,TRUE,"Contents";#N/A,#N/A,TRUE,"Opera. income stat.";#N/A,#N/A,TRUE,"Business area ";#N/A,#N/A,TRUE,"Statutory income statem."}</definedName>
    <definedName name="xx" localSheetId="39" hidden="1">{#N/A,#N/A,TRUE,"Forside";#N/A,#N/A,TRUE,"Contents";#N/A,#N/A,TRUE,"Opera. income stat.";#N/A,#N/A,TRUE,"Business area ";#N/A,#N/A,TRUE,"Statutory income statem."}</definedName>
    <definedName name="xx" localSheetId="9" hidden="1">{#N/A,#N/A,TRUE,"Forside";#N/A,#N/A,TRUE,"Contents";#N/A,#N/A,TRUE,"Opera. income stat.";#N/A,#N/A,TRUE,"Business area ";#N/A,#N/A,TRUE,"Statutory income statem."}</definedName>
    <definedName name="xx" localSheetId="37" hidden="1">{#N/A,#N/A,TRUE,"Forside";#N/A,#N/A,TRUE,"Contents";#N/A,#N/A,TRUE,"Opera. income stat.";#N/A,#N/A,TRUE,"Business area ";#N/A,#N/A,TRUE,"Statutory income statem."}</definedName>
    <definedName name="xx" hidden="1">{#N/A,#N/A,TRUE,"Forside";#N/A,#N/A,TRUE,"Contents";#N/A,#N/A,TRUE,"Opera. income stat.";#N/A,#N/A,TRUE,"Business area ";#N/A,#N/A,TRUE,"Statutory income statem."}</definedName>
    <definedName name="xxx" localSheetId="38" hidden="1">{"5 * utfall + budget",#N/A,FALSE,"T-0298";"5 * bolag",#N/A,FALSE,"T-0298";"Unibank, utfall alla",#N/A,FALSE,"T-0298";#N/A,#N/A,FALSE,"Koncernskulder";#N/A,#N/A,FALSE,"Koncernfakturering"}</definedName>
    <definedName name="xxx" localSheetId="18" hidden="1">{"5 * utfall + budget",#N/A,FALSE,"T-0298";"5 * bolag",#N/A,FALSE,"T-0298";"Unibank, utfall alla",#N/A,FALSE,"T-0298";#N/A,#N/A,FALSE,"Koncernskulder";#N/A,#N/A,FALSE,"Koncernfakturering"}</definedName>
    <definedName name="xxx" localSheetId="12" hidden="1">{"5 * utfall + budget",#N/A,FALSE,"T-0298";"5 * bolag",#N/A,FALSE,"T-0298";"Unibank, utfall alla",#N/A,FALSE,"T-0298";#N/A,#N/A,FALSE,"Koncernskulder";#N/A,#N/A,FALSE,"Koncernfakturering"}</definedName>
    <definedName name="xxx" localSheetId="32" hidden="1">{"5 * utfall + budget",#N/A,FALSE,"T-0298";"5 * bolag",#N/A,FALSE,"T-0298";"Unibank, utfall alla",#N/A,FALSE,"T-0298";#N/A,#N/A,FALSE,"Koncernskulder";#N/A,#N/A,FALSE,"Koncernfakturering"}</definedName>
    <definedName name="xxx" localSheetId="31" hidden="1">{"5 * utfall + budget",#N/A,FALSE,"T-0298";"5 * bolag",#N/A,FALSE,"T-0298";"Unibank, utfall alla",#N/A,FALSE,"T-0298";#N/A,#N/A,FALSE,"Koncernskulder";#N/A,#N/A,FALSE,"Koncernfakturering"}</definedName>
    <definedName name="xxx" localSheetId="28" hidden="1">{"5 * utfall + budget",#N/A,FALSE,"T-0298";"5 * bolag",#N/A,FALSE,"T-0298";"Unibank, utfall alla",#N/A,FALSE,"T-0298";#N/A,#N/A,FALSE,"Koncernskulder";#N/A,#N/A,FALSE,"Koncernfakturering"}</definedName>
    <definedName name="xxx" localSheetId="51" hidden="1">{"5 * utfall + budget",#N/A,FALSE,"T-0298";"5 * bolag",#N/A,FALSE,"T-0298";"Unibank, utfall alla",#N/A,FALSE,"T-0298";#N/A,#N/A,FALSE,"Koncernskulder";#N/A,#N/A,FALSE,"Koncernfakturering"}</definedName>
    <definedName name="xxx" localSheetId="24" hidden="1">{"5 * utfall + budget",#N/A,FALSE,"T-0298";"5 * bolag",#N/A,FALSE,"T-0298";"Unibank, utfall alla",#N/A,FALSE,"T-0298";#N/A,#N/A,FALSE,"Koncernskulder";#N/A,#N/A,FALSE,"Koncernfakturering"}</definedName>
    <definedName name="xxx" localSheetId="34" hidden="1">{"5 * utfall + budget",#N/A,FALSE,"T-0298";"5 * bolag",#N/A,FALSE,"T-0298";"Unibank, utfall alla",#N/A,FALSE,"T-0298";#N/A,#N/A,FALSE,"Koncernskulder";#N/A,#N/A,FALSE,"Koncernfakturering"}</definedName>
    <definedName name="xxx" localSheetId="35" hidden="1">{"5 * utfall + budget",#N/A,FALSE,"T-0298";"5 * bolag",#N/A,FALSE,"T-0298";"Unibank, utfall alla",#N/A,FALSE,"T-0298";#N/A,#N/A,FALSE,"Koncernskulder";#N/A,#N/A,FALSE,"Koncernfakturering"}</definedName>
    <definedName name="xxx" localSheetId="54" hidden="1">{"5 * utfall + budget",#N/A,FALSE,"T-0298";"5 * bolag",#N/A,FALSE,"T-0298";"Unibank, utfall alla",#N/A,FALSE,"T-0298";#N/A,#N/A,FALSE,"Koncernskulder";#N/A,#N/A,FALSE,"Koncernfakturering"}</definedName>
    <definedName name="xxx" localSheetId="4" hidden="1">{"5 * utfall + budget",#N/A,FALSE,"T-0298";"5 * bolag",#N/A,FALSE,"T-0298";"Unibank, utfall alla",#N/A,FALSE,"T-0298";#N/A,#N/A,FALSE,"Koncernskulder";#N/A,#N/A,FALSE,"Koncernfakturering"}</definedName>
    <definedName name="xxx" localSheetId="5" hidden="1">{"5 * utfall + budget",#N/A,FALSE,"T-0298";"5 * bolag",#N/A,FALSE,"T-0298";"Unibank, utfall alla",#N/A,FALSE,"T-0298";#N/A,#N/A,FALSE,"Koncernskulder";#N/A,#N/A,FALSE,"Koncernfakturering"}</definedName>
    <definedName name="xxx" localSheetId="16" hidden="1">{"5 * utfall + budget",#N/A,FALSE,"T-0298";"5 * bolag",#N/A,FALSE,"T-0298";"Unibank, utfall alla",#N/A,FALSE,"T-0298";#N/A,#N/A,FALSE,"Koncernskulder";#N/A,#N/A,FALSE,"Koncernfakturering"}</definedName>
    <definedName name="xxx" localSheetId="27" hidden="1">{"5 * utfall + budget",#N/A,FALSE,"T-0298";"5 * bolag",#N/A,FALSE,"T-0298";"Unibank, utfall alla",#N/A,FALSE,"T-0298";#N/A,#N/A,FALSE,"Koncernskulder";#N/A,#N/A,FALSE,"Koncernfakturering"}</definedName>
    <definedName name="xxx" localSheetId="52" hidden="1">{"5 * utfall + budget",#N/A,FALSE,"T-0298";"5 * bolag",#N/A,FALSE,"T-0298";"Unibank, utfall alla",#N/A,FALSE,"T-0298";#N/A,#N/A,FALSE,"Koncernskulder";#N/A,#N/A,FALSE,"Koncernfakturering"}</definedName>
    <definedName name="xxx" localSheetId="36" hidden="1">{"5 * utfall + budget",#N/A,FALSE,"T-0298";"5 * bolag",#N/A,FALSE,"T-0298";"Unibank, utfall alla",#N/A,FALSE,"T-0298";#N/A,#N/A,FALSE,"Koncernskulder";#N/A,#N/A,FALSE,"Koncernfakturering"}</definedName>
    <definedName name="xxx" localSheetId="7" hidden="1">{"5 * utfall + budget",#N/A,FALSE,"T-0298";"5 * bolag",#N/A,FALSE,"T-0298";"Unibank, utfall alla",#N/A,FALSE,"T-0298";#N/A,#N/A,FALSE,"Koncernskulder";#N/A,#N/A,FALSE,"Koncernfakturering"}</definedName>
    <definedName name="xxx" localSheetId="8" hidden="1">{"5 * utfall + budget",#N/A,FALSE,"T-0298";"5 * bolag",#N/A,FALSE,"T-0298";"Unibank, utfall alla",#N/A,FALSE,"T-0298";#N/A,#N/A,FALSE,"Koncernskulder";#N/A,#N/A,FALSE,"Koncernfakturering"}</definedName>
    <definedName name="xxx" localSheetId="6" hidden="1">{"5 * utfall + budget",#N/A,FALSE,"T-0298";"5 * bolag",#N/A,FALSE,"T-0298";"Unibank, utfall alla",#N/A,FALSE,"T-0298";#N/A,#N/A,FALSE,"Koncernskulder";#N/A,#N/A,FALSE,"Koncernfakturering"}</definedName>
    <definedName name="xxx" localSheetId="39" hidden="1">{"5 * utfall + budget",#N/A,FALSE,"T-0298";"5 * bolag",#N/A,FALSE,"T-0298";"Unibank, utfall alla",#N/A,FALSE,"T-0298";#N/A,#N/A,FALSE,"Koncernskulder";#N/A,#N/A,FALSE,"Koncernfakturering"}</definedName>
    <definedName name="xxx" localSheetId="9" hidden="1">{"5 * utfall + budget",#N/A,FALSE,"T-0298";"5 * bolag",#N/A,FALSE,"T-0298";"Unibank, utfall alla",#N/A,FALSE,"T-0298";#N/A,#N/A,FALSE,"Koncernskulder";#N/A,#N/A,FALSE,"Koncernfakturering"}</definedName>
    <definedName name="xxx" localSheetId="37" hidden="1">{"5 * utfall + budget",#N/A,FALSE,"T-0298";"5 * bolag",#N/A,FALSE,"T-0298";"Unibank, utfall alla",#N/A,FALSE,"T-0298";#N/A,#N/A,FALSE,"Koncernskulder";#N/A,#N/A,FALSE,"Koncernfakturering"}</definedName>
    <definedName name="xxx" hidden="1">{"5 * utfall + budget",#N/A,FALSE,"T-0298";"5 * bolag",#N/A,FALSE,"T-0298";"Unibank, utfall alla",#N/A,FALSE,"T-0298";#N/A,#N/A,FALSE,"Koncernskulder";#N/A,#N/A,FALSE,"Koncernfakturering"}</definedName>
    <definedName name="xxxx" localSheetId="38" hidden="1">{#N/A,#N/A,TRUE,"Forside";#N/A,#N/A,TRUE,"Contents";#N/A,#N/A,TRUE,"Opera. income stat.";#N/A,#N/A,TRUE,"Business area ";#N/A,#N/A,TRUE,"Statutory income statem."}</definedName>
    <definedName name="xxxx" localSheetId="18" hidden="1">{#N/A,#N/A,TRUE,"Forside";#N/A,#N/A,TRUE,"Contents";#N/A,#N/A,TRUE,"Opera. income stat.";#N/A,#N/A,TRUE,"Business area ";#N/A,#N/A,TRUE,"Statutory income statem."}</definedName>
    <definedName name="xxxx" localSheetId="12" hidden="1">{#N/A,#N/A,TRUE,"Forside";#N/A,#N/A,TRUE,"Contents";#N/A,#N/A,TRUE,"Opera. income stat.";#N/A,#N/A,TRUE,"Business area ";#N/A,#N/A,TRUE,"Statutory income statem."}</definedName>
    <definedName name="xxxx" localSheetId="32" hidden="1">{#N/A,#N/A,TRUE,"Forside";#N/A,#N/A,TRUE,"Contents";#N/A,#N/A,TRUE,"Opera. income stat.";#N/A,#N/A,TRUE,"Business area ";#N/A,#N/A,TRUE,"Statutory income statem."}</definedName>
    <definedName name="xxxx" localSheetId="31" hidden="1">{#N/A,#N/A,TRUE,"Forside";#N/A,#N/A,TRUE,"Contents";#N/A,#N/A,TRUE,"Opera. income stat.";#N/A,#N/A,TRUE,"Business area ";#N/A,#N/A,TRUE,"Statutory income statem."}</definedName>
    <definedName name="xxxx" localSheetId="28" hidden="1">{#N/A,#N/A,TRUE,"Forside";#N/A,#N/A,TRUE,"Contents";#N/A,#N/A,TRUE,"Opera. income stat.";#N/A,#N/A,TRUE,"Business area ";#N/A,#N/A,TRUE,"Statutory income statem."}</definedName>
    <definedName name="xxxx" localSheetId="51" hidden="1">{#N/A,#N/A,TRUE,"Forside";#N/A,#N/A,TRUE,"Contents";#N/A,#N/A,TRUE,"Opera. income stat.";#N/A,#N/A,TRUE,"Business area ";#N/A,#N/A,TRUE,"Statutory income statem."}</definedName>
    <definedName name="xxxx" localSheetId="24" hidden="1">{#N/A,#N/A,TRUE,"Forside";#N/A,#N/A,TRUE,"Contents";#N/A,#N/A,TRUE,"Opera. income stat.";#N/A,#N/A,TRUE,"Business area ";#N/A,#N/A,TRUE,"Statutory income statem."}</definedName>
    <definedName name="xxxx" localSheetId="34" hidden="1">{#N/A,#N/A,TRUE,"Forside";#N/A,#N/A,TRUE,"Contents";#N/A,#N/A,TRUE,"Opera. income stat.";#N/A,#N/A,TRUE,"Business area ";#N/A,#N/A,TRUE,"Statutory income statem."}</definedName>
    <definedName name="xxxx" localSheetId="35" hidden="1">{#N/A,#N/A,TRUE,"Forside";#N/A,#N/A,TRUE,"Contents";#N/A,#N/A,TRUE,"Opera. income stat.";#N/A,#N/A,TRUE,"Business area ";#N/A,#N/A,TRUE,"Statutory income statem."}</definedName>
    <definedName name="xxxx" localSheetId="54" hidden="1">{#N/A,#N/A,TRUE,"Forside";#N/A,#N/A,TRUE,"Contents";#N/A,#N/A,TRUE,"Opera. income stat.";#N/A,#N/A,TRUE,"Business area ";#N/A,#N/A,TRUE,"Statutory income statem."}</definedName>
    <definedName name="xxxx" localSheetId="4" hidden="1">{#N/A,#N/A,TRUE,"Forside";#N/A,#N/A,TRUE,"Contents";#N/A,#N/A,TRUE,"Opera. income stat.";#N/A,#N/A,TRUE,"Business area ";#N/A,#N/A,TRUE,"Statutory income statem."}</definedName>
    <definedName name="xxxx" localSheetId="5" hidden="1">{#N/A,#N/A,TRUE,"Forside";#N/A,#N/A,TRUE,"Contents";#N/A,#N/A,TRUE,"Opera. income stat.";#N/A,#N/A,TRUE,"Business area ";#N/A,#N/A,TRUE,"Statutory income statem."}</definedName>
    <definedName name="xxxx" localSheetId="16" hidden="1">{#N/A,#N/A,TRUE,"Forside";#N/A,#N/A,TRUE,"Contents";#N/A,#N/A,TRUE,"Opera. income stat.";#N/A,#N/A,TRUE,"Business area ";#N/A,#N/A,TRUE,"Statutory income statem."}</definedName>
    <definedName name="xxxx" localSheetId="27" hidden="1">{#N/A,#N/A,TRUE,"Forside";#N/A,#N/A,TRUE,"Contents";#N/A,#N/A,TRUE,"Opera. income stat.";#N/A,#N/A,TRUE,"Business area ";#N/A,#N/A,TRUE,"Statutory income statem."}</definedName>
    <definedName name="xxxx" localSheetId="52" hidden="1">{#N/A,#N/A,TRUE,"Forside";#N/A,#N/A,TRUE,"Contents";#N/A,#N/A,TRUE,"Opera. income stat.";#N/A,#N/A,TRUE,"Business area ";#N/A,#N/A,TRUE,"Statutory income statem."}</definedName>
    <definedName name="xxxx" localSheetId="36" hidden="1">{#N/A,#N/A,TRUE,"Forside";#N/A,#N/A,TRUE,"Contents";#N/A,#N/A,TRUE,"Opera. income stat.";#N/A,#N/A,TRUE,"Business area ";#N/A,#N/A,TRUE,"Statutory income statem."}</definedName>
    <definedName name="xxxx" localSheetId="7" hidden="1">{#N/A,#N/A,TRUE,"Forside";#N/A,#N/A,TRUE,"Contents";#N/A,#N/A,TRUE,"Opera. income stat.";#N/A,#N/A,TRUE,"Business area ";#N/A,#N/A,TRUE,"Statutory income statem."}</definedName>
    <definedName name="xxxx" localSheetId="8" hidden="1">{#N/A,#N/A,TRUE,"Forside";#N/A,#N/A,TRUE,"Contents";#N/A,#N/A,TRUE,"Opera. income stat.";#N/A,#N/A,TRUE,"Business area ";#N/A,#N/A,TRUE,"Statutory income statem."}</definedName>
    <definedName name="xxxx" localSheetId="6" hidden="1">{#N/A,#N/A,TRUE,"Forside";#N/A,#N/A,TRUE,"Contents";#N/A,#N/A,TRUE,"Opera. income stat.";#N/A,#N/A,TRUE,"Business area ";#N/A,#N/A,TRUE,"Statutory income statem."}</definedName>
    <definedName name="xxxx" localSheetId="39" hidden="1">{#N/A,#N/A,TRUE,"Forside";#N/A,#N/A,TRUE,"Contents";#N/A,#N/A,TRUE,"Opera. income stat.";#N/A,#N/A,TRUE,"Business area ";#N/A,#N/A,TRUE,"Statutory income statem."}</definedName>
    <definedName name="xxxx" localSheetId="9" hidden="1">{#N/A,#N/A,TRUE,"Forside";#N/A,#N/A,TRUE,"Contents";#N/A,#N/A,TRUE,"Opera. income stat.";#N/A,#N/A,TRUE,"Business area ";#N/A,#N/A,TRUE,"Statutory income statem."}</definedName>
    <definedName name="xxxx" localSheetId="37" hidden="1">{#N/A,#N/A,TRUE,"Forside";#N/A,#N/A,TRUE,"Contents";#N/A,#N/A,TRUE,"Opera. income stat.";#N/A,#N/A,TRUE,"Business area ";#N/A,#N/A,TRUE,"Statutory income statem."}</definedName>
    <definedName name="xxxx" hidden="1">{#N/A,#N/A,TRUE,"Forside";#N/A,#N/A,TRUE,"Contents";#N/A,#N/A,TRUE,"Opera. income stat.";#N/A,#N/A,TRUE,"Business area ";#N/A,#N/A,TRUE,"Statutory income statem."}</definedName>
    <definedName name="Year1" localSheetId="38">[6]XXX!$C$26</definedName>
    <definedName name="Year1" localSheetId="51">[6]XXX!$C$26</definedName>
    <definedName name="Year1" localSheetId="34">[6]XXX!$C$26</definedName>
    <definedName name="Year1" localSheetId="35">[6]XXX!$C$26</definedName>
    <definedName name="Year1" localSheetId="54">[7]XXX!$C$26</definedName>
    <definedName name="Year1" localSheetId="27">[6]XXX!$C$26</definedName>
    <definedName name="Year1" localSheetId="52">[8]XXX!$C$26</definedName>
    <definedName name="Year1" localSheetId="7">[9]XXX!$C$26</definedName>
    <definedName name="Year1" localSheetId="8">[9]XXX!$C$26</definedName>
    <definedName name="Year1" localSheetId="6">[9]XXX!$C$26</definedName>
    <definedName name="Year1">[10]XXX!$C$26</definedName>
    <definedName name="Ytd" localSheetId="38">'[38]Raw Data Sheet'!$A$39</definedName>
    <definedName name="Ytd" localSheetId="51">'[38]Raw Data Sheet'!$A$39</definedName>
    <definedName name="Ytd" localSheetId="34">'[38]Raw Data Sheet'!$A$39</definedName>
    <definedName name="Ytd" localSheetId="35">'[38]Raw Data Sheet'!$A$39</definedName>
    <definedName name="Ytd" localSheetId="54">'[39]Raw Data Sheet'!$A$39</definedName>
    <definedName name="Ytd" localSheetId="27">'[38]Raw Data Sheet'!$A$39</definedName>
    <definedName name="Ytd" localSheetId="52">'[40]Raw Data Sheet'!$A$39</definedName>
    <definedName name="Ytd" localSheetId="7">'[41]Raw Data Sheet'!$A$39</definedName>
    <definedName name="Ytd" localSheetId="8">'[41]Raw Data Sheet'!$A$39</definedName>
    <definedName name="Ytd" localSheetId="6">'[41]Raw Data Sheet'!$A$39</definedName>
    <definedName name="Ytd">'[42]Raw Data Sheet'!$A$39</definedName>
    <definedName name="YTDLY" localSheetId="38">[48]Sheet1!$G$4</definedName>
    <definedName name="YTDLY" localSheetId="51">[48]Sheet1!$G$4</definedName>
    <definedName name="YTDLY" localSheetId="34">[48]Sheet1!$G$4</definedName>
    <definedName name="YTDLY" localSheetId="35">[48]Sheet1!$G$4</definedName>
    <definedName name="YTDLY" localSheetId="54">[49]Sheet1!$G$4</definedName>
    <definedName name="YTDLY" localSheetId="27">[48]Sheet1!$G$4</definedName>
    <definedName name="YTDLY" localSheetId="52">[50]Sheet1!$G$4</definedName>
    <definedName name="YTDLY" localSheetId="7">[51]Sheet1!$G$4</definedName>
    <definedName name="YTDLY" localSheetId="8">[51]Sheet1!$G$4</definedName>
    <definedName name="YTDLY" localSheetId="6">[51]Sheet1!$G$4</definedName>
    <definedName name="YTDLY">[52]Sheet1!$G$4</definedName>
    <definedName name="YTDTY" localSheetId="38">[48]Sheet1!$F$4</definedName>
    <definedName name="YTDTY" localSheetId="51">[48]Sheet1!$F$4</definedName>
    <definedName name="YTDTY" localSheetId="34">[48]Sheet1!$F$4</definedName>
    <definedName name="YTDTY" localSheetId="35">[48]Sheet1!$F$4</definedName>
    <definedName name="YTDTY" localSheetId="54">[49]Sheet1!$F$4</definedName>
    <definedName name="YTDTY" localSheetId="27">[48]Sheet1!$F$4</definedName>
    <definedName name="YTDTY" localSheetId="52">[50]Sheet1!$F$4</definedName>
    <definedName name="YTDTY" localSheetId="7">[51]Sheet1!$F$4</definedName>
    <definedName name="YTDTY" localSheetId="8">[51]Sheet1!$F$4</definedName>
    <definedName name="YTDTY" localSheetId="6">[51]Sheet1!$F$4</definedName>
    <definedName name="YTDTY">[52]Sheet1!$F$4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29" i="780" l="1"/>
  <c r="J29" i="780"/>
  <c r="K29" i="780"/>
  <c r="L29" i="780"/>
  <c r="M29" i="780"/>
  <c r="N29" i="780"/>
  <c r="C43" i="778" l="1"/>
  <c r="D42" i="778"/>
  <c r="D41" i="778"/>
  <c r="D40" i="778"/>
  <c r="B43" i="778"/>
  <c r="D39" i="778" l="1"/>
  <c r="D43" i="778" s="1"/>
  <c r="B18" i="778" l="1"/>
  <c r="B26" i="778"/>
  <c r="B22" i="778"/>
  <c r="B28" i="778" l="1"/>
  <c r="B30" i="778" s="1"/>
  <c r="B33" i="778" s="1"/>
  <c r="B21" i="778"/>
  <c r="B11" i="775"/>
  <c r="C11" i="775"/>
  <c r="D11" i="775"/>
  <c r="E11" i="775"/>
  <c r="F11" i="775"/>
  <c r="G11" i="775"/>
  <c r="H11" i="775"/>
  <c r="I11" i="775"/>
  <c r="J11" i="775"/>
  <c r="K11" i="775"/>
  <c r="L11" i="775"/>
  <c r="M11" i="775"/>
  <c r="AB11" i="775"/>
  <c r="AC11" i="775"/>
  <c r="AD11" i="775"/>
  <c r="AE11" i="775"/>
  <c r="AF11" i="775"/>
  <c r="AG11" i="775"/>
  <c r="AH11" i="775"/>
  <c r="AI11" i="775"/>
  <c r="AJ11" i="775"/>
  <c r="AK11" i="775"/>
  <c r="B15" i="775"/>
  <c r="C15" i="775"/>
  <c r="D15" i="775"/>
  <c r="E15" i="775"/>
  <c r="F15" i="775"/>
  <c r="G15" i="775"/>
  <c r="AB16" i="775"/>
  <c r="AC16" i="775"/>
  <c r="AD16" i="775"/>
  <c r="AD18" i="775" s="1"/>
  <c r="AD20" i="775" s="1"/>
  <c r="AD23" i="775" s="1"/>
  <c r="AE16" i="775"/>
  <c r="AF16" i="775"/>
  <c r="AG16" i="775"/>
  <c r="AH16" i="775"/>
  <c r="AH18" i="775" s="1"/>
  <c r="AH20" i="775" s="1"/>
  <c r="AH23" i="775" s="1"/>
  <c r="AI16" i="775"/>
  <c r="AJ16" i="775"/>
  <c r="AK16" i="775"/>
  <c r="D18" i="775"/>
  <c r="D20" i="775" s="1"/>
  <c r="E18" i="775"/>
  <c r="E20" i="775" s="1"/>
  <c r="F18" i="775"/>
  <c r="F20" i="775" s="1"/>
  <c r="F24" i="775" s="1"/>
  <c r="AI18" i="775"/>
  <c r="AI20" i="775" s="1"/>
  <c r="AI23" i="775" s="1"/>
  <c r="G20" i="775"/>
  <c r="G24" i="775" s="1"/>
  <c r="AB26" i="775"/>
  <c r="AC26" i="775"/>
  <c r="AD26" i="775"/>
  <c r="AE26" i="775"/>
  <c r="AF26" i="775"/>
  <c r="AG26" i="775"/>
  <c r="AH26" i="775"/>
  <c r="AI26" i="775"/>
  <c r="B29" i="775"/>
  <c r="D29" i="775"/>
  <c r="O30" i="775"/>
  <c r="P30" i="775"/>
  <c r="Q30" i="775"/>
  <c r="R30" i="775"/>
  <c r="S30" i="775"/>
  <c r="T30" i="775"/>
  <c r="AO30" i="775"/>
  <c r="AP30" i="775"/>
  <c r="AQ30" i="775"/>
  <c r="AR30" i="775"/>
  <c r="AS30" i="775"/>
  <c r="AT30" i="775"/>
  <c r="AU30" i="775"/>
  <c r="AV30" i="775"/>
  <c r="O52" i="775"/>
  <c r="P52" i="775"/>
  <c r="Q52" i="775"/>
  <c r="R52" i="775"/>
  <c r="S52" i="775"/>
  <c r="T52" i="775"/>
  <c r="T63" i="775" s="1"/>
  <c r="AO52" i="775"/>
  <c r="AP52" i="775"/>
  <c r="AQ52" i="775"/>
  <c r="AR52" i="775"/>
  <c r="AS52" i="775"/>
  <c r="AT52" i="775"/>
  <c r="AU52" i="775"/>
  <c r="AV52" i="775"/>
  <c r="O62" i="775"/>
  <c r="P62" i="775"/>
  <c r="Q62" i="775"/>
  <c r="R62" i="775"/>
  <c r="S62" i="775"/>
  <c r="AO62" i="775"/>
  <c r="AP62" i="775"/>
  <c r="AQ62" i="775"/>
  <c r="AR62" i="775"/>
  <c r="AS62" i="775"/>
  <c r="AT62" i="775"/>
  <c r="AU62" i="775"/>
  <c r="AV62" i="775"/>
  <c r="B24" i="778" l="1"/>
  <c r="B16" i="775"/>
  <c r="B18" i="775" s="1"/>
  <c r="B20" i="775" s="1"/>
  <c r="B24" i="775" s="1"/>
  <c r="AV63" i="775"/>
  <c r="O63" i="775"/>
  <c r="AQ63" i="775"/>
  <c r="AF18" i="775"/>
  <c r="AF20" i="775" s="1"/>
  <c r="AF23" i="775" s="1"/>
  <c r="AE18" i="775"/>
  <c r="AE20" i="775" s="1"/>
  <c r="AE23" i="775" s="1"/>
  <c r="AP63" i="775"/>
  <c r="AU63" i="775"/>
  <c r="AO63" i="775"/>
  <c r="R63" i="775"/>
  <c r="AK18" i="775"/>
  <c r="AK20" i="775" s="1"/>
  <c r="AK23" i="775" s="1"/>
  <c r="AC18" i="775"/>
  <c r="AC20" i="775" s="1"/>
  <c r="AC23" i="775" s="1"/>
  <c r="AJ18" i="775"/>
  <c r="AJ20" i="775" s="1"/>
  <c r="AJ23" i="775" s="1"/>
  <c r="AB18" i="775"/>
  <c r="AB20" i="775" s="1"/>
  <c r="AB23" i="775" s="1"/>
  <c r="S63" i="775"/>
  <c r="AS63" i="775"/>
  <c r="Q63" i="775"/>
  <c r="AT63" i="775"/>
  <c r="AR63" i="775"/>
  <c r="P63" i="775"/>
  <c r="AG18" i="775"/>
  <c r="AG20" i="775" s="1"/>
  <c r="AG23" i="775" s="1"/>
  <c r="C16" i="775"/>
  <c r="C18" i="775" s="1"/>
  <c r="C20" i="775" s="1"/>
  <c r="C24" i="775" s="1"/>
  <c r="C4" i="774"/>
  <c r="C5" i="774"/>
  <c r="C6" i="774"/>
  <c r="C7" i="774"/>
  <c r="C8" i="774"/>
  <c r="C9" i="774"/>
  <c r="C10" i="774"/>
  <c r="C11" i="774"/>
  <c r="C12" i="774"/>
  <c r="C13" i="774"/>
  <c r="K14" i="774"/>
  <c r="L14" i="774"/>
  <c r="M14" i="774"/>
  <c r="C20" i="774"/>
  <c r="C21" i="774"/>
  <c r="C22" i="774"/>
  <c r="C23" i="774"/>
  <c r="B24" i="774"/>
  <c r="C24" i="774"/>
  <c r="G24" i="774"/>
  <c r="H24" i="774"/>
  <c r="K25" i="774"/>
  <c r="L25" i="774"/>
  <c r="M25" i="774"/>
  <c r="C14" i="774" l="1"/>
  <c r="C25" i="774"/>
  <c r="H28" i="759"/>
  <c r="H29" i="759"/>
  <c r="H30" i="759"/>
  <c r="H31" i="759"/>
  <c r="H32" i="759"/>
  <c r="H33" i="759"/>
  <c r="H34" i="759"/>
  <c r="H35" i="759"/>
  <c r="B34" i="741" l="1"/>
  <c r="B36" i="741"/>
  <c r="B38" i="741"/>
  <c r="B40" i="741"/>
  <c r="B42" i="741"/>
  <c r="B43" i="741"/>
  <c r="B45" i="741"/>
  <c r="B47" i="741"/>
  <c r="B49" i="741"/>
  <c r="B51" i="741"/>
  <c r="A29" i="731" l="1"/>
  <c r="A51" i="731"/>
</calcChain>
</file>

<file path=xl/sharedStrings.xml><?xml version="1.0" encoding="utf-8"?>
<sst xmlns="http://schemas.openxmlformats.org/spreadsheetml/2006/main" count="6806" uniqueCount="1568">
  <si>
    <t xml:space="preserve"> </t>
  </si>
  <si>
    <t>*) Excluding shares issued for the Long Term Incentive Programme (LTIP).</t>
  </si>
  <si>
    <t>100.0%</t>
  </si>
  <si>
    <t>Other</t>
  </si>
  <si>
    <t>Varma Mutual Pension Insurance</t>
  </si>
  <si>
    <t>T. Rowe Price</t>
  </si>
  <si>
    <t>Nordea Funds</t>
  </si>
  <si>
    <t>First Swedish National Pension Fund</t>
  </si>
  <si>
    <t>SHB Funds</t>
  </si>
  <si>
    <t>Norwegian Petroleum Fund</t>
  </si>
  <si>
    <t>Vanguard Funds</t>
  </si>
  <si>
    <t>BlackRock</t>
  </si>
  <si>
    <t>Swedbank Robur Funds</t>
  </si>
  <si>
    <t>Alecta</t>
  </si>
  <si>
    <t>Nordea Fonden</t>
  </si>
  <si>
    <t>Sampo Plc</t>
  </si>
  <si>
    <t>No.of shares, mill</t>
  </si>
  <si>
    <t>Largest shareholders</t>
  </si>
  <si>
    <t>BBB</t>
  </si>
  <si>
    <t>AT1 in March 2015 issue rating</t>
  </si>
  <si>
    <t>Aaa*</t>
  </si>
  <si>
    <t>Nordea Mortgage Bank Plc</t>
  </si>
  <si>
    <t>AAA*</t>
  </si>
  <si>
    <t>Nordea Kredit Realkreditaktieselskab</t>
  </si>
  <si>
    <t>Nordea Hypotek AB (publ)</t>
  </si>
  <si>
    <t>AA (low)</t>
  </si>
  <si>
    <t>R-1 (mid)</t>
  </si>
  <si>
    <t>AA-</t>
  </si>
  <si>
    <t>F1+</t>
  </si>
  <si>
    <t>A-1+</t>
  </si>
  <si>
    <t>Aa3</t>
  </si>
  <si>
    <t>P-1</t>
  </si>
  <si>
    <t>Long</t>
  </si>
  <si>
    <t>Short</t>
  </si>
  <si>
    <t>DBRS</t>
  </si>
  <si>
    <t>Fitch</t>
  </si>
  <si>
    <t>S&amp;P</t>
  </si>
  <si>
    <t>Moody's</t>
  </si>
  <si>
    <t xml:space="preserve"> - Assets under Management</t>
  </si>
  <si>
    <t xml:space="preserve"> - Solvency</t>
  </si>
  <si>
    <t xml:space="preserve"> - Life &amp; Pensions</t>
  </si>
  <si>
    <t xml:space="preserve"> - Nordea Finance</t>
  </si>
  <si>
    <t>Business areas</t>
  </si>
  <si>
    <t xml:space="preserve"> - Market development - interest rates</t>
  </si>
  <si>
    <t xml:space="preserve"> - Net loan losses</t>
  </si>
  <si>
    <t xml:space="preserve"> - Macroeconomic data </t>
  </si>
  <si>
    <t xml:space="preserve"> - Other expenses</t>
  </si>
  <si>
    <t xml:space="preserve"> - Net interest income development</t>
  </si>
  <si>
    <t xml:space="preserve"> - Business area overview</t>
  </si>
  <si>
    <t xml:space="preserve"> - Quarterly development Balance sheet</t>
  </si>
  <si>
    <t xml:space="preserve"> - Liquidity buffer</t>
  </si>
  <si>
    <t xml:space="preserve"> - Quarterly development</t>
  </si>
  <si>
    <t xml:space="preserve"> - Short-term funding</t>
  </si>
  <si>
    <t xml:space="preserve"> - Capital position</t>
  </si>
  <si>
    <t xml:space="preserve"> - Ratios and key figures</t>
  </si>
  <si>
    <t xml:space="preserve"> - LTV distribution</t>
  </si>
  <si>
    <t>Key financial figures</t>
  </si>
  <si>
    <t xml:space="preserve"> - Loans and impairment</t>
  </si>
  <si>
    <t xml:space="preserve"> - Lending, loan losses and impaired loans</t>
  </si>
  <si>
    <t xml:space="preserve"> - Nordea’s largest shareholders</t>
  </si>
  <si>
    <t>Risk, liquidity and capital management</t>
  </si>
  <si>
    <t>Group Functions</t>
  </si>
  <si>
    <t>Contents</t>
  </si>
  <si>
    <t/>
  </si>
  <si>
    <t>Total deposits</t>
  </si>
  <si>
    <t>-</t>
  </si>
  <si>
    <t>Household deposits</t>
  </si>
  <si>
    <t>Corporate deposits</t>
  </si>
  <si>
    <t>Total lending</t>
  </si>
  <si>
    <t>Consumer lending</t>
  </si>
  <si>
    <t>Household mortgage lending</t>
  </si>
  <si>
    <t>Lending to corporates</t>
  </si>
  <si>
    <t xml:space="preserve">Total liabilities and equity </t>
  </si>
  <si>
    <t>Volumes, EURbn:</t>
  </si>
  <si>
    <t xml:space="preserve">Total equity </t>
  </si>
  <si>
    <t>Number of employees (FTEs)</t>
  </si>
  <si>
    <t xml:space="preserve">Retained earnings </t>
  </si>
  <si>
    <t>Risk exposure amount (REA)</t>
  </si>
  <si>
    <t xml:space="preserve">Other reserves </t>
  </si>
  <si>
    <t>Economic capital (EC)</t>
  </si>
  <si>
    <t xml:space="preserve">Share premium reserve </t>
  </si>
  <si>
    <t xml:space="preserve">Share capital </t>
  </si>
  <si>
    <t>ROCAR, %</t>
  </si>
  <si>
    <t xml:space="preserve">Non-controlling interests </t>
  </si>
  <si>
    <t>Cost/income ratio, %</t>
  </si>
  <si>
    <t>Operating profit</t>
  </si>
  <si>
    <t>Equity</t>
  </si>
  <si>
    <t>14.0</t>
  </si>
  <si>
    <t>Net loan losses</t>
  </si>
  <si>
    <t xml:space="preserve">Total liabilities </t>
  </si>
  <si>
    <t>13.4</t>
  </si>
  <si>
    <t>15.8</t>
  </si>
  <si>
    <t>16.7</t>
  </si>
  <si>
    <t>17.5</t>
  </si>
  <si>
    <t>17.7</t>
  </si>
  <si>
    <t>24.6</t>
  </si>
  <si>
    <t>23.5</t>
  </si>
  <si>
    <t>24.3</t>
  </si>
  <si>
    <t xml:space="preserve">Total operating expenses  </t>
  </si>
  <si>
    <t>Liabilities held for sale</t>
  </si>
  <si>
    <t xml:space="preserve">Subordinated liabilities </t>
  </si>
  <si>
    <t>Other expenses</t>
  </si>
  <si>
    <t xml:space="preserve">Retirement benefit obligations </t>
  </si>
  <si>
    <t>Staff costs</t>
  </si>
  <si>
    <t xml:space="preserve">Provisions </t>
  </si>
  <si>
    <t xml:space="preserve">Total operating income  </t>
  </si>
  <si>
    <t xml:space="preserve">Deferred tax liabilities </t>
  </si>
  <si>
    <t>9.5</t>
  </si>
  <si>
    <t>16.2</t>
  </si>
  <si>
    <t>18.1</t>
  </si>
  <si>
    <t>20.6</t>
  </si>
  <si>
    <t>21.6</t>
  </si>
  <si>
    <t>Other income</t>
  </si>
  <si>
    <t xml:space="preserve">Accrued expenses and prepaid income </t>
  </si>
  <si>
    <t>7.4</t>
  </si>
  <si>
    <t>11.4</t>
  </si>
  <si>
    <t>12.2</t>
  </si>
  <si>
    <t>14.3</t>
  </si>
  <si>
    <t>15.7</t>
  </si>
  <si>
    <t>17.6</t>
  </si>
  <si>
    <t>18.5</t>
  </si>
  <si>
    <t>Equity method</t>
  </si>
  <si>
    <t xml:space="preserve">Other liabilities </t>
  </si>
  <si>
    <t>8.5</t>
  </si>
  <si>
    <t>10.3</t>
  </si>
  <si>
    <t>11.2</t>
  </si>
  <si>
    <t>13.1</t>
  </si>
  <si>
    <t>14.9</t>
  </si>
  <si>
    <t>16.5</t>
  </si>
  <si>
    <t>NFV</t>
  </si>
  <si>
    <t xml:space="preserve">Current tax liabilities </t>
  </si>
  <si>
    <t>Net fee and commission income</t>
  </si>
  <si>
    <t xml:space="preserve">Fair value changes of hedged items in portfolio hedge of interest rate risk </t>
  </si>
  <si>
    <t xml:space="preserve">Derivatives </t>
  </si>
  <si>
    <t>125.6</t>
  </si>
  <si>
    <t>158.1</t>
  </si>
  <si>
    <t>187.4</t>
  </si>
  <si>
    <t>218.3</t>
  </si>
  <si>
    <t>232.1</t>
  </si>
  <si>
    <t>262.2</t>
  </si>
  <si>
    <t>288.2</t>
  </si>
  <si>
    <t>Assets under management, EURbn</t>
  </si>
  <si>
    <t>Chg</t>
  </si>
  <si>
    <t>EURm</t>
  </si>
  <si>
    <t xml:space="preserve">Debt securities in issue </t>
  </si>
  <si>
    <t>15.3</t>
  </si>
  <si>
    <t>11.3</t>
  </si>
  <si>
    <t>11.5</t>
  </si>
  <si>
    <t>10.6</t>
  </si>
  <si>
    <t>11.6</t>
  </si>
  <si>
    <t xml:space="preserve">Return on equity, % </t>
  </si>
  <si>
    <t xml:space="preserve">Liabilities to policyholders </t>
  </si>
  <si>
    <t>Weighted average number of diluted shares, million</t>
  </si>
  <si>
    <t>Nordea Group</t>
  </si>
  <si>
    <t>Group Functions, Other and Eliminations</t>
  </si>
  <si>
    <t>Personal Banking</t>
  </si>
  <si>
    <t>Deposits in pooled schemes and unit-linked investment contacts</t>
  </si>
  <si>
    <t xml:space="preserve">Deposits and borrowings from the public </t>
  </si>
  <si>
    <t>5.29</t>
  </si>
  <si>
    <t>5.56</t>
  </si>
  <si>
    <t>6.07</t>
  </si>
  <si>
    <t>6.47</t>
  </si>
  <si>
    <t>6.96</t>
  </si>
  <si>
    <t>7.27</t>
  </si>
  <si>
    <t>7.69</t>
  </si>
  <si>
    <t xml:space="preserve">Deposits by credit institutions </t>
  </si>
  <si>
    <t>0.20</t>
  </si>
  <si>
    <t>0.25</t>
  </si>
  <si>
    <t>0.29</t>
  </si>
  <si>
    <t>0.26</t>
  </si>
  <si>
    <t>0.34</t>
  </si>
  <si>
    <t>0.43</t>
  </si>
  <si>
    <t>0.62</t>
  </si>
  <si>
    <t>0.64</t>
  </si>
  <si>
    <t>-46.9</t>
  </si>
  <si>
    <t>78.6</t>
  </si>
  <si>
    <t>3.7</t>
  </si>
  <si>
    <t>-24.4</t>
  </si>
  <si>
    <t>44.6</t>
  </si>
  <si>
    <t>9.2</t>
  </si>
  <si>
    <t>8.2</t>
  </si>
  <si>
    <t>Total shareholders' return, %</t>
  </si>
  <si>
    <t>Liabilities</t>
  </si>
  <si>
    <t>3.90</t>
  </si>
  <si>
    <t>7.10</t>
  </si>
  <si>
    <t>8.16</t>
  </si>
  <si>
    <t>5.98</t>
  </si>
  <si>
    <t>7.24</t>
  </si>
  <si>
    <t>9.78</t>
  </si>
  <si>
    <t>9.68</t>
  </si>
  <si>
    <t>10.15</t>
  </si>
  <si>
    <t>0.79</t>
  </si>
  <si>
    <t>0.60</t>
  </si>
  <si>
    <t>0.66</t>
  </si>
  <si>
    <t>0.65</t>
  </si>
  <si>
    <t>0.77</t>
  </si>
  <si>
    <t>0.83</t>
  </si>
  <si>
    <t>0.91</t>
  </si>
  <si>
    <t xml:space="preserve">Diluted earnings per share, EUR </t>
  </si>
  <si>
    <t xml:space="preserve">Total assets </t>
  </si>
  <si>
    <t>Ratios and key figures</t>
  </si>
  <si>
    <t>Assets held for sale</t>
  </si>
  <si>
    <t xml:space="preserve">Prepaid expenses and accrued income </t>
  </si>
  <si>
    <t xml:space="preserve">Other assets </t>
  </si>
  <si>
    <t>Diluted earnings per share, EUR</t>
  </si>
  <si>
    <t xml:space="preserve">Retirement benefit assets </t>
  </si>
  <si>
    <t>Q1/15</t>
  </si>
  <si>
    <t>Q2/15</t>
  </si>
  <si>
    <t>Q3/15</t>
  </si>
  <si>
    <t>Q4/15</t>
  </si>
  <si>
    <t>Q1/16</t>
  </si>
  <si>
    <t>Q2/16</t>
  </si>
  <si>
    <t>Q3/16</t>
  </si>
  <si>
    <t>Q4/16</t>
  </si>
  <si>
    <t>Q1/17</t>
  </si>
  <si>
    <t>Q2/17</t>
  </si>
  <si>
    <t>Net profit for the period</t>
  </si>
  <si>
    <t xml:space="preserve">Current tax assets </t>
  </si>
  <si>
    <t xml:space="preserve">Deferred tax assets </t>
  </si>
  <si>
    <t>Net profit for the period from discontinued operations after tax</t>
  </si>
  <si>
    <t>Investment property</t>
  </si>
  <si>
    <t>Net profit (continuing operations)</t>
  </si>
  <si>
    <t xml:space="preserve">Property and equipment </t>
  </si>
  <si>
    <t>Income tax expense</t>
  </si>
  <si>
    <t>Net profit for period from continuing operations</t>
  </si>
  <si>
    <t xml:space="preserve">Intangible assets </t>
  </si>
  <si>
    <t xml:space="preserve">Investments in associated undertakings </t>
  </si>
  <si>
    <t>Profit before loan losses</t>
  </si>
  <si>
    <t>Total operating expenses</t>
  </si>
  <si>
    <t>Assets in pooled schemes and unit-linked investment contact</t>
  </si>
  <si>
    <t>Shares</t>
  </si>
  <si>
    <t>Depreciation tangible and intangible assets</t>
  </si>
  <si>
    <t xml:space="preserve">Financial instruments pledged as collateral </t>
  </si>
  <si>
    <t>11 24</t>
  </si>
  <si>
    <t xml:space="preserve">Interest-bearing securities </t>
  </si>
  <si>
    <t xml:space="preserve">Loans to the public </t>
  </si>
  <si>
    <t xml:space="preserve">Loans to credit institutions </t>
  </si>
  <si>
    <t>Total operating income</t>
  </si>
  <si>
    <t>Loans to central banks</t>
  </si>
  <si>
    <t xml:space="preserve">Cash and balances with central banks </t>
  </si>
  <si>
    <t>Net result from items at fair value</t>
  </si>
  <si>
    <t>Assets</t>
  </si>
  <si>
    <t xml:space="preserve">Net fee and commission income </t>
  </si>
  <si>
    <t>Net interest income</t>
  </si>
  <si>
    <t>Q1</t>
  </si>
  <si>
    <t>Q2</t>
  </si>
  <si>
    <t>Balance sheet</t>
  </si>
  <si>
    <t>Income statement</t>
  </si>
  <si>
    <t>Historical numbers for 2014 restated following that IT Poland is included in continuing operations</t>
  </si>
  <si>
    <t>NII end of period</t>
  </si>
  <si>
    <t xml:space="preserve">   * of which FX</t>
  </si>
  <si>
    <t>Other*</t>
  </si>
  <si>
    <t>Day count</t>
  </si>
  <si>
    <t>Deposit volume</t>
  </si>
  <si>
    <t>Lending volume</t>
  </si>
  <si>
    <t>Volume driven NII</t>
  </si>
  <si>
    <t>Deposit margin</t>
  </si>
  <si>
    <t>Lending margin</t>
  </si>
  <si>
    <t>Margin driven NII</t>
  </si>
  <si>
    <t>NII beginning of period</t>
  </si>
  <si>
    <t>Other (incl Treasury)*</t>
  </si>
  <si>
    <r>
      <t>Change in Net interest income</t>
    </r>
    <r>
      <rPr>
        <b/>
        <sz val="8"/>
        <color theme="3"/>
        <rFont val="Arial"/>
        <family val="2"/>
      </rPr>
      <t xml:space="preserve"> (EURm)</t>
    </r>
  </si>
  <si>
    <r>
      <rPr>
        <sz val="8"/>
        <color rgb="FF000000"/>
        <rFont val="Arial"/>
        <family val="2"/>
      </rPr>
      <t>- of which collective</t>
    </r>
  </si>
  <si>
    <r>
      <rPr>
        <sz val="8"/>
        <color rgb="FF000000"/>
        <rFont val="Arial"/>
        <family val="2"/>
      </rPr>
      <t>- of which individual</t>
    </r>
  </si>
  <si>
    <r>
      <rPr>
        <sz val="8"/>
        <color rgb="FF000000"/>
        <rFont val="Arial"/>
        <family val="2"/>
      </rPr>
      <t>Loan loss ratio, basis points</t>
    </r>
    <r>
      <rPr>
        <vertAlign val="superscript"/>
        <sz val="8"/>
        <color rgb="FF000000"/>
        <rFont val="Arial"/>
        <family val="2"/>
      </rPr>
      <t xml:space="preserve"> </t>
    </r>
  </si>
  <si>
    <t>Q3</t>
  </si>
  <si>
    <t>Q4</t>
  </si>
  <si>
    <t>Full year</t>
  </si>
  <si>
    <t>Key ratios</t>
  </si>
  <si>
    <r>
      <rPr>
        <b/>
        <sz val="8"/>
        <color rgb="FF000000"/>
        <rFont val="Arial"/>
        <family val="2"/>
      </rPr>
      <t xml:space="preserve">Net loan losses </t>
    </r>
  </si>
  <si>
    <r>
      <rPr>
        <b/>
        <sz val="8"/>
        <color rgb="FF000000"/>
        <rFont val="Arial"/>
        <family val="2"/>
      </rPr>
      <t>0</t>
    </r>
  </si>
  <si>
    <r>
      <rPr>
        <b/>
        <sz val="8"/>
        <color rgb="FF000000"/>
        <rFont val="Arial"/>
        <family val="2"/>
      </rPr>
      <t>Off-balance sheet items</t>
    </r>
  </si>
  <si>
    <r>
      <rPr>
        <sz val="8"/>
        <color rgb="FF000000"/>
        <rFont val="Arial"/>
        <family val="2"/>
      </rPr>
      <t>Reversal of previous provisions</t>
    </r>
  </si>
  <si>
    <r>
      <rPr>
        <sz val="8"/>
        <color rgb="FF000000"/>
        <rFont val="Arial"/>
        <family val="2"/>
      </rPr>
      <t>Provisions</t>
    </r>
  </si>
  <si>
    <r>
      <rPr>
        <sz val="8"/>
        <color rgb="FF000000"/>
        <rFont val="Arial"/>
        <family val="2"/>
      </rPr>
      <t xml:space="preserve">Allowances to cover realised loan losses </t>
    </r>
  </si>
  <si>
    <r>
      <rPr>
        <sz val="8"/>
        <color rgb="FF000000"/>
        <rFont val="Arial"/>
        <family val="2"/>
      </rPr>
      <t>Realised loan losses</t>
    </r>
  </si>
  <si>
    <r>
      <rPr>
        <b/>
        <sz val="8"/>
        <color rgb="FF000000"/>
        <rFont val="Arial"/>
        <family val="2"/>
      </rPr>
      <t>Loans to the public</t>
    </r>
  </si>
  <si>
    <r>
      <rPr>
        <sz val="8"/>
        <color rgb="FF000000"/>
        <rFont val="Arial"/>
        <family val="2"/>
      </rPr>
      <t>Recoveries on previous realised loan losses</t>
    </r>
  </si>
  <si>
    <r>
      <rPr>
        <b/>
        <sz val="8"/>
        <color rgb="FF000000"/>
        <rFont val="Arial"/>
        <family val="2"/>
      </rPr>
      <t>Loans to credit institutions</t>
    </r>
  </si>
  <si>
    <r>
      <rPr>
        <sz val="8"/>
        <color rgb="FF000000"/>
        <rFont val="Arial"/>
        <family val="2"/>
      </rPr>
      <t>0</t>
    </r>
  </si>
  <si>
    <r>
      <rPr>
        <b/>
        <sz val="8"/>
        <color rgb="FF000000"/>
        <rFont val="Arial"/>
        <family val="2"/>
      </rPr>
      <t>Loan losses divided by class</t>
    </r>
  </si>
  <si>
    <r>
      <rPr>
        <sz val="8"/>
        <color rgb="FF000000"/>
        <rFont val="Arial"/>
        <family val="2"/>
      </rPr>
      <t>EURm</t>
    </r>
  </si>
  <si>
    <r>
      <rPr>
        <b/>
        <sz val="8"/>
        <color rgb="FF000000"/>
        <rFont val="Arial"/>
        <family val="2"/>
      </rPr>
      <t>Total</t>
    </r>
  </si>
  <si>
    <r>
      <rPr>
        <sz val="8"/>
        <color rgb="FF000000"/>
        <rFont val="Arial"/>
        <family val="2"/>
      </rPr>
      <t>Other</t>
    </r>
    <r>
      <rPr>
        <vertAlign val="superscript"/>
        <sz val="8"/>
        <color rgb="FF000000"/>
        <rFont val="Arial"/>
        <family val="2"/>
      </rPr>
      <t xml:space="preserve"> </t>
    </r>
  </si>
  <si>
    <t xml:space="preserve">Rents, premises and real estate </t>
  </si>
  <si>
    <t>Postage, transportation, telephone and office expenses</t>
  </si>
  <si>
    <r>
      <rPr>
        <sz val="8"/>
        <color rgb="FF000000"/>
        <rFont val="Arial"/>
        <family val="2"/>
      </rPr>
      <t>Marketing and representation</t>
    </r>
  </si>
  <si>
    <r>
      <rPr>
        <sz val="8"/>
        <color rgb="FF000000"/>
        <rFont val="Arial"/>
        <family val="2"/>
      </rPr>
      <t>Information technology</t>
    </r>
  </si>
  <si>
    <r>
      <rPr>
        <sz val="8"/>
        <color rgb="FF000000"/>
        <rFont val="Arial"/>
        <family val="2"/>
      </rPr>
      <t>Other</t>
    </r>
  </si>
  <si>
    <r>
      <rPr>
        <sz val="8"/>
        <color rgb="FF000000"/>
        <rFont val="Arial"/>
        <family val="2"/>
      </rPr>
      <t>Guarantees</t>
    </r>
  </si>
  <si>
    <r>
      <rPr>
        <sz val="8"/>
        <color rgb="FF000000"/>
        <rFont val="Arial"/>
        <family val="2"/>
      </rPr>
      <t>Lending Products</t>
    </r>
  </si>
  <si>
    <r>
      <rPr>
        <sz val="8"/>
        <color rgb="FF000000"/>
        <rFont val="Arial"/>
        <family val="2"/>
      </rPr>
      <t>Cards</t>
    </r>
  </si>
  <si>
    <r>
      <rPr>
        <sz val="8"/>
        <color rgb="FF000000"/>
        <rFont val="Arial"/>
        <family val="2"/>
      </rPr>
      <t xml:space="preserve">Payments  </t>
    </r>
  </si>
  <si>
    <r>
      <rPr>
        <sz val="8"/>
        <color rgb="FF000000"/>
        <rFont val="Arial"/>
        <family val="2"/>
      </rPr>
      <t>Custody and issuer services</t>
    </r>
    <r>
      <rPr>
        <sz val="8"/>
        <rFont val="Arial"/>
        <family val="2"/>
      </rPr>
      <t xml:space="preserve">
</t>
    </r>
  </si>
  <si>
    <t>Brokerage, securities issues and corporate finance</t>
  </si>
  <si>
    <r>
      <rPr>
        <sz val="8"/>
        <color rgb="FF000000"/>
        <rFont val="Arial"/>
        <family val="2"/>
      </rPr>
      <t>Deposit Products</t>
    </r>
  </si>
  <si>
    <r>
      <rPr>
        <sz val="8"/>
        <color rgb="FF000000"/>
        <rFont val="Arial"/>
        <family val="2"/>
      </rPr>
      <t>Life &amp; Pensions</t>
    </r>
  </si>
  <si>
    <r>
      <rPr>
        <sz val="8"/>
        <color rgb="FF000000"/>
        <rFont val="Arial"/>
        <family val="2"/>
      </rPr>
      <t>Asset management commissions</t>
    </r>
  </si>
  <si>
    <t>Total</t>
  </si>
  <si>
    <t>EURbn</t>
  </si>
  <si>
    <t>Q1/14</t>
  </si>
  <si>
    <t>Russia</t>
  </si>
  <si>
    <t>Sweden</t>
  </si>
  <si>
    <t>Norway</t>
  </si>
  <si>
    <t>Finland</t>
  </si>
  <si>
    <t>Denmark</t>
  </si>
  <si>
    <t>Percentage</t>
  </si>
  <si>
    <t>Q4/14</t>
  </si>
  <si>
    <t>%</t>
  </si>
  <si>
    <t>Q4/12</t>
  </si>
  <si>
    <t>Q1/13</t>
  </si>
  <si>
    <t>Q2/13</t>
  </si>
  <si>
    <t>Q3/13</t>
  </si>
  <si>
    <t>Q4/13</t>
  </si>
  <si>
    <t>Q2/14</t>
  </si>
  <si>
    <t>Q3/14</t>
  </si>
  <si>
    <t>NORDEA</t>
  </si>
  <si>
    <t>&gt;90 days</t>
  </si>
  <si>
    <t>61-90 days</t>
  </si>
  <si>
    <t>31-60 days</t>
  </si>
  <si>
    <t>6-30 days</t>
  </si>
  <si>
    <t>Total lending to the public</t>
  </si>
  <si>
    <t>Corporate customers</t>
  </si>
  <si>
    <t>Total allowances and provisions</t>
  </si>
  <si>
    <t>Provisions for off balance sheet items</t>
  </si>
  <si>
    <t>Total allowances on balance sheet items</t>
  </si>
  <si>
    <t>Allowances for collectively assessed loans</t>
  </si>
  <si>
    <t>Allowances for individually assessed loans</t>
  </si>
  <si>
    <t>Total allowances / Impaired loans gross individually assessed (%)</t>
  </si>
  <si>
    <t>Allowances for collectively assessed loans / Impaired loans gross (%)</t>
  </si>
  <si>
    <t>Allowances individually assessed / Impaired loans gross (%)</t>
  </si>
  <si>
    <t>Impaired loans net</t>
  </si>
  <si>
    <t>Impaired loans gross</t>
  </si>
  <si>
    <t>Net</t>
  </si>
  <si>
    <t>Q2/13*</t>
  </si>
  <si>
    <t>Public sector</t>
  </si>
  <si>
    <t>Reverse repos</t>
  </si>
  <si>
    <t>Consumer</t>
  </si>
  <si>
    <t>Mortgage</t>
  </si>
  <si>
    <t>Corporate</t>
  </si>
  <si>
    <t>Excl. reversed repurchase agreements</t>
  </si>
  <si>
    <t>Lending to the public by country</t>
  </si>
  <si>
    <t>Household</t>
  </si>
  <si>
    <t>Total Corporate</t>
  </si>
  <si>
    <t xml:space="preserve">   Other, public and organisations</t>
  </si>
  <si>
    <t xml:space="preserve">   Utilities (distribution and production)</t>
  </si>
  <si>
    <t xml:space="preserve">   Telecommunication operators</t>
  </si>
  <si>
    <t xml:space="preserve">   Telecommunication equipment</t>
  </si>
  <si>
    <t xml:space="preserve">   IT software, hardware and services</t>
  </si>
  <si>
    <t xml:space="preserve">   Real estate management and investment</t>
  </si>
  <si>
    <t xml:space="preserve">   Other financial institutions</t>
  </si>
  <si>
    <t xml:space="preserve">   Banks</t>
  </si>
  <si>
    <t xml:space="preserve">   Health care and pharmaceuticals</t>
  </si>
  <si>
    <t xml:space="preserve">   Consumer staples (food, agriculture etc)</t>
  </si>
  <si>
    <t xml:space="preserve">   Retail trade</t>
  </si>
  <si>
    <t xml:space="preserve">   Media and leisure</t>
  </si>
  <si>
    <t xml:space="preserve">   Consumer durables (cars, appliances etc)</t>
  </si>
  <si>
    <t xml:space="preserve">   Transportation</t>
  </si>
  <si>
    <t xml:space="preserve">   Shipping and offshore</t>
  </si>
  <si>
    <t xml:space="preserve">   Construction and engineering</t>
  </si>
  <si>
    <t xml:space="preserve">   Industrial commercial services etc</t>
  </si>
  <si>
    <t xml:space="preserve">   Industrial capital goods</t>
  </si>
  <si>
    <t xml:space="preserve">   Other materials (chemical, building materials etc)</t>
  </si>
  <si>
    <t xml:space="preserve">   Paper and forest materials</t>
  </si>
  <si>
    <t xml:space="preserve">   Metals and mining materials</t>
  </si>
  <si>
    <t xml:space="preserve">   Energy (oil, gas etc)</t>
  </si>
  <si>
    <t>Outside Nordic</t>
  </si>
  <si>
    <t>Nordea</t>
  </si>
  <si>
    <t>Total incl. loans to central banks and credit inst.</t>
  </si>
  <si>
    <t>Total excl. off-balance</t>
  </si>
  <si>
    <t>total</t>
  </si>
  <si>
    <t>ratio, bps</t>
  </si>
  <si>
    <t>losses</t>
  </si>
  <si>
    <t>Provisioning</t>
  </si>
  <si>
    <t xml:space="preserve">  Allowances</t>
  </si>
  <si>
    <t>Impairment</t>
  </si>
  <si>
    <t>Loan loss</t>
  </si>
  <si>
    <t>Net loan</t>
  </si>
  <si>
    <t xml:space="preserve">TOTAL: NORDEA GROUP </t>
  </si>
  <si>
    <t>OTHER</t>
  </si>
  <si>
    <t>RUSSIA</t>
  </si>
  <si>
    <t>SWEDEN</t>
  </si>
  <si>
    <t>NORWAY</t>
  </si>
  <si>
    <t>FINLAND</t>
  </si>
  <si>
    <t>DENMARK</t>
  </si>
  <si>
    <t>net</t>
  </si>
  <si>
    <t xml:space="preserve">Provisioning </t>
  </si>
  <si>
    <t xml:space="preserve">Impairment </t>
  </si>
  <si>
    <t xml:space="preserve">Loan loss </t>
  </si>
  <si>
    <t>Loan losses</t>
  </si>
  <si>
    <t>Ferries</t>
  </si>
  <si>
    <t>Cruise</t>
  </si>
  <si>
    <t>Oil Services</t>
  </si>
  <si>
    <t>Floating Production</t>
  </si>
  <si>
    <t>Supply Vessels</t>
  </si>
  <si>
    <t>Drilling Rigs</t>
  </si>
  <si>
    <t>Other Shipping</t>
  </si>
  <si>
    <t>Car Carriers</t>
  </si>
  <si>
    <t>Container Ships</t>
  </si>
  <si>
    <t>RoRo Vessels</t>
  </si>
  <si>
    <t>Gas Tankers</t>
  </si>
  <si>
    <t>Dry Cargo</t>
  </si>
  <si>
    <t>Tankers (crude, product, chemical)</t>
  </si>
  <si>
    <t>Diversification effect</t>
  </si>
  <si>
    <t>***LTV unindexed distribution where a loan is reported in the highest bucket</t>
  </si>
  <si>
    <t>**Other eligible assets</t>
  </si>
  <si>
    <t>80-90%</t>
  </si>
  <si>
    <t>70-80%</t>
  </si>
  <si>
    <t>60-70%</t>
  </si>
  <si>
    <t>Mortgage loans EURbn</t>
  </si>
  <si>
    <t>0.0</t>
  </si>
  <si>
    <t>50-60%</t>
  </si>
  <si>
    <t>40-50%</t>
  </si>
  <si>
    <t>˂40%</t>
  </si>
  <si>
    <t>Mortgage loans EURbn*</t>
  </si>
  <si>
    <t>Mortgage loans EURbn***</t>
  </si>
  <si>
    <t>70-100%**</t>
  </si>
  <si>
    <t>Loan-to-value distribution</t>
  </si>
  <si>
    <t>Leverage ratio, percentage</t>
  </si>
  <si>
    <t>Leverage ratio exposure, EURm</t>
  </si>
  <si>
    <t>Tier 1 capital, transitional definition, EURm</t>
  </si>
  <si>
    <t>Leverage ratio</t>
  </si>
  <si>
    <t>Deductions for investments in insurance companies</t>
  </si>
  <si>
    <t>Tier 2 capital</t>
  </si>
  <si>
    <t>Tier 1 capital</t>
  </si>
  <si>
    <t>Retail mortgages</t>
  </si>
  <si>
    <t>Corporate - Personal, Commercial &amp; Business Banking</t>
  </si>
  <si>
    <t>Corporate - Wholesale Banking</t>
  </si>
  <si>
    <t>Corporate total</t>
  </si>
  <si>
    <t>Institutions</t>
  </si>
  <si>
    <t>Asset class</t>
  </si>
  <si>
    <t>Additional capital requirement according to Basel I floor</t>
  </si>
  <si>
    <t>Sub total</t>
  </si>
  <si>
    <t>Additional risk exposure amount due to Article 3 CRR</t>
  </si>
  <si>
    <t>Operational risk</t>
  </si>
  <si>
    <t xml:space="preserve"> - banking book, Standardised Approach</t>
  </si>
  <si>
    <t xml:space="preserve"> - trading book, Standardised Approach</t>
  </si>
  <si>
    <t xml:space="preserve"> - trading book, Internal Approach</t>
  </si>
  <si>
    <t>Market risk</t>
  </si>
  <si>
    <t>Credit Value Adjustment Risk</t>
  </si>
  <si>
    <t xml:space="preserve"> - other</t>
  </si>
  <si>
    <t xml:space="preserve"> - retail</t>
  </si>
  <si>
    <t xml:space="preserve"> - sovereign</t>
  </si>
  <si>
    <t>Standardised</t>
  </si>
  <si>
    <t xml:space="preserve"> - items representing securitisation positions</t>
  </si>
  <si>
    <t xml:space="preserve"> - institutions</t>
  </si>
  <si>
    <t xml:space="preserve">  - foundation</t>
  </si>
  <si>
    <t xml:space="preserve">  - advanced</t>
  </si>
  <si>
    <t xml:space="preserve"> - corporate</t>
  </si>
  <si>
    <t>IRB</t>
  </si>
  <si>
    <t>Credit risk</t>
  </si>
  <si>
    <t>Additional capital requirement according to transitional rules</t>
  </si>
  <si>
    <t>Adjustment for transitional rules</t>
  </si>
  <si>
    <t>- other items</t>
  </si>
  <si>
    <t>- equity</t>
  </si>
  <si>
    <t>- collective investments undertakings (CIU)</t>
  </si>
  <si>
    <t>- institutions and corporates with a short-term credit assessment</t>
  </si>
  <si>
    <t>- covered bonds</t>
  </si>
  <si>
    <t>- associated with particularly high risk</t>
  </si>
  <si>
    <t>- in default</t>
  </si>
  <si>
    <t>- secured by mortgages on immovable property</t>
  </si>
  <si>
    <t>- retail</t>
  </si>
  <si>
    <t>- corporate</t>
  </si>
  <si>
    <t>- institutions</t>
  </si>
  <si>
    <t>- international organisations</t>
  </si>
  <si>
    <t>- multilateral development banks</t>
  </si>
  <si>
    <t xml:space="preserve"> - public sector entities</t>
  </si>
  <si>
    <t xml:space="preserve"> - regional governments or local authorities</t>
  </si>
  <si>
    <t>- central governments or central banks</t>
  </si>
  <si>
    <t xml:space="preserve">     - foundation</t>
  </si>
  <si>
    <t xml:space="preserve">     - advanced</t>
  </si>
  <si>
    <t xml:space="preserve">IRB </t>
  </si>
  <si>
    <t xml:space="preserve"> - of which counterparty credit risk</t>
  </si>
  <si>
    <t xml:space="preserve">Credit risk </t>
  </si>
  <si>
    <t>REA</t>
  </si>
  <si>
    <t>Min. capital requirement</t>
  </si>
  <si>
    <t>Foreign exchange risk</t>
  </si>
  <si>
    <t>Equity risk</t>
  </si>
  <si>
    <t>Capital requirement</t>
  </si>
  <si>
    <t>Common Equity Tier 1 capital</t>
  </si>
  <si>
    <t>Percentage points of REA</t>
  </si>
  <si>
    <t>Common Equity Tier 1 available to meet Capital Buffers</t>
  </si>
  <si>
    <t>Own funds</t>
  </si>
  <si>
    <t>SRB</t>
  </si>
  <si>
    <t>SII</t>
  </si>
  <si>
    <t>CCyB</t>
  </si>
  <si>
    <t>CCoB</t>
  </si>
  <si>
    <t>Capital Buffers</t>
  </si>
  <si>
    <t>Total regulatory adjustments to Tier 2 capital</t>
  </si>
  <si>
    <t>Other items, net</t>
  </si>
  <si>
    <t>Pension assets in excess of related liabilities</t>
  </si>
  <si>
    <t>Deduction for investments in credit institutions (50%)</t>
  </si>
  <si>
    <t>IRB provisions excess (+)</t>
  </si>
  <si>
    <t>Tier 2 capital before regulatory adjustments</t>
  </si>
  <si>
    <t>Tier 1 capital (net after deduction)</t>
  </si>
  <si>
    <t>Additional Tier 1 capital</t>
  </si>
  <si>
    <t>Total regulatory adjustments to Additional Tier 1 capital</t>
  </si>
  <si>
    <t>Additional Tier 1 capital before regulatory adjustments</t>
  </si>
  <si>
    <t>Common Equity Tier 1 capital (net after deduction)</t>
  </si>
  <si>
    <t>Total regulatory adjustments to Common Equity Tier 1 capital</t>
  </si>
  <si>
    <t>IRB provisions shortfall (-)</t>
  </si>
  <si>
    <t>Intangible assets</t>
  </si>
  <si>
    <t>Deferred tax assets</t>
  </si>
  <si>
    <t>Common Equity Tier 1 capital before regulatory adjustments</t>
  </si>
  <si>
    <t>Proposed/actual dividend</t>
  </si>
  <si>
    <t>Equity in the consolidated situation</t>
  </si>
  <si>
    <t>Calculation of own funds</t>
  </si>
  <si>
    <r>
      <rPr>
        <vertAlign val="superscript"/>
        <sz val="7"/>
        <rFont val="Arial"/>
        <family val="2"/>
      </rPr>
      <t>1</t>
    </r>
    <r>
      <rPr>
        <sz val="7"/>
        <rFont val="Arial"/>
        <family val="2"/>
      </rPr>
      <t xml:space="preserve"> Includes EAD for on-balance, off-balance, derivatives and securities financing</t>
    </r>
  </si>
  <si>
    <t>Other non credit-obligation assets:</t>
  </si>
  <si>
    <t>- defaulted</t>
  </si>
  <si>
    <t>- not scored</t>
  </si>
  <si>
    <t>- scoring grades F</t>
  </si>
  <si>
    <t>- scoring grades E</t>
  </si>
  <si>
    <t>- scoring grades D</t>
  </si>
  <si>
    <t>- scoring grades C</t>
  </si>
  <si>
    <t>- scoring grades B</t>
  </si>
  <si>
    <t>- scoring grades A</t>
  </si>
  <si>
    <t>of which</t>
  </si>
  <si>
    <t>Retail, of which other retail:</t>
  </si>
  <si>
    <t>Retail, of which secured by real estate:</t>
  </si>
  <si>
    <t>- unrated</t>
  </si>
  <si>
    <t>- rating grades 1</t>
  </si>
  <si>
    <t>- rating grades 2</t>
  </si>
  <si>
    <t>- rating grades 3</t>
  </si>
  <si>
    <t>- rating grades 4</t>
  </si>
  <si>
    <t>- rating grades 5</t>
  </si>
  <si>
    <t>- rating grades 6</t>
  </si>
  <si>
    <t>Institutions, foundation IRB:</t>
  </si>
  <si>
    <t>Corporate, advanced IRB:</t>
  </si>
  <si>
    <t>Corporate, foundation IRB:</t>
  </si>
  <si>
    <t>Exposure-weighted average risk weight</t>
  </si>
  <si>
    <t>of which EAD for off-balance, EURm</t>
  </si>
  <si>
    <t>Off-balance exposure, EURm</t>
  </si>
  <si>
    <t>On-balance exposure, EURm</t>
  </si>
  <si>
    <t>Baltics</t>
  </si>
  <si>
    <t>Nordea Eiendomskreditt AS</t>
  </si>
  <si>
    <t>Nordea Mortgage Bank</t>
  </si>
  <si>
    <t>Nordea Hypotek AB</t>
  </si>
  <si>
    <t>Capital Buffers total</t>
  </si>
  <si>
    <t>Total outstanding short-term issuance</t>
  </si>
  <si>
    <t>Short-term funding programs - weighted average original maturity of total issuance</t>
  </si>
  <si>
    <t>Diversification of Short-term funding programs</t>
  </si>
  <si>
    <t>Short-term funding</t>
  </si>
  <si>
    <t>Derivatives, net inflows/outflows</t>
  </si>
  <si>
    <t>Total liabilities and equity</t>
  </si>
  <si>
    <t>Derivatives</t>
  </si>
  <si>
    <t>Other liabilities</t>
  </si>
  <si>
    <t>Subordinated liabilities</t>
  </si>
  <si>
    <t>Issued other bonds</t>
  </si>
  <si>
    <t>Issued covered bonds</t>
  </si>
  <si>
    <t xml:space="preserve"> - of which other bonds</t>
  </si>
  <si>
    <t xml:space="preserve"> - of which covered bonds</t>
  </si>
  <si>
    <t>Deposits by credit institutions</t>
  </si>
  <si>
    <t>Deposits and borrowings from public</t>
  </si>
  <si>
    <t>Debt securities in issue</t>
  </si>
  <si>
    <t>Total assets</t>
  </si>
  <si>
    <t xml:space="preserve"> - of which repos</t>
  </si>
  <si>
    <t>Interest-bearing securities incl. Treasury bills</t>
  </si>
  <si>
    <t>Loans to credit institutions</t>
  </si>
  <si>
    <t>Loans to the public</t>
  </si>
  <si>
    <t xml:space="preserve">Cash balances with central banks </t>
  </si>
  <si>
    <t>Not specified</t>
  </si>
  <si>
    <t>&gt; 10 years</t>
  </si>
  <si>
    <t>5-10 years</t>
  </si>
  <si>
    <t>2-5 years</t>
  </si>
  <si>
    <t>1-2 years</t>
  </si>
  <si>
    <t>3-12 months</t>
  </si>
  <si>
    <t>1-3 months</t>
  </si>
  <si>
    <t>&lt;1 month</t>
  </si>
  <si>
    <t>NOK</t>
  </si>
  <si>
    <t>Other assets</t>
  </si>
  <si>
    <t>Liquidity buffer - Nordea Group</t>
  </si>
  <si>
    <t>Maturity analysis for assets and liabilities</t>
  </si>
  <si>
    <t>Net position, currencies</t>
  </si>
  <si>
    <t>Position not reported/distributed on the balance sheet</t>
  </si>
  <si>
    <t>USD</t>
  </si>
  <si>
    <t>DKK</t>
  </si>
  <si>
    <t>Total (according to Nordea definition)</t>
  </si>
  <si>
    <t>Sum</t>
  </si>
  <si>
    <t>EUR</t>
  </si>
  <si>
    <t>SEK</t>
  </si>
  <si>
    <t>Not distributed</t>
  </si>
  <si>
    <t>Combined</t>
  </si>
  <si>
    <t>in EURbn</t>
  </si>
  <si>
    <t>Maturity analysis for assets and liabilities in currencies</t>
  </si>
  <si>
    <t>Assets and liabilities in foreign currency</t>
  </si>
  <si>
    <t>Liquidity buffer composition</t>
  </si>
  <si>
    <t xml:space="preserve">Long. EUR (5 years)                                       </t>
  </si>
  <si>
    <t>Source: Nordea Markets and Macrobond</t>
  </si>
  <si>
    <t xml:space="preserve">Long. SE                                                        </t>
  </si>
  <si>
    <t xml:space="preserve">Short. SE                                                        </t>
  </si>
  <si>
    <t xml:space="preserve">Long. NO                                                        </t>
  </si>
  <si>
    <t xml:space="preserve">Short. NO                                                       </t>
  </si>
  <si>
    <t xml:space="preserve">Long. DK                                                        </t>
  </si>
  <si>
    <t xml:space="preserve">Short. DK                                                        </t>
  </si>
  <si>
    <t xml:space="preserve">Short. EUR (1W Eonia ) </t>
  </si>
  <si>
    <t>Market development - interest rates</t>
  </si>
  <si>
    <t>Country</t>
  </si>
  <si>
    <t>Macroeconomic data - Nordic region</t>
  </si>
  <si>
    <t xml:space="preserve">     www.nordea.com</t>
  </si>
  <si>
    <t>Silent period</t>
  </si>
  <si>
    <t>michel.karimunda@nordea.com</t>
  </si>
  <si>
    <t>+46 721 411 234</t>
  </si>
  <si>
    <t>carolina.brikho@nordea.com</t>
  </si>
  <si>
    <t>+46 761 347 530</t>
  </si>
  <si>
    <t>Carolina Brikho, IR Officer</t>
  </si>
  <si>
    <t>andreas.larsson@nordea.com</t>
  </si>
  <si>
    <t>+46 709 707 555</t>
  </si>
  <si>
    <t>Andreas Larsson, Head of Debt IR and Ratings</t>
  </si>
  <si>
    <t>rodney.alfven@nordea.com</t>
  </si>
  <si>
    <t>+46 722 350 515</t>
  </si>
  <si>
    <t>Rodney Alfvén, Head of IR</t>
  </si>
  <si>
    <t>For further information, please contact:</t>
  </si>
  <si>
    <t>Additional information can be found at: www.nordea.com/IR</t>
  </si>
  <si>
    <t xml:space="preserve">This publication is a supplement to quarterly interim reports and Annual Report. </t>
  </si>
  <si>
    <t>Goverment of Japan Pension Fund</t>
  </si>
  <si>
    <t>Q3/17</t>
  </si>
  <si>
    <t>*Covered bond rating</t>
  </si>
  <si>
    <r>
      <rPr>
        <vertAlign val="superscript"/>
        <sz val="7"/>
        <rFont val="Arial"/>
        <family val="2"/>
      </rPr>
      <t>1</t>
    </r>
    <r>
      <rPr>
        <sz val="7"/>
        <rFont val="Arial"/>
        <family val="2"/>
      </rPr>
      <t xml:space="preserve"> Including profit of the period</t>
    </r>
  </si>
  <si>
    <t xml:space="preserve">Standardised </t>
  </si>
  <si>
    <r>
      <t>Deduction for investments in credit institutions (50%)</t>
    </r>
    <r>
      <rPr>
        <vertAlign val="superscript"/>
        <sz val="8"/>
        <rFont val="Arial"/>
        <family val="2"/>
      </rPr>
      <t xml:space="preserve"> </t>
    </r>
  </si>
  <si>
    <r>
      <t>Exposure value (EAD), EURm</t>
    </r>
    <r>
      <rPr>
        <b/>
        <vertAlign val="superscript"/>
        <sz val="8"/>
        <rFont val="Arial"/>
        <family val="2"/>
      </rPr>
      <t>1</t>
    </r>
  </si>
  <si>
    <t>2019E</t>
  </si>
  <si>
    <t xml:space="preserve">Other  </t>
  </si>
  <si>
    <t>8.03</t>
  </si>
  <si>
    <t>****LTV current property value distribution where a single loan can exist in multiple buckets, with continuous distribution</t>
  </si>
  <si>
    <t>*LTV unindexed distribution in ranges where a single loan can exist in multiple buckets, with continuous distribution</t>
  </si>
  <si>
    <r>
      <rPr>
        <sz val="9"/>
        <color theme="1"/>
        <rFont val="Calibri"/>
        <family val="2"/>
      </rPr>
      <t>˃100</t>
    </r>
    <r>
      <rPr>
        <sz val="9"/>
        <color theme="1"/>
        <rFont val="Arial"/>
        <family val="2"/>
      </rPr>
      <t>%</t>
    </r>
  </si>
  <si>
    <t>90-100%</t>
  </si>
  <si>
    <t>40-60%</t>
  </si>
  <si>
    <t>20-40%</t>
  </si>
  <si>
    <t>˂20%</t>
  </si>
  <si>
    <t>Nordea Kredit Capital Centre 2 cover pool (Denmark)****</t>
  </si>
  <si>
    <t>Nordea Kredit Capital Centre 1 cover pool (Denmark)****</t>
  </si>
  <si>
    <t>Nordea Hypotek cover pool (Sweden)</t>
  </si>
  <si>
    <t>Cover pools, covered bonds</t>
  </si>
  <si>
    <t>˃90%</t>
  </si>
  <si>
    <t xml:space="preserve"> - Personal Banking Financial highlights</t>
  </si>
  <si>
    <t>* excluding Poland onwards</t>
  </si>
  <si>
    <t>Q4/17</t>
  </si>
  <si>
    <t>AT1 in November 2017 issue rating</t>
  </si>
  <si>
    <t xml:space="preserve">   * of which Baltics</t>
  </si>
  <si>
    <t>Additional Tier 1 capital holders</t>
  </si>
  <si>
    <t xml:space="preserve">   Non-Collateralised lending</t>
  </si>
  <si>
    <t xml:space="preserve">   Collateralised lending</t>
  </si>
  <si>
    <t xml:space="preserve">   Housing loans</t>
  </si>
  <si>
    <t>Q1/18</t>
  </si>
  <si>
    <t>Q1 2018</t>
  </si>
  <si>
    <t>SPP Funds</t>
  </si>
  <si>
    <t>Liquidity coverage ratio (%)</t>
  </si>
  <si>
    <t xml:space="preserve">   Limit on inflows</t>
  </si>
  <si>
    <t xml:space="preserve">   Other cash inflows</t>
  </si>
  <si>
    <t xml:space="preserve">   Inflows from fully performing exposures</t>
  </si>
  <si>
    <t xml:space="preserve">   Secured lending (e.g. reverse repos)</t>
  </si>
  <si>
    <t>Total cash inflows</t>
  </si>
  <si>
    <t xml:space="preserve">   Other funding obligations</t>
  </si>
  <si>
    <t xml:space="preserve">   Additional requirements</t>
  </si>
  <si>
    <t xml:space="preserve">   Secured wholesale funding</t>
  </si>
  <si>
    <t xml:space="preserve">   Unsecured wholesale funding</t>
  </si>
  <si>
    <t xml:space="preserve">   business customers</t>
  </si>
  <si>
    <t xml:space="preserve">   Retail deposits &amp; deposits from small</t>
  </si>
  <si>
    <t>Total cash outflows</t>
  </si>
  <si>
    <t xml:space="preserve">   Cap on level 2</t>
  </si>
  <si>
    <t xml:space="preserve">   Liquid assets level 2</t>
  </si>
  <si>
    <t xml:space="preserve">   Liquid assets level 1</t>
  </si>
  <si>
    <t>Total high-quality liquid assets (HQLA)</t>
  </si>
  <si>
    <t>Weighted value</t>
  </si>
  <si>
    <t>Unweighted value</t>
  </si>
  <si>
    <t>Christopher Rees, Group CFO</t>
  </si>
  <si>
    <t>+45 5547 2377</t>
  </si>
  <si>
    <t xml:space="preserve">christopher.rees@nordea.com </t>
  </si>
  <si>
    <t>Additional risk exposure amount related to Finnish RW floor due to Article 458 CRR</t>
  </si>
  <si>
    <t>Total Own Funds, including profit</t>
  </si>
  <si>
    <t>Common Equity Tier 1 capital, including profit</t>
  </si>
  <si>
    <t>26.2</t>
  </si>
  <si>
    <t>25.2</t>
  </si>
  <si>
    <t>22.2</t>
  </si>
  <si>
    <t>19.8</t>
  </si>
  <si>
    <t>320.1</t>
  </si>
  <si>
    <t>-3.9</t>
  </si>
  <si>
    <t>8.66</t>
  </si>
  <si>
    <r>
      <t>Corporate</t>
    </r>
    <r>
      <rPr>
        <vertAlign val="superscript"/>
        <sz val="9"/>
        <color theme="1"/>
        <rFont val="Arial"/>
        <family val="2"/>
      </rPr>
      <t>1</t>
    </r>
  </si>
  <si>
    <t>Loans measured at amortised cost</t>
  </si>
  <si>
    <t>Impaired loans Stage 3</t>
  </si>
  <si>
    <t xml:space="preserve">   Stages 1 &amp; 2</t>
  </si>
  <si>
    <t xml:space="preserve">   Stage 3</t>
  </si>
  <si>
    <t>Impaired loans (Stage 3)</t>
  </si>
  <si>
    <t>Net loan losses, stage 1</t>
  </si>
  <si>
    <t>Net loan losses, stage 2</t>
  </si>
  <si>
    <t>Net loan losses, non-defaulted</t>
  </si>
  <si>
    <t>Stage 3, defaulted</t>
  </si>
  <si>
    <t>Net loan losses, individually assessed, collectively calculated</t>
  </si>
  <si>
    <t>Realised loan losses</t>
  </si>
  <si>
    <t>Decrease of provisions to cover realised loan losses</t>
  </si>
  <si>
    <t>Recoveries on previous realised loan losses</t>
  </si>
  <si>
    <t xml:space="preserve">New/increase in provisions </t>
  </si>
  <si>
    <t>Reversals of provisions</t>
  </si>
  <si>
    <t>Net loan losses, defaulted</t>
  </si>
  <si>
    <t>- of which stage 1</t>
  </si>
  <si>
    <t>- of which stage 2</t>
  </si>
  <si>
    <t>- of which stage 3</t>
  </si>
  <si>
    <t>Jan-Dec</t>
  </si>
  <si>
    <r>
      <t xml:space="preserve">1 </t>
    </r>
    <r>
      <rPr>
        <sz val="7"/>
        <color theme="1"/>
        <rFont val="Arial"/>
        <family val="2"/>
      </rPr>
      <t>Based on IFRS 9.</t>
    </r>
  </si>
  <si>
    <t>Impaired loans (Stage 3) by country and industry</t>
  </si>
  <si>
    <t>Q2 2018</t>
  </si>
  <si>
    <t>Q2/18</t>
  </si>
  <si>
    <t>Baa1</t>
  </si>
  <si>
    <t>A</t>
  </si>
  <si>
    <t xml:space="preserve"> ratio2,  %</t>
  </si>
  <si>
    <t xml:space="preserve"> ratio bps1</t>
  </si>
  <si>
    <t>26.5</t>
  </si>
  <si>
    <t>19.9</t>
  </si>
  <si>
    <t>8.26</t>
  </si>
  <si>
    <t>NII</t>
  </si>
  <si>
    <t>NCI</t>
  </si>
  <si>
    <t>For more detailed information regarding ratios and key figures definied as Alternative performance measures, see http://www.nordea.com/en/investor-relations/.</t>
  </si>
  <si>
    <r>
      <rPr>
        <vertAlign val="superscript"/>
        <sz val="7"/>
        <color rgb="FF000000"/>
        <rFont val="Arial"/>
        <family val="2"/>
      </rPr>
      <t>2</t>
    </r>
    <r>
      <rPr>
        <sz val="7"/>
        <color rgb="FF000000"/>
        <rFont val="Arial"/>
        <family val="2"/>
      </rPr>
      <t xml:space="preserve"> End of period,</t>
    </r>
  </si>
  <si>
    <r>
      <t>ROCAR</t>
    </r>
    <r>
      <rPr>
        <vertAlign val="superscript"/>
        <sz val="8"/>
        <color theme="1"/>
        <rFont val="Arial"/>
        <family val="2"/>
      </rPr>
      <t>1,5</t>
    </r>
    <r>
      <rPr>
        <sz val="8"/>
        <color theme="1"/>
        <rFont val="Arial"/>
        <family val="2"/>
      </rPr>
      <t xml:space="preserve">, % </t>
    </r>
  </si>
  <si>
    <r>
      <t>Number of employees (FTEs)</t>
    </r>
    <r>
      <rPr>
        <vertAlign val="superscript"/>
        <sz val="8"/>
        <color theme="1"/>
        <rFont val="Arial"/>
        <family val="2"/>
      </rPr>
      <t>2</t>
    </r>
  </si>
  <si>
    <r>
      <t>Risk Exposure Amount, incl, Basel I floor</t>
    </r>
    <r>
      <rPr>
        <vertAlign val="superscript"/>
        <sz val="8"/>
        <color theme="1"/>
        <rFont val="Arial"/>
        <family val="2"/>
      </rPr>
      <t>4</t>
    </r>
    <r>
      <rPr>
        <sz val="8"/>
        <color theme="1"/>
        <rFont val="Arial"/>
        <family val="2"/>
      </rPr>
      <t>, EURbn</t>
    </r>
  </si>
  <si>
    <r>
      <t>Risk Exposure Amount, excl, Basel I floor</t>
    </r>
    <r>
      <rPr>
        <vertAlign val="superscript"/>
        <sz val="8"/>
        <color theme="1"/>
        <rFont val="Arial"/>
        <family val="2"/>
      </rPr>
      <t>4</t>
    </r>
    <r>
      <rPr>
        <sz val="8"/>
        <color theme="1"/>
        <rFont val="Arial"/>
        <family val="2"/>
      </rPr>
      <t>, EURbn</t>
    </r>
  </si>
  <si>
    <r>
      <t xml:space="preserve">Number of employees (FTEs) </t>
    </r>
    <r>
      <rPr>
        <vertAlign val="superscript"/>
        <sz val="8"/>
        <color theme="1"/>
        <rFont val="Arial"/>
        <family val="2"/>
      </rPr>
      <t>2</t>
    </r>
  </si>
  <si>
    <r>
      <t>Risk Exposure Amount</t>
    </r>
    <r>
      <rPr>
        <vertAlign val="superscript"/>
        <sz val="8"/>
        <color theme="1"/>
        <rFont val="Arial"/>
        <family val="2"/>
      </rPr>
      <t>4</t>
    </r>
    <r>
      <rPr>
        <sz val="8"/>
        <color theme="1"/>
        <rFont val="Arial"/>
        <family val="2"/>
      </rPr>
      <t>,EURbn</t>
    </r>
  </si>
  <si>
    <r>
      <t>Tier 1 capital</t>
    </r>
    <r>
      <rPr>
        <vertAlign val="superscript"/>
        <sz val="8"/>
        <color theme="1"/>
        <rFont val="Arial"/>
        <family val="2"/>
      </rPr>
      <t>2,4</t>
    </r>
    <r>
      <rPr>
        <sz val="8"/>
        <color theme="1"/>
        <rFont val="Arial"/>
        <family val="2"/>
      </rPr>
      <t xml:space="preserve"> EURm</t>
    </r>
  </si>
  <si>
    <r>
      <t>Loan loss ratio, basis points</t>
    </r>
    <r>
      <rPr>
        <vertAlign val="superscript"/>
        <sz val="8"/>
        <color theme="1"/>
        <rFont val="Arial"/>
        <family val="2"/>
      </rPr>
      <t>3</t>
    </r>
  </si>
  <si>
    <r>
      <t>Potential shares outstanding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>, million</t>
    </r>
  </si>
  <si>
    <r>
      <t>Equity per share</t>
    </r>
    <r>
      <rPr>
        <vertAlign val="superscript"/>
        <sz val="8"/>
        <color theme="1"/>
        <rFont val="Arial"/>
        <family val="2"/>
      </rPr>
      <t>2</t>
    </r>
    <r>
      <rPr>
        <sz val="8"/>
        <color theme="1"/>
        <rFont val="Arial"/>
        <family val="2"/>
      </rPr>
      <t>, EUR</t>
    </r>
  </si>
  <si>
    <r>
      <t>Potential shares outstanding</t>
    </r>
    <r>
      <rPr>
        <vertAlign val="superscript"/>
        <sz val="8"/>
        <color theme="1"/>
        <rFont val="Arial"/>
        <family val="2"/>
      </rPr>
      <t>2</t>
    </r>
    <r>
      <rPr>
        <sz val="8"/>
        <color theme="1"/>
        <rFont val="Arial"/>
        <family val="2"/>
      </rPr>
      <t>, million</t>
    </r>
  </si>
  <si>
    <r>
      <t>Share price</t>
    </r>
    <r>
      <rPr>
        <vertAlign val="superscript"/>
        <sz val="8"/>
        <color theme="1"/>
        <rFont val="Arial"/>
        <family val="2"/>
      </rPr>
      <t>2</t>
    </r>
    <r>
      <rPr>
        <sz val="8"/>
        <color theme="1"/>
        <rFont val="Arial"/>
        <family val="2"/>
      </rPr>
      <t>, EUR</t>
    </r>
  </si>
  <si>
    <r>
      <t>Ratios and key figures</t>
    </r>
    <r>
      <rPr>
        <b/>
        <vertAlign val="superscript"/>
        <sz val="8"/>
        <color theme="1"/>
        <rFont val="Arial"/>
        <family val="2"/>
      </rPr>
      <t>1</t>
    </r>
  </si>
  <si>
    <t>According to IFRS9</t>
  </si>
  <si>
    <t>Q3/18</t>
  </si>
  <si>
    <t>Q3 2018</t>
  </si>
  <si>
    <t>BNP Paribas Asset Management</t>
  </si>
  <si>
    <t xml:space="preserve">Nordea Bank Abp </t>
  </si>
  <si>
    <t>Nordea Bank Abp Senior Non-Preferred (SNP) issuances</t>
  </si>
  <si>
    <t>2020E</t>
  </si>
  <si>
    <t>Of which measured at fair value</t>
  </si>
  <si>
    <t>Total loans</t>
  </si>
  <si>
    <t>Reversed repurchase agreements</t>
  </si>
  <si>
    <t>Q4 2017</t>
  </si>
  <si>
    <t>Of which lending at fair value</t>
  </si>
  <si>
    <t>TOTAL</t>
  </si>
  <si>
    <t>AMORTISED COST PER COUNTRY</t>
  </si>
  <si>
    <t>STAGE 3</t>
  </si>
  <si>
    <t>IMPAIRED LOANS</t>
  </si>
  <si>
    <t>FAIR VALUE</t>
  </si>
  <si>
    <t>Past due loans %</t>
  </si>
  <si>
    <t>Households customers</t>
  </si>
  <si>
    <t>Interest-bearing securities</t>
  </si>
  <si>
    <t>Impairment rate (stage 3) gross, basis points</t>
  </si>
  <si>
    <t>Impaired loans on balance and total allowances (9 quarters) amortised cost</t>
  </si>
  <si>
    <t>1.6</t>
  </si>
  <si>
    <t>0.5</t>
  </si>
  <si>
    <t>Asset &amp; Wealth Management</t>
  </si>
  <si>
    <t xml:space="preserve"> - Asset &amp; Wealth Management Financial highlights</t>
  </si>
  <si>
    <t>Total number of outstanding shares</t>
  </si>
  <si>
    <t>Credit spread risk, VaR</t>
  </si>
  <si>
    <t>Foreign exchange risk, VaR</t>
  </si>
  <si>
    <t>Equity risk, VaR</t>
  </si>
  <si>
    <t>Interest rate risk, VaR</t>
  </si>
  <si>
    <t>Total risk, VaR</t>
  </si>
  <si>
    <t>Banking book</t>
  </si>
  <si>
    <t>Inflation risk</t>
  </si>
  <si>
    <t xml:space="preserve">Trading book </t>
  </si>
  <si>
    <t>Market risk VaR</t>
  </si>
  <si>
    <t>Corporate rating migration</t>
  </si>
  <si>
    <t>Corporate rating distribution</t>
  </si>
  <si>
    <t>Credit quality</t>
  </si>
  <si>
    <t xml:space="preserve"> - Net fee and commission income</t>
  </si>
  <si>
    <t>Q4/18</t>
  </si>
  <si>
    <t>Cevian Capital</t>
  </si>
  <si>
    <t>Q4 2018</t>
  </si>
  <si>
    <t>4Q18/3Q18</t>
  </si>
  <si>
    <t>Q418</t>
  </si>
  <si>
    <t>Total (including other liquid assets)</t>
  </si>
  <si>
    <t xml:space="preserve">    All other securities</t>
  </si>
  <si>
    <t xml:space="preserve">    Covered bonds issued by the own bank or related unit</t>
  </si>
  <si>
    <t xml:space="preserve">    Balances with other banks</t>
  </si>
  <si>
    <t xml:space="preserve">    Other level 2 assets</t>
  </si>
  <si>
    <t xml:space="preserve">    Covered bonds</t>
  </si>
  <si>
    <t>Level 2 Assets</t>
  </si>
  <si>
    <t xml:space="preserve">    Securities issued or guaranteed by municipalities or other public sector entities</t>
  </si>
  <si>
    <t xml:space="preserve">    Securities issued or guaranteed by sovereigns, central banks or multilateral development banks</t>
  </si>
  <si>
    <t xml:space="preserve">    Cash and balances with central banks</t>
  </si>
  <si>
    <t>Level 1 Assets</t>
  </si>
  <si>
    <t>**All other unencumbered securities held by Treasury</t>
  </si>
  <si>
    <t>*Level 1 &amp; Level 2 assets according to EBA LCR Delegated Act</t>
  </si>
  <si>
    <t xml:space="preserve">    All other securities**</t>
  </si>
  <si>
    <t>Level 2 Assets*</t>
  </si>
  <si>
    <t>Level 1 Assets*</t>
  </si>
  <si>
    <t>Currency distribution, market value in billions EUR</t>
  </si>
  <si>
    <t>According to Nordea definition</t>
  </si>
  <si>
    <t>Liquidity Coverage Ratio Subcomponents (EBA LCR Delegated act)</t>
  </si>
  <si>
    <t>Allowances (Stage 1 and 2)</t>
  </si>
  <si>
    <t>Allowances (Stage 3)</t>
  </si>
  <si>
    <t>Nordic</t>
  </si>
  <si>
    <t>maria.caneman@nordea.com</t>
  </si>
  <si>
    <t>+46 768 249 218</t>
  </si>
  <si>
    <r>
      <rPr>
        <vertAlign val="superscript"/>
        <sz val="7"/>
        <color rgb="FF000000"/>
        <rFont val="Arial"/>
        <family val="2"/>
      </rPr>
      <t>6</t>
    </r>
    <r>
      <rPr>
        <sz val="7"/>
        <color rgb="FF000000"/>
        <rFont val="Arial"/>
        <family val="2"/>
      </rPr>
      <t xml:space="preserve"> For more detailed information see chapter Other information. </t>
    </r>
  </si>
  <si>
    <r>
      <rPr>
        <vertAlign val="superscript"/>
        <sz val="7"/>
        <color rgb="FF000000"/>
        <rFont val="Arial"/>
        <family val="2"/>
      </rPr>
      <t>5</t>
    </r>
    <r>
      <rPr>
        <sz val="7"/>
        <color rgb="FF000000"/>
        <rFont val="Arial"/>
        <family val="2"/>
      </rPr>
      <t xml:space="preserve"> ROCAR restated Q4 2015 due to changed definition.</t>
    </r>
  </si>
  <si>
    <r>
      <rPr>
        <vertAlign val="superscript"/>
        <sz val="7"/>
        <color rgb="FF000000"/>
        <rFont val="Arial"/>
        <family val="2"/>
      </rPr>
      <t>4</t>
    </r>
    <r>
      <rPr>
        <sz val="7"/>
        <color rgb="FF000000"/>
        <rFont val="Arial"/>
        <family val="2"/>
      </rPr>
      <t xml:space="preserve"> Including the result for the period,</t>
    </r>
  </si>
  <si>
    <r>
      <rPr>
        <vertAlign val="superscript"/>
        <sz val="7"/>
        <color rgb="FF000000"/>
        <rFont val="Arial"/>
        <family val="2"/>
      </rPr>
      <t>3</t>
    </r>
    <r>
      <rPr>
        <sz val="7"/>
        <color rgb="FF000000"/>
        <rFont val="Arial"/>
        <family val="2"/>
      </rPr>
      <t xml:space="preserve"> Including Loans to the public reported in Assets held for sale,</t>
    </r>
  </si>
  <si>
    <t>12 quarter overview</t>
  </si>
  <si>
    <t>12 year overview</t>
  </si>
  <si>
    <t>2018</t>
  </si>
  <si>
    <t>Additional risk exposure amount related to Swedish RW floor due to Article 458 CRR</t>
  </si>
  <si>
    <t>End Q4/2018</t>
  </si>
  <si>
    <t xml:space="preserve">These figures are according to part 8 of CRR
</t>
  </si>
  <si>
    <t>Own Funds including profit (Nordea Bank Abp)</t>
  </si>
  <si>
    <t>These figures are according to part 8 of CRR</t>
  </si>
  <si>
    <t>Summary of items included in own funds (Nordea Bank Abp)</t>
  </si>
  <si>
    <t xml:space="preserve"> Minimum Capital requirement</t>
  </si>
  <si>
    <t>Minimum Capital Requirement &amp; Capital Buffers (Nordea Bank Abp)</t>
  </si>
  <si>
    <t>Minimum capital requirement and REA (Nordea Bank Abp)</t>
  </si>
  <si>
    <t>Additional information on exposures for which internal models are used (Nordea Bank Abp)</t>
  </si>
  <si>
    <t>Total Capital ratio, excluding profit</t>
  </si>
  <si>
    <t>Tier 1 ratio, excluding profit</t>
  </si>
  <si>
    <t>Common Equity Tier 1 capital ratio, excluding profit</t>
  </si>
  <si>
    <t>Total Capital ratio, including profit</t>
  </si>
  <si>
    <t>Tier 1 ratio, including profit</t>
  </si>
  <si>
    <t>Common Equity Tier 1 capital ratio, including profit</t>
  </si>
  <si>
    <t>REA, excluding Basel I floor</t>
  </si>
  <si>
    <t>REA, including Basel I floor</t>
  </si>
  <si>
    <t>Total Capital ratio</t>
  </si>
  <si>
    <t>Total Own funds</t>
  </si>
  <si>
    <t>Other deductions</t>
  </si>
  <si>
    <t xml:space="preserve"> - of which perpetual subordinated loans</t>
  </si>
  <si>
    <t>Tier 1 ratio</t>
  </si>
  <si>
    <t>Deductions for investments in insurance companies (50%)</t>
  </si>
  <si>
    <t>Hybrid capital loans</t>
  </si>
  <si>
    <t>Common Equity Tier 1 ratio</t>
  </si>
  <si>
    <t>Common Equity Tier 1</t>
  </si>
  <si>
    <t>Pensions assets in excess of related liabilities</t>
  </si>
  <si>
    <t xml:space="preserve">IRB provisions shortfall </t>
  </si>
  <si>
    <t>Other intangibles assets</t>
  </si>
  <si>
    <t>Goodwill</t>
  </si>
  <si>
    <t>Sub-total</t>
  </si>
  <si>
    <t>Other adjustments</t>
  </si>
  <si>
    <t>Valuation adjustment for non-CRR companies</t>
  </si>
  <si>
    <t>Balance sheet equity</t>
  </si>
  <si>
    <t xml:space="preserve"> - 12 years overview Balance sheet</t>
  </si>
  <si>
    <t>Q1 2019</t>
  </si>
  <si>
    <t>Gjensidige Bank ASA</t>
  </si>
  <si>
    <t>A-1</t>
  </si>
  <si>
    <t>Q1/19</t>
  </si>
  <si>
    <t>Ilmarinen</t>
  </si>
  <si>
    <t>Nordea Vinstandelsstiftelse</t>
  </si>
  <si>
    <t>Q119</t>
  </si>
  <si>
    <t>1Q19/4Q18</t>
  </si>
  <si>
    <t>Settlement Risk</t>
  </si>
  <si>
    <t xml:space="preserve">Settlement Risk </t>
  </si>
  <si>
    <t xml:space="preserve">1) All figures excluding Settlement Risk </t>
  </si>
  <si>
    <t>Commodity Risk</t>
  </si>
  <si>
    <t>Interest rate risk</t>
  </si>
  <si>
    <t>Standardised Approach</t>
  </si>
  <si>
    <t>Equity Event Risk (IA)</t>
  </si>
  <si>
    <t>Comprehensive Risk Charge (IA)</t>
  </si>
  <si>
    <t>Incremental Risk Charge (IA)</t>
  </si>
  <si>
    <t>Credit spread risk</t>
  </si>
  <si>
    <t>Total Stressed VaR (IA)</t>
  </si>
  <si>
    <t>Total VaR (IA)</t>
  </si>
  <si>
    <t>Trading book</t>
  </si>
  <si>
    <t>O-SII</t>
  </si>
  <si>
    <t>Nordea does not have the following IRB exposure classes: equity exposures, central governments and central banks, qualifying revolving retail</t>
  </si>
  <si>
    <t>Own funds (net after deduction)</t>
  </si>
  <si>
    <t>Invested unrestriced equity</t>
  </si>
  <si>
    <t>1: Including security lending from Q1 2018 and forward</t>
  </si>
  <si>
    <t>OUTSIDE NORDIC</t>
  </si>
  <si>
    <t>Shipping, Offshore and Oil Services -  Loan Portfolio (EURbn)</t>
  </si>
  <si>
    <t>AT1 in March 2019 issue rating</t>
  </si>
  <si>
    <t>2019</t>
  </si>
  <si>
    <r>
      <rPr>
        <b/>
        <sz val="8"/>
        <color rgb="FF000000"/>
        <rFont val="Arial"/>
        <family val="2"/>
      </rPr>
      <t>EURm</t>
    </r>
  </si>
  <si>
    <r>
      <rPr>
        <b/>
        <sz val="8"/>
        <color rgb="FF000000"/>
        <rFont val="Arial"/>
        <family val="2"/>
      </rPr>
      <t>Movements of allowance accounts for loans measured at amortised cost</t>
    </r>
  </si>
  <si>
    <r>
      <rPr>
        <b/>
        <sz val="8"/>
        <color rgb="FF000000"/>
        <rFont val="Arial"/>
        <family val="2"/>
      </rPr>
      <t>Allowances and provisions</t>
    </r>
  </si>
  <si>
    <r>
      <rPr>
        <b/>
        <sz val="8"/>
        <color rgb="FF000000"/>
        <rFont val="Arial"/>
        <family val="2"/>
      </rPr>
      <t>Exposures measured at amortised cost and fair value through OCI, before allowances</t>
    </r>
  </si>
  <si>
    <t>anna.gabran@nordea.com</t>
  </si>
  <si>
    <t>+358 407 081 807</t>
  </si>
  <si>
    <t>Gjensidige Bank Boligkreditt AS</t>
  </si>
  <si>
    <t>Anna Gabrán, Senior IR Officer</t>
  </si>
  <si>
    <t>Q2/19</t>
  </si>
  <si>
    <t>Q219</t>
  </si>
  <si>
    <t>Axel Malgerud, Senior IR Officer</t>
  </si>
  <si>
    <t>axel.malgerud@nordea.com</t>
  </si>
  <si>
    <t>+46 721 415 150</t>
  </si>
  <si>
    <t>Q2 2019</t>
  </si>
  <si>
    <t>Nordic household debt to disposable income developments, annually 2002-2018</t>
  </si>
  <si>
    <r>
      <rPr>
        <b/>
        <sz val="8"/>
        <color rgb="FF000000"/>
        <rFont val="Arial"/>
        <family val="2"/>
      </rPr>
      <t>Total Asset and Management</t>
    </r>
  </si>
  <si>
    <r>
      <rPr>
        <sz val="8"/>
        <color rgb="FF000000"/>
        <rFont val="Arial"/>
        <family val="2"/>
      </rPr>
      <t xml:space="preserve">of which non-guaranteed </t>
    </r>
  </si>
  <si>
    <r>
      <rPr>
        <sz val="8"/>
        <color rgb="FF000000"/>
        <rFont val="Arial"/>
        <family val="2"/>
      </rPr>
      <t xml:space="preserve">of which guaranteed </t>
    </r>
  </si>
  <si>
    <r>
      <rPr>
        <b/>
        <sz val="8"/>
        <color rgb="FF000000"/>
        <rFont val="Arial"/>
        <family val="2"/>
      </rPr>
      <t>Total Market Return AuM</t>
    </r>
  </si>
  <si>
    <r>
      <rPr>
        <sz val="8"/>
        <color rgb="FF000000"/>
        <rFont val="Arial"/>
        <family val="2"/>
      </rPr>
      <t>of which non-guaranteed *)</t>
    </r>
  </si>
  <si>
    <r>
      <rPr>
        <sz val="8"/>
        <color rgb="FF000000"/>
        <rFont val="Arial"/>
        <family val="2"/>
      </rPr>
      <t>of which %</t>
    </r>
  </si>
  <si>
    <r>
      <rPr>
        <sz val="8"/>
        <color rgb="FF000000"/>
        <rFont val="Arial"/>
        <family val="2"/>
      </rPr>
      <t>of which 0-3%</t>
    </r>
  </si>
  <si>
    <r>
      <rPr>
        <sz val="8"/>
        <color rgb="FF000000"/>
        <rFont val="Arial"/>
        <family val="2"/>
      </rPr>
      <t>of which 3-5%</t>
    </r>
  </si>
  <si>
    <r>
      <rPr>
        <sz val="8"/>
        <color rgb="FF000000"/>
        <rFont val="Arial"/>
        <family val="2"/>
      </rPr>
      <t>of which &gt;5%</t>
    </r>
  </si>
  <si>
    <r>
      <rPr>
        <b/>
        <sz val="8"/>
        <color rgb="FF000000"/>
        <rFont val="Arial"/>
        <family val="2"/>
      </rPr>
      <t>Total Traditional AuM</t>
    </r>
  </si>
  <si>
    <r>
      <rPr>
        <b/>
        <sz val="8"/>
        <color rgb="FF000000"/>
        <rFont val="Arial"/>
        <family val="2"/>
      </rPr>
      <t>Other</t>
    </r>
  </si>
  <si>
    <r>
      <rPr>
        <b/>
        <sz val="8"/>
        <color rgb="FF000000"/>
        <rFont val="Arial"/>
        <family val="2"/>
      </rPr>
      <t>Poland</t>
    </r>
  </si>
  <si>
    <r>
      <rPr>
        <b/>
        <sz val="8"/>
        <color rgb="FF000000"/>
        <rFont val="Arial"/>
        <family val="2"/>
      </rPr>
      <t>Sweden</t>
    </r>
  </si>
  <si>
    <r>
      <rPr>
        <b/>
        <sz val="8"/>
        <color rgb="FF000000"/>
        <rFont val="Arial"/>
        <family val="2"/>
      </rPr>
      <t>Norway</t>
    </r>
  </si>
  <si>
    <r>
      <rPr>
        <b/>
        <sz val="8"/>
        <color rgb="FF000000"/>
        <rFont val="Arial"/>
        <family val="2"/>
      </rPr>
      <t>Finland</t>
    </r>
  </si>
  <si>
    <r>
      <rPr>
        <b/>
        <sz val="8"/>
        <color rgb="FF000000"/>
        <rFont val="Arial"/>
        <family val="2"/>
      </rPr>
      <t>EURbn</t>
    </r>
  </si>
  <si>
    <r>
      <rPr>
        <b/>
        <sz val="10"/>
        <color rgb="FF2F75B5"/>
        <rFont val="Arial"/>
        <family val="2"/>
      </rPr>
      <t>Life &amp; Pensions -  Guaranteed client returns per category</t>
    </r>
  </si>
  <si>
    <r>
      <rPr>
        <sz val="8"/>
        <color rgb="FF000000"/>
        <rFont val="Arial"/>
        <family val="2"/>
      </rPr>
      <t>Sweden</t>
    </r>
  </si>
  <si>
    <r>
      <rPr>
        <sz val="8"/>
        <color rgb="FF000000"/>
        <rFont val="Arial"/>
        <family val="2"/>
      </rPr>
      <t>Norway</t>
    </r>
  </si>
  <si>
    <r>
      <rPr>
        <sz val="8"/>
        <color rgb="FF000000"/>
        <rFont val="Arial"/>
        <family val="2"/>
      </rPr>
      <t>Finland</t>
    </r>
  </si>
  <si>
    <r>
      <rPr>
        <b/>
        <sz val="8"/>
        <color rgb="FF000000"/>
        <rFont val="Arial"/>
        <family val="2"/>
      </rPr>
      <t>Q418</t>
    </r>
  </si>
  <si>
    <r>
      <rPr>
        <b/>
        <sz val="8"/>
        <color rgb="FF000000"/>
        <rFont val="Arial"/>
        <family val="2"/>
      </rPr>
      <t>Q119</t>
    </r>
  </si>
  <si>
    <r>
      <rPr>
        <b/>
        <sz val="8"/>
        <color rgb="FF000000"/>
        <rFont val="Arial"/>
        <family val="2"/>
      </rPr>
      <t>Q219</t>
    </r>
  </si>
  <si>
    <r>
      <rPr>
        <b/>
        <sz val="8"/>
        <color rgb="FF000000"/>
        <rFont val="Arial"/>
        <family val="2"/>
      </rPr>
      <t>Net equity exposure %</t>
    </r>
  </si>
  <si>
    <r>
      <rPr>
        <b/>
        <sz val="8"/>
        <color rgb="FF000000"/>
        <rFont val="Arial"/>
        <family val="2"/>
      </rPr>
      <t>Total EURbn</t>
    </r>
  </si>
  <si>
    <r>
      <rPr>
        <b/>
        <sz val="10"/>
        <color rgb="FF2F75B5"/>
        <rFont val="Arial"/>
        <family val="2"/>
      </rPr>
      <t>Life &amp; Pensions - Asset allocation</t>
    </r>
  </si>
  <si>
    <r>
      <rPr>
        <sz val="8"/>
        <color rgb="FF000000"/>
        <rFont val="Arial"/>
        <family val="2"/>
      </rPr>
      <t>Denmark</t>
    </r>
  </si>
  <si>
    <r>
      <rPr>
        <b/>
        <sz val="8"/>
        <color rgb="FF000000"/>
        <rFont val="Arial"/>
        <family val="2"/>
      </rPr>
      <t>Q118</t>
    </r>
  </si>
  <si>
    <r>
      <rPr>
        <b/>
        <sz val="8"/>
        <color rgb="FF000000"/>
        <rFont val="Arial"/>
        <family val="2"/>
      </rPr>
      <t>Q218</t>
    </r>
  </si>
  <si>
    <r>
      <rPr>
        <b/>
        <sz val="8"/>
        <color rgb="FF000000"/>
        <rFont val="Arial"/>
        <family val="2"/>
      </rPr>
      <t>Q318</t>
    </r>
  </si>
  <si>
    <r>
      <rPr>
        <b/>
        <sz val="10"/>
        <color rgb="FF2F75B5"/>
        <rFont val="Arial"/>
        <family val="2"/>
      </rPr>
      <t>Life &amp; Pensions - Gross written premiums by market</t>
    </r>
  </si>
  <si>
    <r>
      <rPr>
        <sz val="8"/>
        <color rgb="FF000000"/>
        <rFont val="Arial"/>
        <family val="2"/>
      </rPr>
      <t>Number of employees (FTEs)</t>
    </r>
  </si>
  <si>
    <r>
      <rPr>
        <sz val="8"/>
        <color rgb="FF000000"/>
        <rFont val="Arial"/>
        <family val="2"/>
      </rPr>
      <t>Risk exposure amount (REA)</t>
    </r>
  </si>
  <si>
    <r>
      <rPr>
        <sz val="8"/>
        <color rgb="FF000000"/>
        <rFont val="Arial"/>
        <family val="2"/>
      </rPr>
      <t>Premiums</t>
    </r>
  </si>
  <si>
    <r>
      <rPr>
        <sz val="8"/>
        <color rgb="FF000000"/>
        <rFont val="Arial"/>
        <family val="2"/>
      </rPr>
      <t>AuM, EURbn</t>
    </r>
  </si>
  <si>
    <r>
      <rPr>
        <sz val="8"/>
        <color rgb="FF000000"/>
        <rFont val="Arial"/>
        <family val="2"/>
      </rPr>
      <t>Equity</t>
    </r>
  </si>
  <si>
    <r>
      <rPr>
        <sz val="8"/>
        <color rgb="FF000000"/>
        <rFont val="Arial"/>
        <family val="2"/>
      </rPr>
      <t>Return on Equity, %</t>
    </r>
  </si>
  <si>
    <r>
      <rPr>
        <sz val="8"/>
        <color rgb="FF000000"/>
        <rFont val="Arial"/>
        <family val="2"/>
      </rPr>
      <t>Cost/income ratio, %</t>
    </r>
  </si>
  <si>
    <r>
      <rPr>
        <b/>
        <sz val="8"/>
        <color rgb="FF000000"/>
        <rFont val="Arial"/>
        <family val="2"/>
      </rPr>
      <t>Operating profit</t>
    </r>
  </si>
  <si>
    <r>
      <rPr>
        <sz val="8"/>
        <color rgb="FF000000"/>
        <rFont val="Arial"/>
        <family val="2"/>
      </rPr>
      <t>Net loan losses</t>
    </r>
  </si>
  <si>
    <r>
      <rPr>
        <b/>
        <sz val="8"/>
        <color rgb="FF000000"/>
        <rFont val="Arial"/>
        <family val="2"/>
      </rPr>
      <t>Profit before loan losses</t>
    </r>
  </si>
  <si>
    <r>
      <rPr>
        <b/>
        <sz val="8"/>
        <color rgb="FF000000"/>
        <rFont val="Arial"/>
        <family val="2"/>
      </rPr>
      <t>Total operating expenses</t>
    </r>
  </si>
  <si>
    <r>
      <rPr>
        <b/>
        <sz val="8"/>
        <color rgb="FF000000"/>
        <rFont val="Arial"/>
        <family val="2"/>
      </rPr>
      <t xml:space="preserve">Total opeating income </t>
    </r>
  </si>
  <si>
    <r>
      <rPr>
        <sz val="8"/>
        <color rgb="FF000000"/>
        <rFont val="Arial"/>
        <family val="2"/>
      </rPr>
      <t>Equity method &amp; other income</t>
    </r>
  </si>
  <si>
    <r>
      <rPr>
        <sz val="8"/>
        <color rgb="FF000000"/>
        <rFont val="Arial"/>
        <family val="2"/>
      </rPr>
      <t>Net result from items at fair value</t>
    </r>
  </si>
  <si>
    <r>
      <rPr>
        <sz val="8"/>
        <color rgb="FF000000"/>
        <rFont val="Arial"/>
        <family val="2"/>
      </rPr>
      <t>Net fee and commission income</t>
    </r>
  </si>
  <si>
    <r>
      <rPr>
        <sz val="8"/>
        <color rgb="FF000000"/>
        <rFont val="Arial"/>
        <family val="2"/>
      </rPr>
      <t>Net interest income</t>
    </r>
  </si>
  <si>
    <r>
      <rPr>
        <b/>
        <sz val="10"/>
        <color rgb="FF2F75B5"/>
        <rFont val="Arial"/>
        <family val="2"/>
      </rPr>
      <t>Chg %</t>
    </r>
  </si>
  <si>
    <r>
      <rPr>
        <sz val="8"/>
        <color rgb="FF000000"/>
        <rFont val="Arial"/>
        <family val="2"/>
      </rPr>
      <t>Equities drop 20%</t>
    </r>
  </si>
  <si>
    <r>
      <rPr>
        <sz val="8"/>
        <color rgb="FF000000"/>
        <rFont val="Arial"/>
        <family val="2"/>
      </rPr>
      <t>Interest rates up 50bp</t>
    </r>
  </si>
  <si>
    <r>
      <rPr>
        <sz val="8"/>
        <color rgb="FF000000"/>
        <rFont val="Arial"/>
        <family val="2"/>
      </rPr>
      <t>Interest rates down 50bp</t>
    </r>
  </si>
  <si>
    <r>
      <rPr>
        <sz val="8"/>
        <color rgb="FF000000"/>
        <rFont val="Arial"/>
        <family val="2"/>
      </rPr>
      <t>Solvency in % of requirement</t>
    </r>
  </si>
  <si>
    <r>
      <rPr>
        <b/>
        <sz val="8"/>
        <color rgb="FF000000"/>
        <rFont val="Arial"/>
        <family val="2"/>
      </rPr>
      <t>Life Group</t>
    </r>
  </si>
  <si>
    <r>
      <rPr>
        <sz val="8"/>
        <color rgb="FF000000"/>
        <rFont val="Arial"/>
        <family val="2"/>
      </rPr>
      <t>Solvency buffer</t>
    </r>
  </si>
  <si>
    <r>
      <rPr>
        <sz val="8"/>
        <color rgb="FF000000"/>
        <rFont val="Arial"/>
        <family val="2"/>
      </rPr>
      <t>Actual solvency capital</t>
    </r>
  </si>
  <si>
    <r>
      <rPr>
        <sz val="8"/>
        <color rgb="FF000000"/>
        <rFont val="Arial"/>
        <family val="2"/>
      </rPr>
      <t>Required solvency</t>
    </r>
  </si>
  <si>
    <r>
      <rPr>
        <b/>
        <sz val="8"/>
        <color rgb="FF000000"/>
        <rFont val="Arial"/>
        <family val="2"/>
      </rPr>
      <t>% of provisions</t>
    </r>
  </si>
  <si>
    <r>
      <rPr>
        <b/>
        <sz val="10"/>
        <color rgb="FF2F75B5"/>
        <rFont val="Arial"/>
        <family val="2"/>
      </rPr>
      <t>Financial buffers</t>
    </r>
  </si>
  <si>
    <r>
      <rPr>
        <i/>
        <sz val="8"/>
        <color rgb="FF000000"/>
        <rFont val="Arial"/>
        <family val="2"/>
      </rPr>
      <t>Profit from Pure risk products (not bundled with pension schemes) including Health &amp; Accident result.</t>
    </r>
  </si>
  <si>
    <r>
      <rPr>
        <i/>
        <sz val="8"/>
        <color rgb="FF000000"/>
        <rFont val="Arial"/>
        <family val="2"/>
      </rPr>
      <t>Profit Risk products</t>
    </r>
  </si>
  <si>
    <r>
      <rPr>
        <i/>
        <sz val="8"/>
        <color rgb="FF000000"/>
        <rFont val="Arial"/>
        <family val="2"/>
      </rPr>
      <t>Profit from unit linked and premium guarantee products including cost result and risk result.</t>
    </r>
  </si>
  <si>
    <r>
      <rPr>
        <i/>
        <sz val="8"/>
        <color rgb="FF000000"/>
        <rFont val="Arial"/>
        <family val="2"/>
      </rPr>
      <t>Profit Market Return products</t>
    </r>
  </si>
  <si>
    <r>
      <rPr>
        <i/>
        <sz val="8"/>
        <color rgb="FF000000"/>
        <rFont val="Arial"/>
        <family val="2"/>
      </rPr>
      <t>Profit originating from risk products sold (bundled) with the traditional products. Fully in favour of owner, except for DK with 50% of profit and 100% of loss.</t>
    </r>
  </si>
  <si>
    <r>
      <rPr>
        <i/>
        <sz val="8"/>
        <color rgb="FF000000"/>
        <rFont val="Arial"/>
        <family val="2"/>
      </rPr>
      <t>Contribution from risk result</t>
    </r>
  </si>
  <si>
    <r>
      <rPr>
        <i/>
        <sz val="8"/>
        <color rgb="FF000000"/>
        <rFont val="Arial"/>
        <family val="2"/>
      </rPr>
      <t xml:space="preserve">Profit originating from administration of insurance policies. Fully in favour of owner, except for DK with 50% of profit and 100% of loss. </t>
    </r>
  </si>
  <si>
    <r>
      <rPr>
        <i/>
        <sz val="8"/>
        <color rgb="FF000000"/>
        <rFont val="Arial"/>
        <family val="2"/>
      </rPr>
      <t>Contribution from cost result</t>
    </r>
  </si>
  <si>
    <r>
      <rPr>
        <i/>
        <sz val="8"/>
        <color rgb="FF000000"/>
        <rFont val="Arial"/>
        <family val="2"/>
      </rPr>
      <t>Profit-sharing of investment return from the Norwegian and Swedish business (individual portfolio).</t>
    </r>
  </si>
  <si>
    <r>
      <rPr>
        <i/>
        <sz val="8"/>
        <color rgb="FF000000"/>
        <rFont val="Arial"/>
        <family val="2"/>
      </rPr>
      <t>Profit sharing</t>
    </r>
  </si>
  <si>
    <r>
      <rPr>
        <i/>
        <sz val="8"/>
        <color rgb="FF000000"/>
        <rFont val="Arial"/>
        <family val="2"/>
      </rPr>
      <t>Fee income based on the volume of Traditional ”with profit” portfolios in DK, FI and NO.</t>
    </r>
  </si>
  <si>
    <r>
      <rPr>
        <i/>
        <sz val="8"/>
        <color rgb="FF000000"/>
        <rFont val="Arial"/>
        <family val="2"/>
      </rPr>
      <t>Fee contribution</t>
    </r>
  </si>
  <si>
    <r>
      <rPr>
        <i/>
        <sz val="8"/>
        <color rgb="FF000000"/>
        <rFont val="Arial"/>
        <family val="2"/>
      </rPr>
      <t>Of which commissions paid to Nordea Bank</t>
    </r>
  </si>
  <si>
    <r>
      <rPr>
        <sz val="8"/>
        <color rgb="FF000000"/>
        <rFont val="Arial"/>
        <family val="2"/>
      </rPr>
      <t>Net funding costs/other profits</t>
    </r>
  </si>
  <si>
    <r>
      <rPr>
        <b/>
        <sz val="8"/>
        <color rgb="FF000000"/>
        <rFont val="Arial"/>
        <family val="2"/>
      </rPr>
      <t>Total product result</t>
    </r>
  </si>
  <si>
    <r>
      <rPr>
        <b/>
        <sz val="8"/>
        <color rgb="FF000000"/>
        <rFont val="Arial"/>
        <family val="2"/>
      </rPr>
      <t>Profit Risk products</t>
    </r>
  </si>
  <si>
    <r>
      <rPr>
        <b/>
        <sz val="8"/>
        <color rgb="FF000000"/>
        <rFont val="Arial"/>
        <family val="2"/>
      </rPr>
      <t>Profit Market Return products</t>
    </r>
  </si>
  <si>
    <r>
      <rPr>
        <b/>
        <sz val="8"/>
        <color rgb="FF000000"/>
        <rFont val="Arial"/>
        <family val="2"/>
      </rPr>
      <t>Profit Traditional</t>
    </r>
  </si>
  <si>
    <r>
      <rPr>
        <sz val="8"/>
        <color rgb="FF000000"/>
        <rFont val="Arial"/>
        <family val="2"/>
      </rPr>
      <t xml:space="preserve">   Other profits</t>
    </r>
  </si>
  <si>
    <r>
      <rPr>
        <sz val="8"/>
        <color rgb="FF000000"/>
        <rFont val="Arial"/>
        <family val="2"/>
      </rPr>
      <t xml:space="preserve">   Contribution from risk result</t>
    </r>
  </si>
  <si>
    <r>
      <rPr>
        <sz val="8"/>
        <color rgb="FF000000"/>
        <rFont val="Arial"/>
        <family val="2"/>
      </rPr>
      <t xml:space="preserve">   Contribution from cost result</t>
    </r>
  </si>
  <si>
    <r>
      <rPr>
        <sz val="8"/>
        <color rgb="FF000000"/>
        <rFont val="Arial"/>
        <family val="2"/>
      </rPr>
      <t xml:space="preserve">   Profit sharing</t>
    </r>
  </si>
  <si>
    <r>
      <rPr>
        <sz val="8"/>
        <color rgb="FF000000"/>
        <rFont val="Arial"/>
        <family val="2"/>
      </rPr>
      <t xml:space="preserve">   Fee contribution</t>
    </r>
  </si>
  <si>
    <r>
      <rPr>
        <b/>
        <sz val="8"/>
        <color rgb="FF000000"/>
        <rFont val="Arial"/>
        <family val="2"/>
      </rPr>
      <t>Trading insurance</t>
    </r>
  </si>
  <si>
    <r>
      <rPr>
        <b/>
        <sz val="10"/>
        <color rgb="FF2F75B5"/>
        <rFont val="Arial"/>
        <family val="2"/>
      </rPr>
      <t>Life &amp; Pensions - Profit drivers</t>
    </r>
  </si>
  <si>
    <t>2Q19/1Q19</t>
  </si>
  <si>
    <r>
      <t>Equity Event Risk (IA)</t>
    </r>
    <r>
      <rPr>
        <b/>
        <vertAlign val="superscript"/>
        <sz val="8"/>
        <rFont val="Arial"/>
        <family val="2"/>
      </rPr>
      <t>2</t>
    </r>
  </si>
  <si>
    <t xml:space="preserve">² Excluding profit of the period </t>
  </si>
  <si>
    <r>
      <rPr>
        <vertAlign val="superscript"/>
        <sz val="7"/>
        <rFont val="Arial"/>
        <family val="2"/>
      </rPr>
      <t>1</t>
    </r>
    <r>
      <rPr>
        <sz val="7"/>
        <rFont val="Arial"/>
        <family val="2"/>
      </rPr>
      <t xml:space="preserve"> Including profit of the period </t>
    </r>
  </si>
  <si>
    <r>
      <rPr>
        <vertAlign val="superscript"/>
        <sz val="7"/>
        <rFont val="Arial"/>
        <family val="2"/>
      </rPr>
      <t>1</t>
    </r>
    <r>
      <rPr>
        <sz val="7"/>
        <rFont val="Arial"/>
        <family val="2"/>
      </rPr>
      <t xml:space="preserve"> Only the maximum of the SRB and SII is used in the calculation of the total capital buffers</t>
    </r>
  </si>
  <si>
    <t>Capital ratios (Nordea Bank Abp)</t>
  </si>
  <si>
    <r>
      <t>Capital requirements for market risk (Nordea Bank Abp)</t>
    </r>
    <r>
      <rPr>
        <b/>
        <vertAlign val="superscript"/>
        <sz val="10"/>
        <color theme="4" tint="-0.249977111117893"/>
        <rFont val="Arial"/>
        <family val="2"/>
      </rPr>
      <t>1</t>
    </r>
  </si>
  <si>
    <t>² Excluding profit of the period</t>
  </si>
  <si>
    <r>
      <rPr>
        <b/>
        <sz val="8"/>
        <color rgb="FF000000"/>
        <rFont val="Arial"/>
        <family val="2"/>
      </rPr>
      <t>Total deposits</t>
    </r>
  </si>
  <si>
    <r>
      <rPr>
        <sz val="8"/>
        <color rgb="FF000000"/>
        <rFont val="Arial"/>
        <family val="2"/>
      </rPr>
      <t>Household deposits</t>
    </r>
  </si>
  <si>
    <r>
      <rPr>
        <sz val="8"/>
        <color rgb="FF000000"/>
        <rFont val="Arial"/>
        <family val="2"/>
      </rPr>
      <t>Corporate deposits</t>
    </r>
  </si>
  <si>
    <r>
      <rPr>
        <b/>
        <sz val="8"/>
        <color rgb="FF000000"/>
        <rFont val="Arial"/>
        <family val="2"/>
      </rPr>
      <t>Total lending</t>
    </r>
  </si>
  <si>
    <r>
      <rPr>
        <sz val="8"/>
        <color rgb="FF000000"/>
        <rFont val="Arial"/>
        <family val="2"/>
      </rPr>
      <t>Consumer lending</t>
    </r>
  </si>
  <si>
    <r>
      <rPr>
        <sz val="8"/>
        <color rgb="FF000000"/>
        <rFont val="Arial"/>
        <family val="2"/>
      </rPr>
      <t>Household mortgage lending</t>
    </r>
  </si>
  <si>
    <r>
      <rPr>
        <sz val="8"/>
        <color rgb="FF000000"/>
        <rFont val="Arial"/>
        <family val="2"/>
      </rPr>
      <t>Lending to corporates</t>
    </r>
  </si>
  <si>
    <r>
      <rPr>
        <b/>
        <sz val="10"/>
        <color rgb="FF2F75B5"/>
        <rFont val="Arial"/>
        <family val="2"/>
      </rPr>
      <t>Chg local curr. %</t>
    </r>
  </si>
  <si>
    <r>
      <rPr>
        <b/>
        <sz val="10"/>
        <color rgb="FF2F75B5"/>
        <rFont val="Arial"/>
        <family val="2"/>
      </rPr>
      <t>Personal Banking - Volumes</t>
    </r>
  </si>
  <si>
    <r>
      <rPr>
        <sz val="8"/>
        <color rgb="FF000000"/>
        <rFont val="Arial"/>
        <family val="2"/>
      </rPr>
      <t>Economic capital (EC)</t>
    </r>
  </si>
  <si>
    <r>
      <rPr>
        <sz val="8"/>
        <color rgb="FF000000"/>
        <rFont val="Arial"/>
        <family val="2"/>
      </rPr>
      <t>ROCAR, %</t>
    </r>
  </si>
  <si>
    <r>
      <rPr>
        <sz val="8"/>
        <color rgb="FF000000"/>
        <rFont val="Arial"/>
        <family val="2"/>
      </rPr>
      <t>BBD Nordic</t>
    </r>
  </si>
  <si>
    <r>
      <rPr>
        <sz val="8"/>
        <color rgb="FF000000"/>
        <rFont val="Arial"/>
        <family val="2"/>
      </rPr>
      <t>BB Sweden</t>
    </r>
  </si>
  <si>
    <r>
      <rPr>
        <sz val="8"/>
        <color rgb="FF000000"/>
        <rFont val="Arial"/>
        <family val="2"/>
      </rPr>
      <t>BB Norway</t>
    </r>
  </si>
  <si>
    <r>
      <rPr>
        <sz val="8"/>
        <color rgb="FF000000"/>
        <rFont val="Arial"/>
        <family val="2"/>
      </rPr>
      <t>BB Finland</t>
    </r>
  </si>
  <si>
    <r>
      <rPr>
        <sz val="8"/>
        <color rgb="FF000000"/>
        <rFont val="Arial"/>
        <family val="2"/>
      </rPr>
      <t>BB Denmark</t>
    </r>
  </si>
  <si>
    <r>
      <rPr>
        <b/>
        <sz val="10"/>
        <color rgb="FF2F75B5"/>
        <rFont val="Arial"/>
        <family val="2"/>
      </rPr>
      <t>Business Banking - Net loan losses</t>
    </r>
  </si>
  <si>
    <r>
      <rPr>
        <b/>
        <sz val="10"/>
        <color rgb="FF2F75B5"/>
        <rFont val="Arial"/>
        <family val="2"/>
      </rPr>
      <t>Business Banking - Net interest income</t>
    </r>
  </si>
  <si>
    <r>
      <rPr>
        <b/>
        <sz val="8"/>
        <color rgb="FF000000"/>
        <rFont val="Arial"/>
        <family val="2"/>
      </rPr>
      <t>Total volume</t>
    </r>
  </si>
  <si>
    <r>
      <rPr>
        <sz val="8"/>
        <color rgb="FF000000"/>
        <rFont val="Arial"/>
        <family val="2"/>
      </rPr>
      <t>Unsecured Lending</t>
    </r>
  </si>
  <si>
    <r>
      <rPr>
        <sz val="8"/>
        <color rgb="FF000000"/>
        <rFont val="Arial"/>
        <family val="2"/>
      </rPr>
      <t>Nordea Bank Sales</t>
    </r>
  </si>
  <si>
    <r>
      <rPr>
        <sz val="8"/>
        <color rgb="FF000000"/>
        <rFont val="Arial"/>
        <family val="2"/>
      </rPr>
      <t>Bank Channel</t>
    </r>
  </si>
  <si>
    <r>
      <rPr>
        <sz val="8"/>
        <color rgb="FF000000"/>
        <rFont val="Arial"/>
        <family val="2"/>
      </rPr>
      <t>Consumer Finance</t>
    </r>
  </si>
  <si>
    <r>
      <rPr>
        <sz val="8"/>
        <color rgb="FF000000"/>
        <rFont val="Arial"/>
        <family val="2"/>
      </rPr>
      <t>Car Finance</t>
    </r>
  </si>
  <si>
    <r>
      <rPr>
        <sz val="8"/>
        <color rgb="FF000000"/>
        <rFont val="Arial"/>
        <family val="2"/>
      </rPr>
      <t>Equipment Finance</t>
    </r>
  </si>
  <si>
    <r>
      <rPr>
        <sz val="8"/>
        <color rgb="FF000000"/>
        <rFont val="Arial"/>
        <family val="2"/>
      </rPr>
      <t>Sales Finance</t>
    </r>
  </si>
  <si>
    <r>
      <rPr>
        <b/>
        <sz val="10"/>
        <color rgb="FF2F75B5"/>
        <rFont val="Arial"/>
        <family val="2"/>
      </rPr>
      <t>Nordea Finance - New business volume by Concept</t>
    </r>
  </si>
  <si>
    <r>
      <rPr>
        <sz val="8"/>
        <color rgb="FF000000"/>
        <rFont val="Arial"/>
        <family val="2"/>
      </rPr>
      <t>Consumer credits</t>
    </r>
  </si>
  <si>
    <r>
      <rPr>
        <sz val="8"/>
        <color rgb="FF000000"/>
        <rFont val="Arial"/>
        <family val="2"/>
      </rPr>
      <t>Working capital</t>
    </r>
  </si>
  <si>
    <r>
      <rPr>
        <sz val="8"/>
        <color rgb="FF000000"/>
        <rFont val="Arial"/>
        <family val="2"/>
      </rPr>
      <t>Investment credit</t>
    </r>
  </si>
  <si>
    <r>
      <rPr>
        <b/>
        <sz val="10"/>
        <color rgb="FF2F75B5"/>
        <rFont val="Arial"/>
        <family val="2"/>
      </rPr>
      <t>Nordea Finance - Volumes by Product Class</t>
    </r>
  </si>
  <si>
    <t>-11%</t>
  </si>
  <si>
    <t>-9%</t>
  </si>
  <si>
    <r>
      <rPr>
        <b/>
        <sz val="8"/>
        <color rgb="FF000000"/>
        <rFont val="Arial"/>
        <family val="2"/>
      </rPr>
      <t>Banking Russia</t>
    </r>
  </si>
  <si>
    <t>4%</t>
  </si>
  <si>
    <t>-6%</t>
  </si>
  <si>
    <t>18%</t>
  </si>
  <si>
    <t>13%</t>
  </si>
  <si>
    <t>9%</t>
  </si>
  <si>
    <t>0%</t>
  </si>
  <si>
    <t>-13%</t>
  </si>
  <si>
    <t>-2%</t>
  </si>
  <si>
    <t>1%</t>
  </si>
  <si>
    <t>-5%</t>
  </si>
  <si>
    <t>-10%</t>
  </si>
  <si>
    <t>3%</t>
  </si>
  <si>
    <t>-1%</t>
  </si>
  <si>
    <t>6%</t>
  </si>
  <si>
    <t>-3%</t>
  </si>
  <si>
    <r>
      <rPr>
        <sz val="8"/>
        <color rgb="FF000000"/>
        <rFont val="Arial"/>
        <family val="2"/>
      </rPr>
      <t>Total deposits</t>
    </r>
  </si>
  <si>
    <r>
      <rPr>
        <sz val="8"/>
        <color rgb="FF000000"/>
        <rFont val="Arial"/>
        <family val="2"/>
      </rPr>
      <t>Total lending</t>
    </r>
  </si>
  <si>
    <r>
      <rPr>
        <sz val="8"/>
        <color rgb="FF000000"/>
        <rFont val="Arial"/>
        <family val="2"/>
      </rPr>
      <t>Employees (FTEs)</t>
    </r>
  </si>
  <si>
    <r>
      <rPr>
        <b/>
        <sz val="8"/>
        <color rgb="FF000000"/>
        <rFont val="Arial"/>
        <family val="2"/>
      </rPr>
      <t>Total expenses incl. allocations</t>
    </r>
  </si>
  <si>
    <r>
      <rPr>
        <b/>
        <sz val="8"/>
        <color rgb="FF000000"/>
        <rFont val="Arial"/>
        <family val="2"/>
      </rPr>
      <t>Total income incl. allocations</t>
    </r>
  </si>
  <si>
    <r>
      <rPr>
        <b/>
        <sz val="8"/>
        <color rgb="FF000000"/>
        <rFont val="Arial"/>
        <family val="2"/>
      </rPr>
      <t>Life &amp; Pen-sions</t>
    </r>
  </si>
  <si>
    <r>
      <rPr>
        <b/>
        <sz val="8"/>
        <color rgb="FF000000"/>
        <rFont val="Arial"/>
        <family val="2"/>
      </rPr>
      <t>Asset Mgmt</t>
    </r>
  </si>
  <si>
    <r>
      <rPr>
        <b/>
        <sz val="10"/>
        <color rgb="FF2F75B5"/>
        <rFont val="Arial"/>
        <family val="2"/>
      </rPr>
      <t>Asset &amp; Wealth Management - Divisional breakdown</t>
    </r>
  </si>
  <si>
    <r>
      <rPr>
        <b/>
        <sz val="10"/>
        <color rgb="FF2F75B5"/>
        <rFont val="Arial"/>
        <family val="2"/>
      </rPr>
      <t>Asset &amp; Wealth Management - Volumes</t>
    </r>
  </si>
  <si>
    <r>
      <rPr>
        <sz val="8"/>
        <color rgb="FF000000"/>
        <rFont val="Arial"/>
        <family val="2"/>
      </rPr>
      <t>Net inf., Ext. Ins. &amp; 3rd part. dis., EURbn</t>
    </r>
  </si>
  <si>
    <r>
      <rPr>
        <sz val="8"/>
        <color rgb="FF000000"/>
        <rFont val="Arial"/>
        <family val="2"/>
      </rPr>
      <t>Net inf.,Nordea bank’s Nordic sales channels incl. Life, EURbn</t>
    </r>
  </si>
  <si>
    <r>
      <rPr>
        <sz val="8"/>
        <color rgb="FF000000"/>
        <rFont val="Arial"/>
        <family val="2"/>
      </rPr>
      <t>AuM, Ext. Inst. &amp; 3rd part. dist., EURbn</t>
    </r>
  </si>
  <si>
    <r>
      <rPr>
        <sz val="8"/>
        <color rgb="FF000000"/>
        <rFont val="Arial"/>
        <family val="2"/>
      </rPr>
      <t>Income/AuM in bp p.a.</t>
    </r>
  </si>
  <si>
    <r>
      <rPr>
        <sz val="8"/>
        <color rgb="FF000000"/>
        <rFont val="Arial"/>
        <family val="2"/>
      </rPr>
      <t xml:space="preserve">Cost/income ratio % </t>
    </r>
  </si>
  <si>
    <r>
      <rPr>
        <sz val="8"/>
        <color rgb="FF000000"/>
        <rFont val="Arial"/>
        <family val="2"/>
      </rPr>
      <t>Aum</t>
    </r>
  </si>
  <si>
    <r>
      <rPr>
        <sz val="8"/>
        <color rgb="FF000000"/>
        <rFont val="Arial"/>
        <family val="2"/>
      </rPr>
      <t>Fixed income</t>
    </r>
  </si>
  <si>
    <r>
      <rPr>
        <sz val="8"/>
        <color rgb="FF000000"/>
        <rFont val="Arial"/>
        <family val="2"/>
      </rPr>
      <t>Equities</t>
    </r>
  </si>
  <si>
    <r>
      <rPr>
        <b/>
        <sz val="8"/>
        <color rgb="FF000000"/>
        <rFont val="Arial"/>
        <family val="2"/>
      </rPr>
      <t>Q1/17</t>
    </r>
  </si>
  <si>
    <r>
      <rPr>
        <b/>
        <sz val="8"/>
        <color rgb="FF000000"/>
        <rFont val="Arial"/>
        <family val="2"/>
      </rPr>
      <t>Q2/17</t>
    </r>
  </si>
  <si>
    <r>
      <rPr>
        <b/>
        <sz val="8"/>
        <color rgb="FF000000"/>
        <rFont val="Arial"/>
        <family val="2"/>
      </rPr>
      <t>Q3/17</t>
    </r>
  </si>
  <si>
    <r>
      <rPr>
        <b/>
        <sz val="8"/>
        <color rgb="FF000000"/>
        <rFont val="Arial"/>
        <family val="2"/>
      </rPr>
      <t>Q4/17</t>
    </r>
  </si>
  <si>
    <r>
      <rPr>
        <b/>
        <sz val="8"/>
        <color rgb="FF000000"/>
        <rFont val="Arial"/>
        <family val="2"/>
      </rPr>
      <t>Q1/18</t>
    </r>
  </si>
  <si>
    <r>
      <rPr>
        <b/>
        <sz val="8"/>
        <color rgb="FF000000"/>
        <rFont val="Arial"/>
        <family val="2"/>
      </rPr>
      <t>Q2/18</t>
    </r>
  </si>
  <si>
    <r>
      <rPr>
        <b/>
        <sz val="8"/>
        <color rgb="FF000000"/>
        <rFont val="Arial"/>
        <family val="2"/>
      </rPr>
      <t>Q3/18</t>
    </r>
  </si>
  <si>
    <r>
      <rPr>
        <b/>
        <sz val="8"/>
        <color rgb="FF000000"/>
        <rFont val="Arial"/>
        <family val="2"/>
      </rPr>
      <t>Q4/18</t>
    </r>
  </si>
  <si>
    <r>
      <rPr>
        <b/>
        <sz val="8"/>
        <color rgb="FF000000"/>
        <rFont val="Arial"/>
        <family val="2"/>
      </rPr>
      <t>Q1/19</t>
    </r>
  </si>
  <si>
    <r>
      <rPr>
        <b/>
        <sz val="8"/>
        <color rgb="FF000000"/>
        <rFont val="Arial"/>
        <family val="2"/>
      </rPr>
      <t>Q2/19</t>
    </r>
  </si>
  <si>
    <r>
      <rPr>
        <b/>
        <sz val="8"/>
        <color rgb="FF000000"/>
        <rFont val="Arial"/>
        <family val="2"/>
      </rPr>
      <t>%</t>
    </r>
  </si>
  <si>
    <r>
      <rPr>
        <b/>
        <sz val="10"/>
        <color rgb="FF2F75B5"/>
        <rFont val="Arial"/>
        <family val="2"/>
      </rPr>
      <t>Asset mix</t>
    </r>
  </si>
  <si>
    <r>
      <rPr>
        <sz val="8"/>
        <color rgb="FF000000"/>
        <rFont val="Arial"/>
        <family val="2"/>
      </rPr>
      <t>Institutional sales</t>
    </r>
  </si>
  <si>
    <r>
      <rPr>
        <sz val="8"/>
        <color rgb="FF000000"/>
        <rFont val="Arial"/>
        <family val="2"/>
      </rPr>
      <t>Private Banking</t>
    </r>
  </si>
  <si>
    <r>
      <rPr>
        <sz val="8"/>
        <color rgb="FF000000"/>
        <rFont val="Arial"/>
        <family val="2"/>
      </rPr>
      <t>Retail Funds</t>
    </r>
  </si>
  <si>
    <r>
      <rPr>
        <b/>
        <sz val="10"/>
        <color rgb="FF2F75B5"/>
        <rFont val="Arial"/>
        <family val="2"/>
      </rPr>
      <t>Net inflow</t>
    </r>
  </si>
  <si>
    <r>
      <rPr>
        <b/>
        <sz val="8"/>
        <color rgb="FF000000"/>
        <rFont val="Arial"/>
        <family val="2"/>
      </rPr>
      <t>All countries</t>
    </r>
  </si>
  <si>
    <r>
      <rPr>
        <sz val="8"/>
        <color rgb="FF000000"/>
        <rFont val="Arial"/>
        <family val="2"/>
      </rPr>
      <t>International</t>
    </r>
  </si>
  <si>
    <r>
      <rPr>
        <b/>
        <sz val="8"/>
        <color rgb="FF000000"/>
        <rFont val="Arial"/>
        <family val="2"/>
      </rPr>
      <t>All products</t>
    </r>
  </si>
  <si>
    <r>
      <rPr>
        <b/>
        <sz val="8"/>
        <color rgb="FF000000"/>
        <rFont val="Arial"/>
        <family val="2"/>
      </rPr>
      <t>Inst sales</t>
    </r>
  </si>
  <si>
    <r>
      <rPr>
        <b/>
        <sz val="8"/>
        <color rgb="FF000000"/>
        <rFont val="Arial"/>
        <family val="2"/>
      </rPr>
      <t>Retail funds</t>
    </r>
  </si>
  <si>
    <r>
      <rPr>
        <sz val="8"/>
        <color rgb="FF000000"/>
        <rFont val="Arial"/>
        <family val="2"/>
      </rPr>
      <t>Inflow</t>
    </r>
  </si>
  <si>
    <r>
      <rPr>
        <sz val="8"/>
        <color rgb="FF000000"/>
        <rFont val="Arial"/>
        <family val="2"/>
      </rPr>
      <t>AuM</t>
    </r>
  </si>
  <si>
    <r>
      <rPr>
        <b/>
        <sz val="8"/>
        <color rgb="FF000000"/>
        <rFont val="Arial"/>
        <family val="2"/>
      </rPr>
      <t>Q2/09</t>
    </r>
  </si>
  <si>
    <r>
      <rPr>
        <b/>
        <sz val="8"/>
        <color rgb="FF000000"/>
        <rFont val="Arial"/>
        <family val="2"/>
      </rPr>
      <t>Q3/09</t>
    </r>
  </si>
  <si>
    <r>
      <rPr>
        <b/>
        <sz val="8"/>
        <color rgb="FF000000"/>
        <rFont val="Arial"/>
        <family val="2"/>
      </rPr>
      <t>Q4/09</t>
    </r>
  </si>
  <si>
    <r>
      <rPr>
        <b/>
        <sz val="8"/>
        <color rgb="FF000000"/>
        <rFont val="Arial"/>
        <family val="2"/>
      </rPr>
      <t>Q1/10</t>
    </r>
  </si>
  <si>
    <r>
      <rPr>
        <b/>
        <sz val="8"/>
        <color rgb="FF000000"/>
        <rFont val="Arial"/>
        <family val="2"/>
      </rPr>
      <t>Q2/10</t>
    </r>
  </si>
  <si>
    <r>
      <rPr>
        <b/>
        <sz val="8"/>
        <color rgb="FF000000"/>
        <rFont val="Arial"/>
        <family val="2"/>
      </rPr>
      <t>Q3/10</t>
    </r>
  </si>
  <si>
    <r>
      <rPr>
        <b/>
        <sz val="8"/>
        <color rgb="FF000000"/>
        <rFont val="Arial"/>
        <family val="2"/>
      </rPr>
      <t>Q4/10</t>
    </r>
  </si>
  <si>
    <r>
      <rPr>
        <b/>
        <sz val="8"/>
        <color rgb="FF000000"/>
        <rFont val="Arial"/>
        <family val="2"/>
      </rPr>
      <t>Q1/11</t>
    </r>
  </si>
  <si>
    <r>
      <rPr>
        <b/>
        <sz val="8"/>
        <color rgb="FF000000"/>
        <rFont val="Arial"/>
        <family val="2"/>
      </rPr>
      <t>Q2/11</t>
    </r>
  </si>
  <si>
    <r>
      <rPr>
        <b/>
        <sz val="8"/>
        <color rgb="FF000000"/>
        <rFont val="Arial"/>
        <family val="2"/>
      </rPr>
      <t>Q3/11</t>
    </r>
  </si>
  <si>
    <r>
      <rPr>
        <b/>
        <sz val="8"/>
        <color rgb="FF000000"/>
        <rFont val="Arial"/>
        <family val="2"/>
      </rPr>
      <t>Q4/11</t>
    </r>
  </si>
  <si>
    <r>
      <rPr>
        <b/>
        <sz val="8"/>
        <color rgb="FF000000"/>
        <rFont val="Arial"/>
        <family val="2"/>
      </rPr>
      <t>Q1/12</t>
    </r>
  </si>
  <si>
    <r>
      <rPr>
        <b/>
        <sz val="8"/>
        <color rgb="FF000000"/>
        <rFont val="Arial"/>
        <family val="2"/>
      </rPr>
      <t>Q2/12</t>
    </r>
  </si>
  <si>
    <r>
      <rPr>
        <b/>
        <sz val="8"/>
        <color rgb="FF000000"/>
        <rFont val="Arial"/>
        <family val="2"/>
      </rPr>
      <t>Q3/12</t>
    </r>
  </si>
  <si>
    <r>
      <rPr>
        <b/>
        <sz val="8"/>
        <color rgb="FF000000"/>
        <rFont val="Arial"/>
        <family val="2"/>
      </rPr>
      <t>Q4/12</t>
    </r>
  </si>
  <si>
    <r>
      <rPr>
        <b/>
        <sz val="8"/>
        <color rgb="FF000000"/>
        <rFont val="Arial"/>
        <family val="2"/>
      </rPr>
      <t>Q1/13</t>
    </r>
  </si>
  <si>
    <r>
      <rPr>
        <b/>
        <sz val="8"/>
        <color rgb="FF000000"/>
        <rFont val="Arial"/>
        <family val="2"/>
      </rPr>
      <t>Q2/13</t>
    </r>
  </si>
  <si>
    <r>
      <rPr>
        <b/>
        <sz val="8"/>
        <color rgb="FF000000"/>
        <rFont val="Arial"/>
        <family val="2"/>
      </rPr>
      <t>Q3/13</t>
    </r>
  </si>
  <si>
    <r>
      <rPr>
        <b/>
        <sz val="8"/>
        <color rgb="FF000000"/>
        <rFont val="Arial"/>
        <family val="2"/>
      </rPr>
      <t>Q4/13</t>
    </r>
  </si>
  <si>
    <r>
      <rPr>
        <b/>
        <sz val="8"/>
        <color rgb="FF000000"/>
        <rFont val="Arial"/>
        <family val="2"/>
      </rPr>
      <t>Q1/14</t>
    </r>
  </si>
  <si>
    <r>
      <rPr>
        <b/>
        <sz val="8"/>
        <color rgb="FF000000"/>
        <rFont val="Arial"/>
        <family val="2"/>
      </rPr>
      <t>Q2/14</t>
    </r>
  </si>
  <si>
    <r>
      <rPr>
        <b/>
        <sz val="8"/>
        <color rgb="FF000000"/>
        <rFont val="Arial"/>
        <family val="2"/>
      </rPr>
      <t>Q3/14</t>
    </r>
  </si>
  <si>
    <r>
      <rPr>
        <b/>
        <sz val="8"/>
        <color rgb="FF000000"/>
        <rFont val="Arial"/>
        <family val="2"/>
      </rPr>
      <t>Q4/14</t>
    </r>
  </si>
  <si>
    <r>
      <rPr>
        <b/>
        <sz val="8"/>
        <color rgb="FF000000"/>
        <rFont val="Arial"/>
        <family val="2"/>
      </rPr>
      <t>Q1/15</t>
    </r>
  </si>
  <si>
    <r>
      <rPr>
        <b/>
        <sz val="8"/>
        <color rgb="FF000000"/>
        <rFont val="Arial"/>
        <family val="2"/>
      </rPr>
      <t>Q2/15</t>
    </r>
  </si>
  <si>
    <r>
      <rPr>
        <b/>
        <sz val="8"/>
        <color rgb="FF000000"/>
        <rFont val="Arial"/>
        <family val="2"/>
      </rPr>
      <t>Q3/15</t>
    </r>
  </si>
  <si>
    <r>
      <rPr>
        <b/>
        <sz val="8"/>
        <color rgb="FF000000"/>
        <rFont val="Arial"/>
        <family val="2"/>
      </rPr>
      <t>Q4/15</t>
    </r>
  </si>
  <si>
    <r>
      <rPr>
        <b/>
        <sz val="8"/>
        <color rgb="FF000000"/>
        <rFont val="Arial"/>
        <family val="2"/>
      </rPr>
      <t>Q1/16</t>
    </r>
  </si>
  <si>
    <r>
      <rPr>
        <b/>
        <sz val="8"/>
        <color rgb="FF000000"/>
        <rFont val="Arial"/>
        <family val="2"/>
      </rPr>
      <t>Q2/16</t>
    </r>
  </si>
  <si>
    <r>
      <rPr>
        <b/>
        <sz val="8"/>
        <color rgb="FF000000"/>
        <rFont val="Arial"/>
        <family val="2"/>
      </rPr>
      <t>Q3/16</t>
    </r>
  </si>
  <si>
    <r>
      <rPr>
        <b/>
        <sz val="8"/>
        <color rgb="FF000000"/>
        <rFont val="Arial"/>
        <family val="2"/>
      </rPr>
      <t>Q4/16</t>
    </r>
  </si>
  <si>
    <r>
      <rPr>
        <b/>
        <sz val="8"/>
        <color rgb="FF000000"/>
        <rFont val="Arial"/>
        <family val="2"/>
      </rPr>
      <t>Q2/18*</t>
    </r>
  </si>
  <si>
    <r>
      <rPr>
        <b/>
        <sz val="8"/>
        <color rgb="FF000000"/>
        <rFont val="Arial"/>
        <family val="2"/>
      </rPr>
      <t>Q4/18**</t>
    </r>
  </si>
  <si>
    <r>
      <rPr>
        <sz val="8"/>
        <color rgb="FF000000"/>
        <rFont val="Arial"/>
        <family val="2"/>
      </rPr>
      <t>Risk Exposure Amount (REA)</t>
    </r>
  </si>
  <si>
    <r>
      <rPr>
        <sz val="8"/>
        <color rgb="FF000000"/>
        <rFont val="Arial"/>
        <family val="2"/>
      </rPr>
      <t>Operating profit</t>
    </r>
  </si>
  <si>
    <r>
      <rPr>
        <sz val="8"/>
        <color rgb="FF000000"/>
        <rFont val="Arial"/>
        <family val="2"/>
      </rPr>
      <t>Profit before loan losses</t>
    </r>
  </si>
  <si>
    <r>
      <rPr>
        <sz val="8"/>
        <color rgb="FF000000"/>
        <rFont val="Arial"/>
        <family val="2"/>
      </rPr>
      <t>Total operating expenses</t>
    </r>
  </si>
  <si>
    <r>
      <rPr>
        <sz val="8"/>
        <color rgb="FF000000"/>
        <rFont val="Arial"/>
        <family val="2"/>
      </rPr>
      <t>Total operating income</t>
    </r>
  </si>
  <si>
    <r>
      <rPr>
        <b/>
        <sz val="10"/>
        <color rgb="FF2F75B5"/>
        <rFont val="Arial"/>
        <family val="2"/>
      </rPr>
      <t>Chg%</t>
    </r>
  </si>
  <si>
    <r>
      <rPr>
        <b/>
        <sz val="10"/>
        <color rgb="FF2F75B5"/>
        <rFont val="Arial"/>
        <family val="2"/>
      </rPr>
      <t>Group Functions, other and eliminations</t>
    </r>
  </si>
  <si>
    <t>Loans measured at amortised cost and fair value  to the public, Q2 2019</t>
  </si>
  <si>
    <t>Gross domestic product growth</t>
  </si>
  <si>
    <t>Inflation</t>
  </si>
  <si>
    <t>Private consumption growth</t>
  </si>
  <si>
    <t>Unemployment</t>
  </si>
  <si>
    <t>Reimbursement right</t>
  </si>
  <si>
    <t>Maria Caneman, Senior Debt IR Officer</t>
  </si>
  <si>
    <r>
      <rPr>
        <vertAlign val="superscript"/>
        <sz val="7"/>
        <color rgb="FF000000"/>
        <rFont val="Arial"/>
        <family val="2"/>
      </rPr>
      <t>5</t>
    </r>
    <r>
      <rPr>
        <sz val="7"/>
        <color rgb="FF000000"/>
        <rFont val="Arial"/>
        <family val="2"/>
      </rPr>
      <t xml:space="preserve"> The capital ratios for 2018 have not been restated due to the changed recognition and presentation of resolution fees (see Note 1 for more information).</t>
    </r>
  </si>
  <si>
    <r>
      <t>ROCAR</t>
    </r>
    <r>
      <rPr>
        <vertAlign val="superscript"/>
        <sz val="8"/>
        <color theme="1"/>
        <rFont val="Arial"/>
        <family val="2"/>
      </rPr>
      <t>1,</t>
    </r>
    <r>
      <rPr>
        <sz val="8"/>
        <color theme="1"/>
        <rFont val="Arial"/>
        <family val="2"/>
      </rPr>
      <t xml:space="preserve"> % </t>
    </r>
  </si>
  <si>
    <r>
      <t>Economic capital</t>
    </r>
    <r>
      <rPr>
        <vertAlign val="superscript"/>
        <sz val="8"/>
        <color theme="1"/>
        <rFont val="Arial"/>
        <family val="2"/>
      </rPr>
      <t>2,5,</t>
    </r>
    <r>
      <rPr>
        <sz val="8"/>
        <color theme="1"/>
        <rFont val="Arial"/>
        <family val="2"/>
      </rPr>
      <t xml:space="preserve">  EURbn </t>
    </r>
  </si>
  <si>
    <r>
      <t>Total capital ratio</t>
    </r>
    <r>
      <rPr>
        <vertAlign val="superscript"/>
        <sz val="8"/>
        <color theme="1"/>
        <rFont val="Arial"/>
        <family val="2"/>
      </rPr>
      <t>2,4,5,6</t>
    </r>
    <r>
      <rPr>
        <sz val="8"/>
        <color theme="1"/>
        <rFont val="Arial"/>
        <family val="2"/>
      </rPr>
      <t>, %</t>
    </r>
  </si>
  <si>
    <r>
      <t>Tier 1 capital ratio</t>
    </r>
    <r>
      <rPr>
        <vertAlign val="superscript"/>
        <sz val="8"/>
        <color theme="1"/>
        <rFont val="Arial"/>
        <family val="2"/>
      </rPr>
      <t>2,4,5,6</t>
    </r>
    <r>
      <rPr>
        <sz val="8"/>
        <color theme="1"/>
        <rFont val="Arial"/>
        <family val="2"/>
      </rPr>
      <t>,%</t>
    </r>
  </si>
  <si>
    <r>
      <t>Common Equity Tier 1 capital ratio</t>
    </r>
    <r>
      <rPr>
        <vertAlign val="superscript"/>
        <sz val="8"/>
        <color theme="1"/>
        <rFont val="Arial"/>
        <family val="2"/>
      </rPr>
      <t xml:space="preserve">2,4,5,6 </t>
    </r>
    <r>
      <rPr>
        <sz val="8"/>
        <color theme="1"/>
        <rFont val="Arial"/>
        <family val="2"/>
      </rPr>
      <t>, %</t>
    </r>
  </si>
  <si>
    <t>Cost/income ratio, % - excl non-recurring items¹</t>
  </si>
  <si>
    <r>
      <t>Operating profit, excl, non-recurring items</t>
    </r>
    <r>
      <rPr>
        <b/>
        <vertAlign val="superscript"/>
        <sz val="8"/>
        <color theme="1"/>
        <rFont val="Arial"/>
        <family val="2"/>
      </rPr>
      <t>1,2</t>
    </r>
  </si>
  <si>
    <r>
      <t>Total operating expenses,  excl, non-recurring items</t>
    </r>
    <r>
      <rPr>
        <b/>
        <vertAlign val="superscript"/>
        <sz val="8"/>
        <color theme="1"/>
        <rFont val="Arial"/>
        <family val="2"/>
      </rPr>
      <t>2</t>
    </r>
  </si>
  <si>
    <r>
      <t>Total operating income, excl, non-recurring items</t>
    </r>
    <r>
      <rPr>
        <b/>
        <vertAlign val="superscript"/>
        <sz val="8"/>
        <color theme="1"/>
        <rFont val="Arial"/>
        <family val="2"/>
      </rPr>
      <t>1</t>
    </r>
  </si>
  <si>
    <r>
      <rPr>
        <vertAlign val="superscript"/>
        <sz val="7"/>
        <color rgb="FF000000"/>
        <rFont val="Arial"/>
        <family val="2"/>
      </rPr>
      <t>7</t>
    </r>
    <r>
      <rPr>
        <sz val="7"/>
        <color rgb="FF000000"/>
        <rFont val="Arial"/>
        <family val="2"/>
      </rPr>
      <t xml:space="preserve"> The capital ratios for 2018 have not been restated due to the changed recognition and presentation of resolution fees (see Note 1 for more information).</t>
    </r>
  </si>
  <si>
    <r>
      <t>Economic capital</t>
    </r>
    <r>
      <rPr>
        <vertAlign val="superscript"/>
        <sz val="8"/>
        <rFont val="Arial"/>
        <family val="2"/>
      </rPr>
      <t>2,7</t>
    </r>
    <r>
      <rPr>
        <sz val="8"/>
        <rFont val="Arial"/>
        <family val="2"/>
      </rPr>
      <t xml:space="preserve">, EURbn </t>
    </r>
  </si>
  <si>
    <r>
      <t>Total capital ratio, excl, Basel I floor</t>
    </r>
    <r>
      <rPr>
        <vertAlign val="superscript"/>
        <sz val="8"/>
        <color theme="1"/>
        <rFont val="Arial"/>
        <family val="2"/>
      </rPr>
      <t>2,4,6,7</t>
    </r>
    <r>
      <rPr>
        <sz val="8"/>
        <color theme="1"/>
        <rFont val="Arial"/>
        <family val="2"/>
      </rPr>
      <t xml:space="preserve"> , %</t>
    </r>
  </si>
  <si>
    <r>
      <t>Tier 1 capital ratio, excl, Basel I floor</t>
    </r>
    <r>
      <rPr>
        <vertAlign val="superscript"/>
        <sz val="8"/>
        <color theme="1"/>
        <rFont val="Arial"/>
        <family val="2"/>
      </rPr>
      <t>2,4,6,7</t>
    </r>
    <r>
      <rPr>
        <sz val="8"/>
        <color theme="1"/>
        <rFont val="Arial"/>
        <family val="2"/>
      </rPr>
      <t xml:space="preserve"> , %</t>
    </r>
  </si>
  <si>
    <r>
      <t>Common Equity Tier 1 capital ratio, excl, Basel I floor</t>
    </r>
    <r>
      <rPr>
        <vertAlign val="superscript"/>
        <sz val="8"/>
        <color theme="1"/>
        <rFont val="Arial"/>
        <family val="2"/>
      </rPr>
      <t>2,4,6,7</t>
    </r>
    <r>
      <rPr>
        <sz val="8"/>
        <color theme="1"/>
        <rFont val="Arial"/>
        <family val="2"/>
      </rPr>
      <t xml:space="preserve"> , %</t>
    </r>
  </si>
  <si>
    <t>Q3 2019</t>
  </si>
  <si>
    <t>Financial calendar 2020</t>
  </si>
  <si>
    <t>Annual General Meeting</t>
  </si>
  <si>
    <t>Ex-dividend date</t>
  </si>
  <si>
    <t>Record date</t>
  </si>
  <si>
    <t>Dividend payments</t>
  </si>
  <si>
    <t>25 March 2020</t>
  </si>
  <si>
    <t>26 March 2020</t>
  </si>
  <si>
    <t>First Quarter Report 2020</t>
  </si>
  <si>
    <t>17 July 2020</t>
  </si>
  <si>
    <t>Second Quarter Report 2020</t>
  </si>
  <si>
    <t>07 July - 16 July 2020</t>
  </si>
  <si>
    <t>23 October 2020</t>
  </si>
  <si>
    <t>Third Quarter Report 2020</t>
  </si>
  <si>
    <t>07 Oct - 22 Oct 2020</t>
  </si>
  <si>
    <t>07 April - 28 April 2020</t>
  </si>
  <si>
    <t>Michel Karimunda, Senior IR Officer</t>
  </si>
  <si>
    <t>03 April - 10 April 2020</t>
  </si>
  <si>
    <t>Q3/19</t>
  </si>
  <si>
    <t>Q319</t>
  </si>
  <si>
    <t>SEB Funds</t>
  </si>
  <si>
    <t>2.0</t>
  </si>
  <si>
    <t>1.8</t>
  </si>
  <si>
    <t>1.7</t>
  </si>
  <si>
    <t>2.3</t>
  </si>
  <si>
    <t>4.2</t>
  </si>
  <si>
    <t>2.5</t>
  </si>
  <si>
    <t>2.7</t>
  </si>
  <si>
    <t>3.5</t>
  </si>
  <si>
    <t>1.5</t>
  </si>
  <si>
    <t>1.1</t>
  </si>
  <si>
    <t>2.2</t>
  </si>
  <si>
    <t>2021E</t>
  </si>
  <si>
    <t>6.6</t>
  </si>
  <si>
    <t>6.3</t>
  </si>
  <si>
    <t>6.7</t>
  </si>
  <si>
    <t>3.1</t>
  </si>
  <si>
    <t>3.9</t>
  </si>
  <si>
    <t>6.5</t>
  </si>
  <si>
    <t>8.6</t>
  </si>
  <si>
    <t>3.8</t>
  </si>
  <si>
    <t>1.4</t>
  </si>
  <si>
    <t>1.2</t>
  </si>
  <si>
    <t>0.7</t>
  </si>
  <si>
    <t>2.4</t>
  </si>
  <si>
    <t>1.9</t>
  </si>
  <si>
    <t>1.0</t>
  </si>
  <si>
    <t>2.1</t>
  </si>
  <si>
    <t>1.3</t>
  </si>
  <si>
    <t>0.8</t>
  </si>
  <si>
    <t>3Q19/2Q19</t>
  </si>
  <si>
    <t>End Q3/2019</t>
  </si>
  <si>
    <r>
      <t>Total</t>
    </r>
    <r>
      <rPr>
        <b/>
        <vertAlign val="superscript"/>
        <sz val="8"/>
        <rFont val="Arial"/>
        <family val="2"/>
      </rPr>
      <t>2</t>
    </r>
  </si>
  <si>
    <t>Q4/17¹</t>
  </si>
  <si>
    <t>Q1/18¹</t>
  </si>
  <si>
    <t>Q2/18¹</t>
  </si>
  <si>
    <t>Q3/18¹</t>
  </si>
  <si>
    <t>Q4/18¹</t>
  </si>
  <si>
    <t>Q2/19²</t>
  </si>
  <si>
    <t>Q3/19²</t>
  </si>
  <si>
    <r>
      <t>Capital Buffers total</t>
    </r>
    <r>
      <rPr>
        <b/>
        <vertAlign val="superscript"/>
        <sz val="8"/>
        <color theme="1" tint="4.9989318521683403E-2"/>
        <rFont val="Arial"/>
        <family val="2"/>
      </rPr>
      <t>1</t>
    </r>
  </si>
  <si>
    <t>Q1/19²</t>
  </si>
  <si>
    <r>
      <t>Exposure value (EAD), EURm</t>
    </r>
    <r>
      <rPr>
        <b/>
        <sz val="8"/>
        <rFont val="Calibri"/>
        <family val="2"/>
      </rPr>
      <t>¹</t>
    </r>
  </si>
  <si>
    <r>
      <rPr>
        <vertAlign val="superscript"/>
        <sz val="7"/>
        <rFont val="Arial"/>
        <family val="2"/>
      </rPr>
      <t>1</t>
    </r>
    <r>
      <rPr>
        <sz val="7"/>
        <rFont val="Arial"/>
        <family val="2"/>
      </rPr>
      <t xml:space="preserve"> Excluding profit of the period</t>
    </r>
  </si>
  <si>
    <t>Q3/19¹</t>
  </si>
  <si>
    <r>
      <rPr>
        <vertAlign val="superscript"/>
        <sz val="7"/>
        <color theme="1"/>
        <rFont val="Arial"/>
        <family val="2"/>
      </rPr>
      <t>1</t>
    </r>
    <r>
      <rPr>
        <sz val="7"/>
        <color theme="1"/>
        <rFont val="Arial"/>
        <family val="2"/>
      </rPr>
      <t xml:space="preserve"> Excluding profit for the period </t>
    </r>
  </si>
  <si>
    <t>** Corresponding to a payout ratio of Legal Group profit:</t>
  </si>
  <si>
    <t>Real estate residential properties</t>
  </si>
  <si>
    <t>Real estate commercial properties</t>
  </si>
  <si>
    <t>Utilities and public services</t>
  </si>
  <si>
    <t>Maritime (shipping)</t>
  </si>
  <si>
    <t>Wholesale trade</t>
  </si>
  <si>
    <t>Construction</t>
  </si>
  <si>
    <t>Commercial &amp; prof. services</t>
  </si>
  <si>
    <t>Capital goods</t>
  </si>
  <si>
    <t>Materials</t>
  </si>
  <si>
    <t>Land transportation and IT</t>
  </si>
  <si>
    <t>Retail trade</t>
  </si>
  <si>
    <t>Consumer durables</t>
  </si>
  <si>
    <t>Media, leisure and telecom</t>
  </si>
  <si>
    <t>Consumer staples (food and health care)</t>
  </si>
  <si>
    <t>Oil, gas and offshore</t>
  </si>
  <si>
    <t>Paper, forest and mining</t>
  </si>
  <si>
    <t>Fishing and aquaculture</t>
  </si>
  <si>
    <t>Financial institutions</t>
  </si>
  <si>
    <t>Loans measured at fair value  by industry, Q3 2019</t>
  </si>
  <si>
    <t>Loans measured at amortised cost and fair value  to the public, Q3 2019</t>
  </si>
  <si>
    <t>The model update in the third quarter 2019 generates a EUR 53m increase in model provisions affecting Stage 2 and 3.</t>
  </si>
  <si>
    <t>dialogue with the ECB, reflecting a more subdued outlook in certain sectors in the third quarter. In addition, Nordea has reviewed its collective provisioning models. </t>
  </si>
  <si>
    <t>For third quarter there has been booked allowances of EUR 282m affecting comparability. Nordea has decided to increase provisions by total of EUR 229m after </t>
  </si>
  <si>
    <t>Real estate</t>
  </si>
  <si>
    <t>Loans measured at amortised cost to the public, Q3 2019</t>
  </si>
  <si>
    <t xml:space="preserve">BBD </t>
  </si>
  <si>
    <t>Loans measured at amortised cost to the public Q3 2019</t>
  </si>
  <si>
    <t>Note changed calculation method under IFRS9 so comparison between historical figures and Q1 2018 is not possible</t>
  </si>
  <si>
    <t>Q4/17 1)</t>
  </si>
  <si>
    <t>Q1/18 1)</t>
  </si>
  <si>
    <t>Q2/18 1)</t>
  </si>
  <si>
    <t>Q3/18 1)</t>
  </si>
  <si>
    <t>Q4/18 1)</t>
  </si>
  <si>
    <t>Q1/19 1)</t>
  </si>
  <si>
    <t>Q2/19 1)</t>
  </si>
  <si>
    <t>Q3/19 1)</t>
  </si>
  <si>
    <t>From Q3/17 Impaired loans and individually allowances (Stage 3) and collectively assessed (Stage 1 and 2)</t>
  </si>
  <si>
    <t>5%</t>
  </si>
  <si>
    <t>10%</t>
  </si>
  <si>
    <r>
      <rPr>
        <b/>
        <sz val="8"/>
        <color rgb="FF000000"/>
        <rFont val="Arial"/>
        <family val="2"/>
      </rPr>
      <t>Q319</t>
    </r>
  </si>
  <si>
    <t>7%</t>
  </si>
  <si>
    <t>-4%</t>
  </si>
  <si>
    <t>11%</t>
  </si>
  <si>
    <t>8%</t>
  </si>
  <si>
    <t>2%</t>
  </si>
  <si>
    <t>16%</t>
  </si>
  <si>
    <t>-7%</t>
  </si>
  <si>
    <t>14%</t>
  </si>
  <si>
    <t>-15%</t>
  </si>
  <si>
    <t>20%</t>
  </si>
  <si>
    <t>15%</t>
  </si>
  <si>
    <t>12%</t>
  </si>
  <si>
    <t>-20%</t>
  </si>
  <si>
    <t>27%</t>
  </si>
  <si>
    <t>21%</t>
  </si>
  <si>
    <t>38%</t>
  </si>
  <si>
    <t>-12%</t>
  </si>
  <si>
    <t>-14%</t>
  </si>
  <si>
    <r>
      <rPr>
        <b/>
        <sz val="7"/>
        <color rgb="FF2F75B5"/>
        <rFont val="Arial"/>
        <family val="2"/>
      </rPr>
      <t>Nordea Finance is a product responsible unit where the result is included in the Business areas</t>
    </r>
  </si>
  <si>
    <t>-18%</t>
  </si>
  <si>
    <t>-28%</t>
  </si>
  <si>
    <t>17%</t>
  </si>
  <si>
    <t>-42%</t>
  </si>
  <si>
    <t>26%</t>
  </si>
  <si>
    <t>186%</t>
  </si>
  <si>
    <r>
      <rPr>
        <b/>
        <sz val="8"/>
        <color rgb="FF000000"/>
        <rFont val="Arial"/>
        <family val="2"/>
      </rPr>
      <t>Q3/19</t>
    </r>
  </si>
  <si>
    <r>
      <rPr>
        <b/>
        <sz val="10"/>
        <color rgb="FF2F75B5"/>
        <rFont val="Arial"/>
        <family val="2"/>
      </rPr>
      <t>Distribution of Assets under Management</t>
    </r>
  </si>
  <si>
    <r>
      <rPr>
        <b/>
        <sz val="8"/>
        <color rgb="FF000000"/>
        <rFont val="Arial"/>
        <family val="2"/>
      </rPr>
      <t>Key ratios</t>
    </r>
    <r>
      <rPr>
        <b/>
        <vertAlign val="superscript"/>
        <sz val="8"/>
        <color rgb="FF000000"/>
        <rFont val="Arial"/>
        <family val="2"/>
      </rPr>
      <t>1</t>
    </r>
  </si>
  <si>
    <t>Loans and impairment</t>
  </si>
  <si>
    <t>31 Dec</t>
  </si>
  <si>
    <t>Stage 1</t>
  </si>
  <si>
    <t>Stage 2</t>
  </si>
  <si>
    <t>Stage 3</t>
  </si>
  <si>
    <r>
      <rPr>
        <sz val="8"/>
        <color rgb="FF000000"/>
        <rFont val="Arial"/>
        <family val="2"/>
      </rPr>
      <t>Loans measured at fair value</t>
    </r>
  </si>
  <si>
    <r>
      <rPr>
        <sz val="8"/>
        <color rgb="FF000000"/>
        <rFont val="Arial"/>
        <family val="2"/>
      </rPr>
      <t>Loans measured at amortised cost, not impaired (stage 1 and 2)</t>
    </r>
  </si>
  <si>
    <r>
      <rPr>
        <sz val="8"/>
        <color rgb="FF000000"/>
        <rFont val="Arial"/>
        <family val="2"/>
      </rPr>
      <t>Impaired loans (stage 3)</t>
    </r>
  </si>
  <si>
    <r>
      <rPr>
        <sz val="8"/>
        <color rgb="FF000000"/>
        <rFont val="Arial"/>
        <family val="2"/>
      </rPr>
      <t>- of which servicing</t>
    </r>
  </si>
  <si>
    <r>
      <rPr>
        <sz val="8"/>
        <color rgb="FF000000"/>
        <rFont val="Arial"/>
        <family val="2"/>
      </rPr>
      <t>- of which non-servicing</t>
    </r>
  </si>
  <si>
    <r>
      <rPr>
        <b/>
        <sz val="8"/>
        <color rgb="FF000000"/>
        <rFont val="Arial"/>
        <family val="2"/>
      </rPr>
      <t>Loans before allowances</t>
    </r>
  </si>
  <si>
    <r>
      <rPr>
        <i/>
        <sz val="8"/>
        <color rgb="FF000000"/>
        <rFont val="Arial"/>
        <family val="2"/>
      </rPr>
      <t>-of which central banks and credit institution</t>
    </r>
  </si>
  <si>
    <r>
      <rPr>
        <sz val="8"/>
        <color rgb="FF000000"/>
        <rFont val="Arial"/>
        <family val="2"/>
      </rPr>
      <t>Allowances for individually assessed impaired loans (stage 3)</t>
    </r>
  </si>
  <si>
    <r>
      <rPr>
        <sz val="8"/>
        <color rgb="FF000000"/>
        <rFont val="Arial"/>
        <family val="2"/>
      </rPr>
      <t>-of which servicing</t>
    </r>
  </si>
  <si>
    <r>
      <rPr>
        <sz val="8"/>
        <color rgb="FF000000"/>
        <rFont val="Arial"/>
        <family val="2"/>
      </rPr>
      <t>-of which non-servicing</t>
    </r>
  </si>
  <si>
    <r>
      <rPr>
        <sz val="8"/>
        <color rgb="FF000000"/>
        <rFont val="Arial"/>
        <family val="2"/>
      </rPr>
      <t>Allowances for collectively assessed impaired loans (stage 1 and 2)</t>
    </r>
  </si>
  <si>
    <r>
      <rPr>
        <b/>
        <sz val="8"/>
        <color rgb="FF000000"/>
        <rFont val="Arial"/>
        <family val="2"/>
      </rPr>
      <t>Allowances</t>
    </r>
    <r>
      <rPr>
        <b/>
        <vertAlign val="superscript"/>
        <sz val="8"/>
        <color rgb="FF000000"/>
        <rFont val="Arial"/>
        <family val="2"/>
      </rPr>
      <t>1</t>
    </r>
  </si>
  <si>
    <r>
      <rPr>
        <b/>
        <sz val="8"/>
        <color rgb="FF000000"/>
        <rFont val="Arial"/>
        <family val="2"/>
      </rPr>
      <t>Loans, carrying amount</t>
    </r>
  </si>
  <si>
    <r>
      <rPr>
        <sz val="8"/>
        <color rgb="FF000000"/>
        <rFont val="Arial"/>
        <family val="2"/>
      </rPr>
      <t>Loans to central banks, credit institutions and the public</t>
    </r>
  </si>
  <si>
    <r>
      <rPr>
        <sz val="8"/>
        <color rgb="FF000000"/>
        <rFont val="Arial"/>
        <family val="2"/>
      </rPr>
      <t>Interest-bearing securities</t>
    </r>
  </si>
  <si>
    <r>
      <rPr>
        <sz val="8"/>
        <color rgb="FF000000"/>
        <rFont val="Arial"/>
        <family val="2"/>
      </rPr>
      <t>Provisions for off balance sheet items</t>
    </r>
  </si>
  <si>
    <r>
      <rPr>
        <b/>
        <sz val="8"/>
        <color rgb="FF000000"/>
        <rFont val="Arial"/>
        <family val="2"/>
      </rPr>
      <t>Total allowances and provisions</t>
    </r>
  </si>
  <si>
    <r>
      <rPr>
        <b/>
        <sz val="8"/>
        <color rgb="FF000000"/>
        <rFont val="Arial"/>
        <family val="2"/>
      </rPr>
      <t>Balance as at 1 Jan 2019</t>
    </r>
  </si>
  <si>
    <r>
      <rPr>
        <sz val="8"/>
        <color rgb="FF000000"/>
        <rFont val="Arial"/>
        <family val="2"/>
      </rPr>
      <t>Changes due to origination and acquisition</t>
    </r>
  </si>
  <si>
    <r>
      <rPr>
        <sz val="8"/>
        <color rgb="FF000000"/>
        <rFont val="Arial"/>
        <family val="2"/>
      </rPr>
      <t>Transfer from stage 1 to stage 2</t>
    </r>
  </si>
  <si>
    <r>
      <rPr>
        <sz val="8"/>
        <color rgb="FF000000"/>
        <rFont val="Arial"/>
        <family val="2"/>
      </rPr>
      <t>Transfer from stage 1 to stage 3</t>
    </r>
  </si>
  <si>
    <r>
      <rPr>
        <sz val="8"/>
        <color rgb="FF000000"/>
        <rFont val="Arial"/>
        <family val="2"/>
      </rPr>
      <t>Transfer from stage 2 to stage 1</t>
    </r>
  </si>
  <si>
    <r>
      <rPr>
        <sz val="8"/>
        <color rgb="FF000000"/>
        <rFont val="Arial"/>
        <family val="2"/>
      </rPr>
      <t>Transfer from stage 2 to stage 3</t>
    </r>
  </si>
  <si>
    <r>
      <rPr>
        <sz val="8"/>
        <color rgb="FF000000"/>
        <rFont val="Arial"/>
        <family val="2"/>
      </rPr>
      <t>Transfer from stage 3 to stage 1</t>
    </r>
  </si>
  <si>
    <r>
      <rPr>
        <sz val="8"/>
        <color rgb="FF000000"/>
        <rFont val="Arial"/>
        <family val="2"/>
      </rPr>
      <t>Transfer from stage 3 to stage 2</t>
    </r>
  </si>
  <si>
    <r>
      <rPr>
        <sz val="8"/>
        <color rgb="FF000000"/>
        <rFont val="Arial"/>
        <family val="2"/>
      </rPr>
      <t>Changes due to change in credit risk (net)</t>
    </r>
  </si>
  <si>
    <r>
      <rPr>
        <sz val="8"/>
        <color rgb="FF000000"/>
        <rFont val="Arial"/>
        <family val="2"/>
      </rPr>
      <t>Changes due to repayments and disposals</t>
    </r>
  </si>
  <si>
    <r>
      <rPr>
        <sz val="8"/>
        <color rgb="FF000000"/>
        <rFont val="Arial"/>
        <family val="2"/>
      </rPr>
      <t>Write-off through decrease in allowance account</t>
    </r>
  </si>
  <si>
    <r>
      <rPr>
        <sz val="8"/>
        <color rgb="FF000000"/>
        <rFont val="Arial"/>
        <family val="2"/>
      </rPr>
      <t>Changes due to update in the methodology for estimation (net)</t>
    </r>
  </si>
  <si>
    <r>
      <rPr>
        <sz val="8"/>
        <color rgb="FF000000"/>
        <rFont val="Arial"/>
        <family val="2"/>
      </rPr>
      <t>Other changes</t>
    </r>
  </si>
  <si>
    <r>
      <rPr>
        <sz val="8"/>
        <color rgb="FF000000"/>
        <rFont val="Arial"/>
        <family val="2"/>
      </rPr>
      <t>Translation differences</t>
    </r>
  </si>
  <si>
    <r>
      <rPr>
        <b/>
        <sz val="8"/>
        <color rgb="FF000000"/>
        <rFont val="Arial"/>
        <family val="2"/>
      </rPr>
      <t>Balance as at 1 Jan 2018</t>
    </r>
  </si>
  <si>
    <r>
      <rPr>
        <sz val="8"/>
        <color rgb="FF000000"/>
        <rFont val="Arial"/>
        <family val="2"/>
      </rPr>
      <t>Impairment rate (stage 3), gross, basis points</t>
    </r>
  </si>
  <si>
    <r>
      <rPr>
        <sz val="8"/>
        <color rgb="FF000000"/>
        <rFont val="Arial"/>
        <family val="2"/>
      </rPr>
      <t>Impairment rate (stage 3), net, basis points</t>
    </r>
  </si>
  <si>
    <r>
      <rPr>
        <sz val="8"/>
        <color rgb="FF000000"/>
        <rFont val="Arial"/>
        <family val="2"/>
      </rPr>
      <t>Total allowance rate (stage 1, 2 and 3), basis points</t>
    </r>
  </si>
  <si>
    <r>
      <rPr>
        <sz val="8"/>
        <color rgb="FF000000"/>
        <rFont val="Arial"/>
        <family val="2"/>
      </rPr>
      <t>Allowances in relation to impaired loans (stage 3), %</t>
    </r>
  </si>
  <si>
    <r>
      <rPr>
        <sz val="8"/>
        <color rgb="FF000000"/>
        <rFont val="Arial"/>
        <family val="2"/>
      </rPr>
      <t>Allowances in relation to loans in stage 1 and 2, basis points</t>
    </r>
  </si>
  <si>
    <r>
      <rPr>
        <vertAlign val="superscript"/>
        <sz val="8"/>
        <color rgb="FF000000"/>
        <rFont val="Arial"/>
        <family val="2"/>
      </rPr>
      <t>1</t>
    </r>
    <r>
      <rPr>
        <sz val="8"/>
        <color rgb="FF000000"/>
        <rFont val="Arial"/>
        <family val="2"/>
      </rPr>
      <t xml:space="preserve"> For definitions, see Glossary.</t>
    </r>
  </si>
  <si>
    <t xml:space="preserve">Net loan losses (Q1 and Q2 2018, see page 15, due to the implementation of IFRS9) </t>
  </si>
  <si>
    <t>Jan-Sep</t>
  </si>
  <si>
    <t>and 12bps for stage 3. In actual figures total net loan losses excluding items affecting comparability is EUR 49m with</t>
  </si>
  <si>
    <t>net loan losses at EUR 11m in stage1, net reversals at EUR -37m in stage 2 and net loan losses at EUR 75m in stage 3.</t>
  </si>
  <si>
    <r>
      <t>Tier 1 capital</t>
    </r>
    <r>
      <rPr>
        <vertAlign val="superscript"/>
        <sz val="8"/>
        <color theme="1"/>
        <rFont val="Arial"/>
        <family val="2"/>
      </rPr>
      <t>2,4</t>
    </r>
    <r>
      <rPr>
        <sz val="8"/>
        <color theme="1"/>
        <rFont val="Arial"/>
        <family val="2"/>
      </rPr>
      <t>, EURm</t>
    </r>
  </si>
  <si>
    <t>Financial conglomerates Own funds, EURm</t>
  </si>
  <si>
    <t>Financial conglomerates capital adequacy ratio, %</t>
  </si>
  <si>
    <t>Capital adequacy of the financial conglomerate (Own funds surplus/deficit), EURm</t>
  </si>
  <si>
    <t>The Own funds requirement of the financial conglomerate, EURm</t>
  </si>
  <si>
    <r>
      <t>Calculation of own funds</t>
    </r>
    <r>
      <rPr>
        <b/>
        <vertAlign val="superscript"/>
        <sz val="8"/>
        <rFont val="Arial"/>
        <family val="2"/>
      </rPr>
      <t>1</t>
    </r>
  </si>
  <si>
    <t>End of Q4 2019</t>
  </si>
  <si>
    <t>Outstanding volume of short-term funding EUR 41.1bn</t>
  </si>
  <si>
    <t>Business Banking</t>
  </si>
  <si>
    <t>Q4/19</t>
  </si>
  <si>
    <t>Percent* end Q4</t>
  </si>
  <si>
    <t>State Street Global Advisors</t>
  </si>
  <si>
    <t xml:space="preserve">End of Q4 2019 </t>
  </si>
  <si>
    <t>YtD Dec</t>
  </si>
  <si>
    <t>4Q19/3Q19</t>
  </si>
  <si>
    <t>Large Corporates &amp; Institutions</t>
  </si>
  <si>
    <t>Q419</t>
  </si>
  <si>
    <t>**Restated due to part of Treasury NII moved to cost of funds</t>
  </si>
  <si>
    <t xml:space="preserve">    * of which deposit guarantee scheme (DGS)</t>
  </si>
  <si>
    <t>Cost of funds**</t>
  </si>
  <si>
    <t>Risk-weight breakdown, % (Banking Group)</t>
  </si>
  <si>
    <t>0</t>
  </si>
  <si>
    <t>Risk Exposure Amount (Banking Group)</t>
  </si>
  <si>
    <t>End Q4/2019</t>
  </si>
  <si>
    <t>Minimum capital requirement and REA (Banking Group)</t>
  </si>
  <si>
    <t>2) Equity Event Risk is an official IMA measure</t>
  </si>
  <si>
    <t>Q4 2019</t>
  </si>
  <si>
    <r>
      <t>Capital requirements for market risk (Banking Group)</t>
    </r>
    <r>
      <rPr>
        <b/>
        <vertAlign val="superscript"/>
        <sz val="10"/>
        <color theme="4" tint="-0.249977111117893"/>
        <rFont val="Arial"/>
        <family val="2"/>
      </rPr>
      <t>1</t>
    </r>
  </si>
  <si>
    <t>Q4/19¹</t>
  </si>
  <si>
    <t>Minimum Capital Requirement &amp; Capital Buffers (Banking Group)</t>
  </si>
  <si>
    <r>
      <rPr>
        <vertAlign val="superscript"/>
        <sz val="7.7"/>
        <rFont val="Arial"/>
        <family val="2"/>
      </rPr>
      <t>3</t>
    </r>
    <r>
      <rPr>
        <sz val="7"/>
        <rFont val="Arial"/>
        <family val="2"/>
      </rPr>
      <t xml:space="preserve"> Excluding profit of the period </t>
    </r>
  </si>
  <si>
    <r>
      <rPr>
        <vertAlign val="superscript"/>
        <sz val="7.7"/>
        <rFont val="Arial"/>
        <family val="2"/>
      </rPr>
      <t>2</t>
    </r>
    <r>
      <rPr>
        <sz val="7"/>
        <rFont val="Arial"/>
        <family val="2"/>
      </rPr>
      <t xml:space="preserve"> Including profit of the period </t>
    </r>
  </si>
  <si>
    <r>
      <rPr>
        <vertAlign val="superscript"/>
        <sz val="7"/>
        <rFont val="Arial"/>
        <family val="2"/>
      </rPr>
      <t>1</t>
    </r>
    <r>
      <rPr>
        <sz val="7"/>
        <rFont val="Arial"/>
        <family val="2"/>
      </rPr>
      <t xml:space="preserve"> As resported to FSA</t>
    </r>
  </si>
  <si>
    <t>Q4/17²</t>
  </si>
  <si>
    <t>Q1/18²</t>
  </si>
  <si>
    <t>Q2/18²</t>
  </si>
  <si>
    <t>Q3/18²</t>
  </si>
  <si>
    <t>Q4/18²</t>
  </si>
  <si>
    <t>Q1/19³</t>
  </si>
  <si>
    <t>Q2/19³</t>
  </si>
  <si>
    <t>Q3/19³</t>
  </si>
  <si>
    <t>Q4/19²</t>
  </si>
  <si>
    <t>Summary of items included in own funds (Banking Group)</t>
  </si>
  <si>
    <t>Total Own Funds, excluding profit</t>
  </si>
  <si>
    <t>Tier 1 capital (net after deduction), excluding profit</t>
  </si>
  <si>
    <t>Common Equity Tier 1 capital, excluding profit</t>
  </si>
  <si>
    <t>Own Funds excluding profit (Banking Group)</t>
  </si>
  <si>
    <t>Additional information on exposures for which internal models are used (Banking Group)</t>
  </si>
  <si>
    <t>Contribution to REA by country (Banking Group)</t>
  </si>
  <si>
    <t>Q1/19¹</t>
  </si>
  <si>
    <t>Q2/19¹</t>
  </si>
  <si>
    <r>
      <rPr>
        <vertAlign val="superscript"/>
        <sz val="7"/>
        <color theme="1"/>
        <rFont val="Arial"/>
        <family val="2"/>
      </rPr>
      <t xml:space="preserve">1 </t>
    </r>
    <r>
      <rPr>
        <sz val="7"/>
        <color theme="1"/>
        <rFont val="Arial"/>
        <family val="2"/>
      </rPr>
      <t xml:space="preserve">The financial conglomerate consists of banking and insurance operations </t>
    </r>
  </si>
  <si>
    <r>
      <rPr>
        <vertAlign val="superscript"/>
        <sz val="6"/>
        <color theme="1"/>
        <rFont val="Arial"/>
        <family val="2"/>
      </rPr>
      <t>2</t>
    </r>
    <r>
      <rPr>
        <sz val="6"/>
        <color theme="1"/>
        <rFont val="Arial"/>
        <family val="2"/>
      </rPr>
      <t xml:space="preserve"> Excluding profit of the period</t>
    </r>
  </si>
  <si>
    <t>Capital ratios (Banking Group)</t>
  </si>
  <si>
    <t>52.8%***</t>
  </si>
  <si>
    <t>70.1%***</t>
  </si>
  <si>
    <t>Part of interim or year-end profit not eligible</t>
  </si>
  <si>
    <t>Actual/Proposed dividend, based on Nordea legal group profit**</t>
  </si>
  <si>
    <t>Own Funds (Banking Group)*</t>
  </si>
  <si>
    <t>For Nordea Eiendomskreditt AS combined LCR, as specified by Delegated Act, was 733% and NOK LCR 733%.</t>
  </si>
  <si>
    <t>SUM</t>
  </si>
  <si>
    <t>Loans measured at fair value  by industry, Q4 2019</t>
  </si>
  <si>
    <t>Loans measured at amortised cost and fair value  to the public, Q4 2019</t>
  </si>
  <si>
    <t>REMI</t>
  </si>
  <si>
    <t>Loans measured at amortised cost to the public, Q4 2019</t>
  </si>
  <si>
    <t>Loans measured at amortised cost to the public Q4 2019</t>
  </si>
  <si>
    <t>Excluding items affecting comparability the loan loss ratio for third quarter is 8bps, with 2bps for stage 1, -6bps for stage 2 </t>
  </si>
  <si>
    <t>Q4/19 1)</t>
  </si>
  <si>
    <t>Private consumption development index, quarterly 2007-2019 Q3</t>
  </si>
  <si>
    <t>Nordic households credit development index, monthly Jan 2007-Dec 2019</t>
  </si>
  <si>
    <t>Nordic house price development index, quarterly 2007-2019 Q3</t>
  </si>
  <si>
    <t>Europe public finances, 2021 Estimate</t>
  </si>
  <si>
    <t>Nordic GDP index, quarterly 2007-2019 Q3</t>
  </si>
  <si>
    <t>Market rates</t>
  </si>
  <si>
    <t>Source: Nordea Markets, Economic Outlook Q1 2020</t>
  </si>
  <si>
    <t>2.6</t>
  </si>
  <si>
    <t>7.3</t>
  </si>
  <si>
    <t>6.8</t>
  </si>
  <si>
    <t>Chg Q4/Q4</t>
  </si>
  <si>
    <t>***Positive outlook</t>
  </si>
  <si>
    <t>**Negative outlook</t>
  </si>
  <si>
    <t>A+***</t>
  </si>
  <si>
    <t>AA**</t>
  </si>
  <si>
    <t>Loan losses quarterly, Q2 2013 - Q4 2019</t>
  </si>
  <si>
    <t>* Banking Group excludes non-CRR companies such as Nordea Life and Pensions</t>
  </si>
  <si>
    <r>
      <rPr>
        <sz val="8"/>
        <color rgb="FF000000"/>
        <rFont val="Arial"/>
        <family val="2"/>
      </rPr>
      <t>Corporate deposits</t>
    </r>
    <r>
      <rPr>
        <vertAlign val="superscript"/>
        <sz val="8"/>
        <color rgb="FF000000"/>
        <rFont val="Arial"/>
        <family val="2"/>
      </rPr>
      <t>2</t>
    </r>
  </si>
  <si>
    <r>
      <rPr>
        <sz val="8"/>
        <color rgb="FF000000"/>
        <rFont val="Arial"/>
        <family val="2"/>
      </rPr>
      <t>Lending to corporates</t>
    </r>
    <r>
      <rPr>
        <vertAlign val="superscript"/>
        <sz val="8"/>
        <color rgb="FF000000"/>
        <rFont val="Arial"/>
        <family val="2"/>
      </rPr>
      <t>2</t>
    </r>
  </si>
  <si>
    <r>
      <rPr>
        <b/>
        <sz val="8"/>
        <color rgb="FF000000"/>
        <rFont val="Arial"/>
        <family val="2"/>
      </rPr>
      <t>Q4/Q4</t>
    </r>
  </si>
  <si>
    <r>
      <rPr>
        <b/>
        <sz val="8"/>
        <color rgb="FF000000"/>
        <rFont val="Arial"/>
        <family val="2"/>
      </rPr>
      <t>Q4/Q3</t>
    </r>
  </si>
  <si>
    <r>
      <rPr>
        <b/>
        <sz val="8"/>
        <color rgb="FF000000"/>
        <rFont val="Arial"/>
        <family val="2"/>
      </rPr>
      <t>Q419</t>
    </r>
  </si>
  <si>
    <r>
      <rPr>
        <sz val="8"/>
        <color rgb="FF000000"/>
        <rFont val="Arial"/>
        <family val="2"/>
      </rPr>
      <t>Cost/income ratio</t>
    </r>
    <r>
      <rPr>
        <vertAlign val="superscript"/>
        <sz val="8"/>
        <color rgb="FF000000"/>
        <rFont val="Arial"/>
        <family val="2"/>
      </rPr>
      <t>1</t>
    </r>
    <r>
      <rPr>
        <sz val="8"/>
        <color rgb="FF000000"/>
        <rFont val="Arial"/>
        <family val="2"/>
      </rPr>
      <t>, %</t>
    </r>
  </si>
  <si>
    <t>-52%</t>
  </si>
  <si>
    <t>-38%</t>
  </si>
  <si>
    <t>-49%</t>
  </si>
  <si>
    <r>
      <rPr>
        <b/>
        <sz val="10"/>
        <color rgb="FF2F75B5"/>
        <rFont val="Arial"/>
        <family val="2"/>
      </rPr>
      <t>Personal Banking Sweden</t>
    </r>
  </si>
  <si>
    <t>23%</t>
  </si>
  <si>
    <t>22%</t>
  </si>
  <si>
    <t>24%</t>
  </si>
  <si>
    <t>25%</t>
  </si>
  <si>
    <r>
      <rPr>
        <sz val="8"/>
        <color rgb="FF000000"/>
        <rFont val="Arial"/>
        <family val="2"/>
      </rPr>
      <t xml:space="preserve"> </t>
    </r>
  </si>
  <si>
    <t>19%</t>
  </si>
  <si>
    <r>
      <rPr>
        <b/>
        <sz val="10"/>
        <color rgb="FF2F75B5"/>
        <rFont val="Arial"/>
        <family val="2"/>
      </rPr>
      <t>Personal Banking Norway</t>
    </r>
  </si>
  <si>
    <r>
      <rPr>
        <b/>
        <sz val="10"/>
        <color rgb="FF2F75B5"/>
        <rFont val="Arial"/>
        <family val="2"/>
      </rPr>
      <t>Personal Banking Finland</t>
    </r>
  </si>
  <si>
    <r>
      <rPr>
        <b/>
        <sz val="10"/>
        <color rgb="FF2F75B5"/>
        <rFont val="Arial"/>
        <family val="2"/>
      </rPr>
      <t>Personal Banking Denmark</t>
    </r>
  </si>
  <si>
    <r>
      <rPr>
        <b/>
        <sz val="10"/>
        <color rgb="FF2F75B5"/>
        <rFont val="Arial"/>
        <family val="2"/>
      </rPr>
      <t>Volumes</t>
    </r>
  </si>
  <si>
    <r>
      <rPr>
        <sz val="8"/>
        <color rgb="FF000000"/>
        <rFont val="Arial"/>
        <family val="2"/>
      </rPr>
      <t>PeB Other</t>
    </r>
  </si>
  <si>
    <r>
      <rPr>
        <sz val="8"/>
        <color rgb="FF000000"/>
        <rFont val="Arial"/>
        <family val="2"/>
      </rPr>
      <t>PeB Sweden</t>
    </r>
  </si>
  <si>
    <r>
      <rPr>
        <sz val="8"/>
        <color rgb="FF000000"/>
        <rFont val="Arial"/>
        <family val="2"/>
      </rPr>
      <t>PeB Norway</t>
    </r>
  </si>
  <si>
    <r>
      <rPr>
        <sz val="8"/>
        <color rgb="FF000000"/>
        <rFont val="Arial"/>
        <family val="2"/>
      </rPr>
      <t>PeB Finland</t>
    </r>
  </si>
  <si>
    <r>
      <rPr>
        <sz val="8"/>
        <color rgb="FF000000"/>
        <rFont val="Arial"/>
        <family val="2"/>
      </rPr>
      <t>PeB Denmark</t>
    </r>
  </si>
  <si>
    <r>
      <rPr>
        <b/>
        <sz val="10"/>
        <color rgb="FF2F75B5"/>
        <rFont val="Arial"/>
        <family val="2"/>
      </rPr>
      <t>Personal Banking - Net loan losses</t>
    </r>
  </si>
  <si>
    <t>-32%</t>
  </si>
  <si>
    <t>-26%</t>
  </si>
  <si>
    <t>43%</t>
  </si>
  <si>
    <r>
      <rPr>
        <b/>
        <sz val="10"/>
        <color rgb="FF2F75B5"/>
        <rFont val="Arial"/>
        <family val="2"/>
      </rPr>
      <t>Personal Banking - Net commission income</t>
    </r>
  </si>
  <si>
    <t>28%</t>
  </si>
  <si>
    <r>
      <rPr>
        <b/>
        <sz val="10"/>
        <color rgb="FF2F75B5"/>
        <rFont val="Arial"/>
        <family val="2"/>
      </rPr>
      <t>Personal Banking - Net interest income</t>
    </r>
  </si>
  <si>
    <r>
      <rPr>
        <sz val="8"/>
        <color rgb="FF000000"/>
        <rFont val="Arial"/>
        <family val="2"/>
      </rPr>
      <t>Household deposits</t>
    </r>
    <r>
      <rPr>
        <vertAlign val="superscript"/>
        <sz val="8"/>
        <color rgb="FF000000"/>
        <rFont val="Arial"/>
        <family val="2"/>
      </rPr>
      <t>2</t>
    </r>
  </si>
  <si>
    <r>
      <rPr>
        <sz val="8"/>
        <color rgb="FF000000"/>
        <rFont val="Arial"/>
        <family val="2"/>
      </rPr>
      <t>Consumer lending</t>
    </r>
    <r>
      <rPr>
        <vertAlign val="superscript"/>
        <sz val="8"/>
        <color rgb="FF000000"/>
        <rFont val="Arial"/>
        <family val="2"/>
      </rPr>
      <t>2</t>
    </r>
  </si>
  <si>
    <r>
      <rPr>
        <sz val="8"/>
        <color rgb="FF000000"/>
        <rFont val="Arial"/>
        <family val="2"/>
      </rPr>
      <t>Household mortgage lending</t>
    </r>
    <r>
      <rPr>
        <vertAlign val="superscript"/>
        <sz val="8"/>
        <color rgb="FF000000"/>
        <rFont val="Arial"/>
        <family val="2"/>
      </rPr>
      <t>2</t>
    </r>
  </si>
  <si>
    <r>
      <rPr>
        <b/>
        <sz val="10"/>
        <color rgb="FF2F75B5"/>
        <rFont val="Arial"/>
        <family val="2"/>
      </rPr>
      <t>Business Banking - Volumes</t>
    </r>
  </si>
  <si>
    <t>32%</t>
  </si>
  <si>
    <t>36%</t>
  </si>
  <si>
    <t>33%</t>
  </si>
  <si>
    <r>
      <rPr>
        <b/>
        <sz val="10"/>
        <color rgb="FF2F75B5"/>
        <rFont val="Arial"/>
        <family val="2"/>
      </rPr>
      <t>Business Banking - Net commission income</t>
    </r>
  </si>
  <si>
    <r>
      <rPr>
        <b/>
        <sz val="7"/>
        <color rgb="FF2F75B5"/>
        <rFont val="Arial"/>
        <family val="2"/>
      </rPr>
      <t>Personal Banking, Commercial &amp; Business Banking and Wholesale Banking.</t>
    </r>
  </si>
  <si>
    <t>50%</t>
  </si>
  <si>
    <r>
      <rPr>
        <b/>
        <sz val="8"/>
        <color rgb="FF000000"/>
        <rFont val="Arial"/>
        <family val="2"/>
      </rPr>
      <t>Corporate, Institutions &amp; Investment Banking</t>
    </r>
  </si>
  <si>
    <r>
      <rPr>
        <sz val="8"/>
        <color rgb="FF000000"/>
        <rFont val="Arial"/>
        <family val="2"/>
      </rPr>
      <t xml:space="preserve">   C&amp;I Sweden</t>
    </r>
  </si>
  <si>
    <r>
      <rPr>
        <sz val="8"/>
        <color rgb="FF000000"/>
        <rFont val="Arial"/>
        <family val="2"/>
      </rPr>
      <t xml:space="preserve">   C&amp;I Norway</t>
    </r>
  </si>
  <si>
    <r>
      <rPr>
        <sz val="8"/>
        <color rgb="FF000000"/>
        <rFont val="Arial"/>
        <family val="2"/>
      </rPr>
      <t xml:space="preserve">   C&amp;I Finland</t>
    </r>
  </si>
  <si>
    <r>
      <rPr>
        <sz val="8"/>
        <color rgb="FF000000"/>
        <rFont val="Arial"/>
        <family val="2"/>
      </rPr>
      <t xml:space="preserve">   C&amp;I Denmark</t>
    </r>
  </si>
  <si>
    <r>
      <rPr>
        <b/>
        <sz val="10"/>
        <color rgb="FF2F75B5"/>
        <rFont val="Arial"/>
        <family val="2"/>
      </rPr>
      <t>Large Corporates &amp; Institutions - Deposits</t>
    </r>
  </si>
  <si>
    <t>-29%</t>
  </si>
  <si>
    <t>-17%</t>
  </si>
  <si>
    <r>
      <rPr>
        <b/>
        <sz val="10"/>
        <color rgb="FF2F75B5"/>
        <rFont val="Arial"/>
        <family val="2"/>
      </rPr>
      <t>Large Corporates &amp; Institutions - Lending</t>
    </r>
  </si>
  <si>
    <r>
      <rPr>
        <b/>
        <sz val="10"/>
        <color rgb="FF2F75B5"/>
        <rFont val="Arial"/>
        <family val="2"/>
      </rPr>
      <t>Large Corporates &amp; Institutions - Net loan losses</t>
    </r>
  </si>
  <si>
    <t>-75%</t>
  </si>
  <si>
    <r>
      <rPr>
        <b/>
        <sz val="10"/>
        <color rgb="FF2F75B5"/>
        <rFont val="Arial"/>
        <family val="2"/>
      </rPr>
      <t>Large Corporates &amp; Institutions - Net interest income</t>
    </r>
  </si>
  <si>
    <r>
      <rPr>
        <b/>
        <sz val="10"/>
        <color rgb="FF2F75B5"/>
        <rFont val="Arial"/>
        <family val="2"/>
      </rPr>
      <t>Large Corporates &amp; Institutions - Volumes</t>
    </r>
  </si>
  <si>
    <r>
      <rPr>
        <vertAlign val="superscript"/>
        <sz val="7"/>
        <color rgb="FF000000"/>
        <rFont val="Arial"/>
        <family val="2"/>
      </rPr>
      <t>1</t>
    </r>
    <r>
      <rPr>
        <sz val="7"/>
        <color rgb="FF000000"/>
        <rFont val="Arial"/>
        <family val="2"/>
      </rPr>
      <t xml:space="preserve"> Adjusted for resolution fees before tax.</t>
    </r>
  </si>
  <si>
    <r>
      <rPr>
        <sz val="8"/>
        <color rgb="FF000000"/>
        <rFont val="Arial"/>
        <family val="2"/>
      </rPr>
      <t>ROCAR</t>
    </r>
    <r>
      <rPr>
        <vertAlign val="superscript"/>
        <sz val="8"/>
        <color rgb="FF000000"/>
        <rFont val="Arial"/>
        <family val="2"/>
      </rPr>
      <t>1</t>
    </r>
    <r>
      <rPr>
        <sz val="8"/>
        <color rgb="FF000000"/>
        <rFont val="Arial"/>
        <family val="2"/>
      </rPr>
      <t>, %</t>
    </r>
  </si>
  <si>
    <r>
      <rPr>
        <b/>
        <sz val="8"/>
        <color rgb="FF000000"/>
        <rFont val="Arial"/>
        <family val="2"/>
      </rPr>
      <t xml:space="preserve"> </t>
    </r>
  </si>
  <si>
    <t>62%</t>
  </si>
  <si>
    <t>58%</t>
  </si>
  <si>
    <r>
      <rPr>
        <sz val="8"/>
        <color rgb="FF000000"/>
        <rFont val="Arial"/>
        <family val="2"/>
      </rPr>
      <t>AuM, Nordea bank’s Nordic sales channels incl. Life, EURbn</t>
    </r>
  </si>
  <si>
    <r>
      <rPr>
        <vertAlign val="superscript"/>
        <sz val="7"/>
        <rFont val="Arial"/>
        <family val="2"/>
      </rPr>
      <t>1</t>
    </r>
    <r>
      <rPr>
        <sz val="7"/>
        <rFont val="Arial"/>
        <family val="2"/>
      </rPr>
      <t xml:space="preserve"> Adjusted for resolution fees before tax.</t>
    </r>
  </si>
  <si>
    <t>30%</t>
  </si>
  <si>
    <r>
      <rPr>
        <b/>
        <sz val="10"/>
        <color rgb="FF2F75B5"/>
        <rFont val="Arial"/>
        <family val="2"/>
      </rPr>
      <t>Asset &amp; Wealth Management Other - Volumes</t>
    </r>
  </si>
  <si>
    <t>-34%</t>
  </si>
  <si>
    <r>
      <rPr>
        <sz val="8"/>
        <color rgb="FF000000"/>
        <rFont val="Arial"/>
        <family val="2"/>
      </rPr>
      <t>NA</t>
    </r>
  </si>
  <si>
    <t>67%</t>
  </si>
  <si>
    <t>165%</t>
  </si>
  <si>
    <t>197%</t>
  </si>
  <si>
    <t>188%</t>
  </si>
  <si>
    <t>168%</t>
  </si>
  <si>
    <t>189%</t>
  </si>
  <si>
    <t>204%</t>
  </si>
  <si>
    <t>160%</t>
  </si>
  <si>
    <t>182%</t>
  </si>
  <si>
    <t>187%</t>
  </si>
  <si>
    <t>185%</t>
  </si>
  <si>
    <t>176%</t>
  </si>
  <si>
    <r>
      <rPr>
        <b/>
        <sz val="10"/>
        <color rgb="FF2F75B5"/>
        <rFont val="Arial"/>
        <family val="2"/>
      </rPr>
      <t>Life &amp; Pensions - Solvency sensitivity as of December 31, 2019</t>
    </r>
  </si>
  <si>
    <r>
      <rPr>
        <b/>
        <sz val="10"/>
        <color rgb="FF2F75B5"/>
        <rFont val="Arial"/>
        <family val="2"/>
      </rPr>
      <t>Life &amp; Pensions - Solvency position as of December 31, 2019</t>
    </r>
  </si>
  <si>
    <r>
      <rPr>
        <b/>
        <sz val="8"/>
        <color rgb="FF000000"/>
        <rFont val="Arial"/>
        <family val="2"/>
      </rPr>
      <t>Q4/19</t>
    </r>
  </si>
  <si>
    <r>
      <rPr>
        <b/>
        <sz val="8"/>
        <color rgb="FF000000"/>
        <rFont val="Arial"/>
        <family val="2"/>
      </rPr>
      <t>L&amp;P</t>
    </r>
  </si>
  <si>
    <r>
      <rPr>
        <b/>
        <sz val="8"/>
        <color rgb="FF000000"/>
        <rFont val="Arial"/>
        <family val="2"/>
      </rPr>
      <t>PB</t>
    </r>
  </si>
  <si>
    <r>
      <rPr>
        <sz val="8"/>
        <color rgb="FF000000"/>
        <rFont val="Arial"/>
        <family val="2"/>
      </rPr>
      <t>**) The divestment of International Private Banking has reduced Assets under Management by EUR 10bn in Q4 2018.</t>
    </r>
  </si>
  <si>
    <r>
      <rPr>
        <sz val="8"/>
        <color rgb="FF000000"/>
        <rFont val="Arial"/>
        <family val="2"/>
      </rPr>
      <t>*) The divestment of the majority stake in Nordea Life &amp; Pensions Denmark has reduced Assets under Management by EUR 13bn in Q2 2018.</t>
    </r>
  </si>
  <si>
    <r>
      <rPr>
        <b/>
        <sz val="10"/>
        <color rgb="FF2F75B5"/>
        <rFont val="Arial"/>
        <family val="2"/>
      </rPr>
      <t xml:space="preserve">Net inflow and Assets under Management </t>
    </r>
  </si>
  <si>
    <t>Balance as at 31 Dec 2018</t>
  </si>
  <si>
    <t>Balance as at 31 Dec 2019</t>
  </si>
  <si>
    <t>31 Dec 2018</t>
  </si>
  <si>
    <t>31 Dec 2019</t>
  </si>
  <si>
    <r>
      <rPr>
        <sz val="7"/>
        <color rgb="FF000000"/>
        <rFont val="Arial"/>
        <family val="2"/>
      </rPr>
      <t>More information can be found on page 12.</t>
    </r>
  </si>
  <si>
    <r>
      <rPr>
        <sz val="7"/>
        <color rgb="FF000000"/>
        <rFont val="Arial"/>
        <family val="2"/>
      </rPr>
      <t>quarter. In addition, Nordea reviewed its collective provisioning models. The model update generated a EUR 53m increase in collective provisions.</t>
    </r>
  </si>
  <si>
    <r>
      <rPr>
        <vertAlign val="superscript"/>
        <sz val="7"/>
        <color rgb="FF000000"/>
        <rFont val="Arial"/>
        <family val="2"/>
      </rPr>
      <t>1</t>
    </r>
    <r>
      <rPr>
        <sz val="7"/>
        <color rgb="FF000000"/>
        <rFont val="Arial"/>
        <family val="2"/>
      </rPr>
      <t xml:space="preserve">After dialogue with the ECB, reflecting a more subdued outlook in certain sectors, Nordea decided to increase provisions by a total of EUR 229m in the third </t>
    </r>
  </si>
  <si>
    <r>
      <rPr>
        <sz val="7"/>
        <color rgb="FF000000"/>
        <rFont val="Arial"/>
        <family val="2"/>
      </rPr>
      <t xml:space="preserve">  at EUR -37m in stage 2 and net loan losses at EUR 75m in stage 3.</t>
    </r>
  </si>
  <si>
    <r>
      <rPr>
        <sz val="7"/>
        <color rgb="FF000000"/>
        <rFont val="Arial"/>
        <family val="2"/>
      </rPr>
      <t xml:space="preserve">  Total net loan losses excluding items affecting comparability amounts to EUR 49m with net loan losses at EUR 11m in stage1, net reversals </t>
    </r>
  </si>
  <si>
    <r>
      <rPr>
        <vertAlign val="superscript"/>
        <sz val="7"/>
        <color rgb="FF000000"/>
        <rFont val="Arial"/>
        <family val="2"/>
      </rPr>
      <t>1</t>
    </r>
    <r>
      <rPr>
        <sz val="7"/>
        <color rgb="FF000000"/>
        <rFont val="Arial"/>
        <family val="2"/>
      </rPr>
      <t xml:space="preserve"> Excluding items affecting comparability the loan loss ratio for third quarter is 8bps, with 2bps for stage 1, -6bps for stage 2 and 12bps for stage 3.</t>
    </r>
  </si>
  <si>
    <t>Loan loss ratio, basis points*</t>
  </si>
  <si>
    <t>Nordea overview</t>
  </si>
  <si>
    <t xml:space="preserve"> - Business Banking Financial highlights</t>
  </si>
  <si>
    <t>Invested unrestricted equity</t>
  </si>
  <si>
    <t>¹ Excl Items affecting comparability in Q4 2019: EUR 138m tax free gain related to sale of LR Realkredit. In Q3 2019: EUR 735 expense related to impairment of capitalised IT systems (EUR 559m after tax), EUR 204m expense related to restructuring (EUR 155m after tax), EUR 75m non-deductible expense related to sale of Luminor and EUR 282m loss related to loan loss provisions due to model updates and dialogue with the ECB reflecting a more subdued outlook in certain sectors (EUR 214m after tax). In Q1 2019: EUR 95m non-deductible expense related to provision for ongoing AML-related matters. Q4 2018: EUR 50m gain from revaluation of Euroclear, EUR 38m after tax, EUR 36m gain related to sale of Eijendomme and EUR 141m loss from goodwill depreciation in Russia. Q2 2018: tax free gain related to divestment of shares in UC EUR 87m and tax free gain related to the sale of  Nordea Liv &amp; Pension Denmark EUR 262m,. In Q1 2018: EUR 135m gain (EUR 105m after tax) from valuation model update in Denmark. Q4 2016: additional gain related to VISA of EUR 22m before tax, Q4 2016: change in pension agreement in Norway of EUR 86m before tax, Q2 2016: gain related to Visa Inc,'s aquisition of Visa Europe amounting to EUR 151m net of tax.</t>
  </si>
  <si>
    <t>¹ Excl Items affecting comparability in Q4 2019: EUR 138m tax free gain related to sale of LR Realkredit. In Q3 2019: EUR 735 expense related to impairment of capitalised IT systems (EUR 559m after tax), EUR 204m expense related to restructuring (EUR 155m after tax), EUR 75m non-deductible expense related to sale of Luminor and EUR 282m loss related to loan loss provisions due to model updates and dialogue with the ECB reflecting a more subdued outlook in certain sectors (EUR 214m after tax). In Q1 2019: EUR 95m non-deductible expense related to provision for ongoing AML-related matters. Q4 2018: EUR 50m gain from revaluation of Euroclear, EUR 38m after tax, EUR 36m gain related to sale of Eijendomme and EUR 141m loss from goodwill depreciation in Russia. Q2 2018: tax free gain related to divestment of shares in UC EUR 87m and tax free gain related to the sale of  Nordea Liv &amp; Pension Denmark EUR 262m,. In Q1 2018: EUR 135m gain (EUR 105m after tax) from valuation model update in Denmark. Q4 2016: additional gain related to VISA of EUR 22m before tax, Q4 2016: change in pension agreement in Norway of EUR 86m before tax, Q2 2016: gain related to Visa Inc,'s aquisition of Visa Europe amounting to EUR 151m net of tax, Q4 2015: gain from divestment of Nordea's merchant acquiring business to Nets of EUR 176m berfore tax and restructuring charge of EUR 263m before tax.</t>
  </si>
  <si>
    <t>Personal Banking - Financial highlights</t>
  </si>
  <si>
    <t>Personal Banking excl. Distribution agreement with Assets &amp; Wealth Management - Financial highlights</t>
  </si>
  <si>
    <t>Business Banking excl. Distribution agreement with Assets &amp; Wealth Management - Financial highlights</t>
  </si>
  <si>
    <t>Business Banking - Financial highlights</t>
  </si>
  <si>
    <r>
      <rPr>
        <vertAlign val="superscript"/>
        <sz val="6.5"/>
        <color rgb="FF000000"/>
        <rFont val="Arial"/>
        <family val="2"/>
      </rPr>
      <t>2</t>
    </r>
    <r>
      <rPr>
        <sz val="6.5"/>
        <color rgb="FF000000"/>
        <rFont val="Arial"/>
        <family val="2"/>
      </rPr>
      <t xml:space="preserve"> Household lending and deposits of some corporate customers is supplied by and reported in Business Banking.</t>
    </r>
  </si>
  <si>
    <r>
      <rPr>
        <vertAlign val="superscript"/>
        <sz val="6.5"/>
        <color rgb="FF000000"/>
        <rFont val="Arial"/>
        <family val="2"/>
      </rPr>
      <t>1</t>
    </r>
    <r>
      <rPr>
        <sz val="6.5"/>
        <color rgb="FF000000"/>
        <rFont val="Arial"/>
        <family val="2"/>
      </rPr>
      <t xml:space="preserve"> Adjusted for resolution fees before tax.</t>
    </r>
  </si>
  <si>
    <r>
      <rPr>
        <vertAlign val="superscript"/>
        <sz val="6.5"/>
        <color rgb="FF000000"/>
        <rFont val="Arial"/>
        <family val="2"/>
      </rPr>
      <t>2</t>
    </r>
    <r>
      <rPr>
        <sz val="6.5"/>
        <color rgb="FF000000"/>
        <rFont val="Arial"/>
        <family val="2"/>
      </rPr>
      <t xml:space="preserve"> Corporate lending and deposits of some household customers in Personal Banking (PeB) is served and reported in PeB.</t>
    </r>
  </si>
  <si>
    <t>Large Corporates &amp; Institutions - Financial highlights</t>
  </si>
  <si>
    <t>Asset Management - Financial highlights</t>
  </si>
  <si>
    <t>Asset &amp; Wealth Management - Financial highlights</t>
  </si>
  <si>
    <t>Private Banking - Financial highlights</t>
  </si>
  <si>
    <t>Private Banking - Volumes</t>
  </si>
  <si>
    <t>Asset &amp; Wealth Management Other - Financial highlights</t>
  </si>
  <si>
    <t>Life &amp; Pensions - Financial highlights</t>
  </si>
  <si>
    <t>Private Banking</t>
  </si>
  <si>
    <t>Crops etc (agriculture)</t>
  </si>
  <si>
    <t>Animal husbandry (agriculture)</t>
  </si>
  <si>
    <t>and corresponding to a payout ratio of Banking Group profit:</t>
  </si>
  <si>
    <t>Ratings</t>
  </si>
  <si>
    <t xml:space="preserve"> - Ratings</t>
  </si>
  <si>
    <t xml:space="preserve">Large Corporates &amp; Institutions </t>
  </si>
  <si>
    <t xml:space="preserve"> - Large Corporates &amp; Institutions Financial highlights</t>
  </si>
  <si>
    <t xml:space="preserve"> - Group Functions and Other </t>
  </si>
  <si>
    <t xml:space="preserve"> - Rating distribution and Market risk VaR</t>
  </si>
  <si>
    <t xml:space="preserve"> - 12 years overview</t>
  </si>
  <si>
    <t xml:space="preserve"> - Asset and liabilities and Maturity analysis</t>
  </si>
  <si>
    <t xml:space="preserve"> - LCR</t>
  </si>
  <si>
    <t>Macroeconomic Outlook</t>
  </si>
  <si>
    <t xml:space="preserve"> - Contacts and Financial calendar</t>
  </si>
  <si>
    <t xml:space="preserve">Business Banking </t>
  </si>
  <si>
    <t>ratio,  %</t>
  </si>
  <si>
    <t>C&amp;I DENMARK</t>
  </si>
  <si>
    <t>C&amp;I FINLAND</t>
  </si>
  <si>
    <t>C&amp;I NORWAY</t>
  </si>
  <si>
    <t>C&amp;I SWEDEN</t>
  </si>
  <si>
    <t>C&amp;I</t>
  </si>
  <si>
    <t xml:space="preserve"> - Asset Management, PB and A&amp;WM Other</t>
  </si>
  <si>
    <t>Loans to the public by sector - 7 years</t>
  </si>
  <si>
    <t xml:space="preserve">        of which Commercial </t>
  </si>
  <si>
    <t xml:space="preserve">        of which Residential </t>
  </si>
  <si>
    <t xml:space="preserve">Past due carrying amounts amortised cost to the public in Stage 1, 2 and 3 (EURm, Q3 2019) </t>
  </si>
  <si>
    <t xml:space="preserve">Past due carrying amounts amortised cost to the public in Stage 1, 2 and 3 (EURm, Q4 2019) </t>
  </si>
  <si>
    <r>
      <t>Own Funds &amp; Capital ratios (Financial conglomerate)</t>
    </r>
    <r>
      <rPr>
        <b/>
        <vertAlign val="superscript"/>
        <sz val="10"/>
        <color theme="4" tint="-0.249977111117893"/>
        <rFont val="Arial"/>
        <family val="2"/>
      </rPr>
      <t>1</t>
    </r>
  </si>
  <si>
    <t>Q4/Q4</t>
  </si>
  <si>
    <t>Q4/Q3</t>
  </si>
  <si>
    <t>Q118</t>
  </si>
  <si>
    <t>Q218</t>
  </si>
  <si>
    <t>Q318</t>
  </si>
  <si>
    <r>
      <rPr>
        <b/>
        <sz val="10"/>
        <color rgb="FF2F75B5"/>
        <rFont val="Arial"/>
        <family val="2"/>
      </rPr>
      <t>Business Banking - Deposits</t>
    </r>
  </si>
  <si>
    <r>
      <rPr>
        <b/>
        <sz val="10"/>
        <color rgb="FF2F75B5"/>
        <rFont val="Arial"/>
        <family val="2"/>
      </rPr>
      <t>Business Banking - Lending</t>
    </r>
  </si>
  <si>
    <r>
      <t>Proposed/actual dividend per share</t>
    </r>
    <r>
      <rPr>
        <vertAlign val="superscript"/>
        <sz val="8"/>
        <color theme="1"/>
        <rFont val="Arial"/>
        <family val="2"/>
      </rPr>
      <t>8</t>
    </r>
    <r>
      <rPr>
        <sz val="8"/>
        <color theme="1"/>
        <rFont val="Arial"/>
        <family val="2"/>
      </rPr>
      <t>, EUR</t>
    </r>
  </si>
  <si>
    <r>
      <rPr>
        <vertAlign val="superscript"/>
        <sz val="7"/>
        <color rgb="FF000000"/>
        <rFont val="Arial"/>
        <family val="2"/>
      </rPr>
      <t>3</t>
    </r>
    <r>
      <rPr>
        <sz val="7"/>
        <color rgb="FF000000"/>
        <rFont val="Arial"/>
        <family val="2"/>
      </rPr>
      <t xml:space="preserve"> Including Loans to the public reported in Assets held for sale.</t>
    </r>
  </si>
  <si>
    <r>
      <rPr>
        <vertAlign val="superscript"/>
        <sz val="7"/>
        <color rgb="FF000000"/>
        <rFont val="Arial"/>
        <family val="2"/>
      </rPr>
      <t>2</t>
    </r>
    <r>
      <rPr>
        <sz val="7"/>
        <color rgb="FF000000"/>
        <rFont val="Arial"/>
        <family val="2"/>
      </rPr>
      <t xml:space="preserve"> End of period.</t>
    </r>
  </si>
  <si>
    <r>
      <rPr>
        <vertAlign val="superscript"/>
        <sz val="7"/>
        <color rgb="FF000000"/>
        <rFont val="Arial"/>
        <family val="2"/>
      </rPr>
      <t>4</t>
    </r>
    <r>
      <rPr>
        <sz val="7"/>
        <color rgb="FF000000"/>
        <rFont val="Arial"/>
        <family val="2"/>
      </rPr>
      <t xml:space="preserve"> Including the result for the period.</t>
    </r>
  </si>
  <si>
    <t>Nordea Eiendomskreditt cover pool (Norway)</t>
  </si>
  <si>
    <t>Nordea Mortgage Bank cover pool (Finland)</t>
  </si>
  <si>
    <r>
      <t>Loan loss ratio, including fair value mortgage loans, bps</t>
    </r>
    <r>
      <rPr>
        <vertAlign val="superscript"/>
        <sz val="8"/>
        <rFont val="Arial"/>
        <family val="2"/>
      </rPr>
      <t>3</t>
    </r>
  </si>
  <si>
    <r>
      <rPr>
        <vertAlign val="superscript"/>
        <sz val="7"/>
        <rFont val="Arial"/>
        <family val="2"/>
      </rPr>
      <t xml:space="preserve"> 2</t>
    </r>
    <r>
      <rPr>
        <sz val="7"/>
        <rFont val="Arial"/>
        <family val="2"/>
      </rPr>
      <t xml:space="preserve"> Excluding transitional pillar 2 of 3.1%.</t>
    </r>
  </si>
  <si>
    <r>
      <t>Common Equity Tier 1 capital</t>
    </r>
    <r>
      <rPr>
        <vertAlign val="superscript"/>
        <sz val="8"/>
        <rFont val="Arial"/>
        <family val="2"/>
      </rPr>
      <t>2</t>
    </r>
  </si>
  <si>
    <r>
      <t>Cost/income ratio, %  - excl non-recurring items</t>
    </r>
    <r>
      <rPr>
        <vertAlign val="superscript"/>
        <sz val="8"/>
        <color theme="1"/>
        <rFont val="Arial"/>
        <family val="2"/>
      </rPr>
      <t>1</t>
    </r>
  </si>
  <si>
    <r>
      <t xml:space="preserve">Loan loss ratio, incl FV loans and excl non-recurring items </t>
    </r>
    <r>
      <rPr>
        <vertAlign val="superscript"/>
        <sz val="8"/>
        <rFont val="Arial"/>
        <family val="2"/>
      </rPr>
      <t>1,3</t>
    </r>
  </si>
  <si>
    <r>
      <rPr>
        <vertAlign val="superscript"/>
        <sz val="7"/>
        <color theme="1"/>
        <rFont val="Arial"/>
        <family val="2"/>
      </rPr>
      <t>8</t>
    </r>
    <r>
      <rPr>
        <sz val="7"/>
        <color theme="1"/>
        <rFont val="Arial"/>
        <family val="2"/>
      </rPr>
      <t xml:space="preserve"> The Board of Directors proposes a dividend per share for 2019 of EUR 0.40</t>
    </r>
  </si>
  <si>
    <r>
      <t xml:space="preserve">Loan loss ratio, incl. FV loans and excl. non-recurring items </t>
    </r>
    <r>
      <rPr>
        <vertAlign val="superscript"/>
        <sz val="8"/>
        <rFont val="Arial"/>
        <family val="2"/>
      </rPr>
      <t>1,3</t>
    </r>
  </si>
  <si>
    <t>Nordea Finance - Financial highlights</t>
  </si>
  <si>
    <t xml:space="preserve"> - of which CD &amp; CPs with original maturity over 1 year</t>
  </si>
  <si>
    <t xml:space="preserve"> - of which CPs with original maturity less than 1 year</t>
  </si>
  <si>
    <t xml:space="preserve"> - of which CDs with original maturity less than 1 year</t>
  </si>
  <si>
    <t>CD &amp; CPs with original maturity over 1 year</t>
  </si>
  <si>
    <t>CPs with original maturity less than 1 year</t>
  </si>
  <si>
    <t>CDs with original maturity less than 1 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</si>
</sst>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3" formatCode="_-* #,##0.00_-;\-* #,##0.00_-;_-* &quot;-&quot;??_-;_-@_-"/>
    <numFmt numFmtId="164" formatCode="_-* #,##0.00\ _k_r_-;\-* #,##0.00\ _k_r_-;_-* &quot;-&quot;??\ _k_r_-;_-@_-"/>
    <numFmt numFmtId="165" formatCode="0.0%"/>
    <numFmt numFmtId="166" formatCode="#,##0.0"/>
    <numFmt numFmtId="167" formatCode="0.0"/>
    <numFmt numFmtId="168" formatCode="_ * #,##0_ ;_ * \-#,##0_ ;_ * &quot;-&quot;??_ ;_ @_ "/>
    <numFmt numFmtId="169" formatCode="_ * #,##0.0_ ;_ * \-#,##0.0_ ;_ * &quot;-&quot;??_ ;_ @_ "/>
    <numFmt numFmtId="170" formatCode="#,##0.000"/>
    <numFmt numFmtId="171" formatCode="#,##0.0000"/>
    <numFmt numFmtId="172" formatCode="_-* #,##0\ _k_r_-;\-* #,##0\ _k_r_-;_-* &quot;-&quot;??\ _k_r_-;_-@_-"/>
    <numFmt numFmtId="173" formatCode="#,##0_ ;\-#,##0\ "/>
    <numFmt numFmtId="174" formatCode="_(* #,##0.00_);_(* \(#,##0.00\);_(* &quot;-&quot;??_);_(@_)"/>
    <numFmt numFmtId="175" formatCode="_-* #,##0.0\ _k_r_-;\-* #,##0.0\ _k_r_-;_-* &quot;-&quot;??\ _k_r_-;_-@_-"/>
    <numFmt numFmtId="176" formatCode="#,##0.0_ ;\-#,##0.0\ "/>
    <numFmt numFmtId="177" formatCode="0.00000"/>
    <numFmt numFmtId="178" formatCode="_-* #,##0_-;\-* #,##0_-;_-* &quot;-&quot;??_-;_-@_-"/>
    <numFmt numFmtId="179" formatCode="_ * #,##0.00_ ;_ * \-#,##0.00_ ;_ * &quot;-&quot;??_ ;_ @_ "/>
    <numFmt numFmtId="180" formatCode="[$-809]dd\ mmmm\ yyyy;@"/>
  </numFmts>
  <fonts count="137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theme="1"/>
      <name val="Arial"/>
      <family val="2"/>
    </font>
    <font>
      <sz val="8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color rgb="FFFF0000"/>
      <name val="Arial"/>
      <family val="2"/>
    </font>
    <font>
      <sz val="10"/>
      <color theme="1"/>
      <name val="Arial"/>
      <family val="2"/>
    </font>
    <font>
      <b/>
      <sz val="10"/>
      <color theme="4" tint="-0.249977111117893"/>
      <name val="Arial"/>
      <family val="2"/>
    </font>
    <font>
      <b/>
      <sz val="10"/>
      <color theme="1"/>
      <name val="Arial"/>
      <family val="2"/>
    </font>
    <font>
      <b/>
      <sz val="10"/>
      <color theme="3"/>
      <name val="Arial"/>
      <family val="2"/>
    </font>
    <font>
      <b/>
      <sz val="9"/>
      <color theme="1" tint="4.9989318521683403E-2"/>
      <name val="Arial"/>
      <family val="2"/>
    </font>
    <font>
      <b/>
      <sz val="9"/>
      <color theme="4" tint="-0.249977111117893"/>
      <name val="Arial"/>
      <family val="2"/>
    </font>
    <font>
      <sz val="8"/>
      <color theme="0" tint="-0.499984740745262"/>
      <name val="Arial"/>
      <family val="2"/>
    </font>
    <font>
      <b/>
      <sz val="8"/>
      <color theme="1"/>
      <name val="Arial"/>
      <family val="2"/>
    </font>
    <font>
      <b/>
      <sz val="8"/>
      <color theme="1" tint="4.9989318521683403E-2"/>
      <name val="Arial"/>
      <family val="2"/>
    </font>
    <font>
      <b/>
      <sz val="28"/>
      <color theme="1"/>
      <name val="Arial"/>
      <family val="2"/>
    </font>
    <font>
      <sz val="6"/>
      <color theme="1"/>
      <name val="Arial"/>
      <family val="2"/>
    </font>
    <font>
      <sz val="6"/>
      <color rgb="FFFF0000"/>
      <name val="Arial"/>
      <family val="2"/>
    </font>
    <font>
      <sz val="10"/>
      <name val="Arial"/>
      <family val="2"/>
    </font>
    <font>
      <sz val="7"/>
      <color theme="1"/>
      <name val="Arial"/>
      <family val="2"/>
    </font>
    <font>
      <sz val="9"/>
      <name val="Calibri Light"/>
      <family val="2"/>
      <scheme val="major"/>
    </font>
    <font>
      <b/>
      <sz val="7"/>
      <name val="Arial"/>
      <family val="2"/>
    </font>
    <font>
      <sz val="10"/>
      <name val="Times New Roman"/>
      <family val="1"/>
    </font>
    <font>
      <b/>
      <sz val="7"/>
      <color theme="1"/>
      <name val="Arial"/>
      <family val="2"/>
    </font>
    <font>
      <sz val="7"/>
      <name val="Arial"/>
      <family val="2"/>
    </font>
    <font>
      <sz val="8"/>
      <color theme="1" tint="0.499984740745262"/>
      <name val="Arial"/>
      <family val="2"/>
    </font>
    <font>
      <vertAlign val="superscript"/>
      <sz val="8"/>
      <color theme="1" tint="0.499984740745262"/>
      <name val="Arial"/>
      <family val="2"/>
    </font>
    <font>
      <sz val="8"/>
      <color theme="1" tint="4.9989318521683403E-2"/>
      <name val="Arial"/>
      <family val="2"/>
    </font>
    <font>
      <sz val="7"/>
      <color rgb="FF000000"/>
      <name val="Arial"/>
      <family val="2"/>
    </font>
    <font>
      <vertAlign val="superscript"/>
      <sz val="7"/>
      <color rgb="FF000000"/>
      <name val="Arial"/>
      <family val="2"/>
    </font>
    <font>
      <b/>
      <sz val="8"/>
      <color theme="4" tint="-0.249977111117893"/>
      <name val="Arial"/>
      <family val="2"/>
    </font>
    <font>
      <vertAlign val="superscript"/>
      <sz val="8"/>
      <color theme="1"/>
      <name val="Arial"/>
      <family val="2"/>
    </font>
    <font>
      <vertAlign val="superscript"/>
      <sz val="8"/>
      <name val="Arial"/>
      <family val="2"/>
    </font>
    <font>
      <b/>
      <vertAlign val="superscript"/>
      <sz val="8"/>
      <color theme="1"/>
      <name val="Arial"/>
      <family val="2"/>
    </font>
    <font>
      <b/>
      <sz val="8"/>
      <color theme="4" tint="-0.499984740745262"/>
      <name val="Arial"/>
      <family val="2"/>
    </font>
    <font>
      <b/>
      <sz val="10"/>
      <name val="Arial"/>
      <family val="2"/>
    </font>
    <font>
      <sz val="8"/>
      <color theme="0"/>
      <name val="Arial"/>
      <family val="2"/>
    </font>
    <font>
      <sz val="8"/>
      <color theme="3"/>
      <name val="Arial"/>
      <family val="2"/>
    </font>
    <font>
      <b/>
      <sz val="8"/>
      <color theme="0"/>
      <name val="Arial"/>
      <family val="2"/>
    </font>
    <font>
      <b/>
      <sz val="8"/>
      <color theme="3"/>
      <name val="Arial"/>
      <family val="2"/>
    </font>
    <font>
      <sz val="10"/>
      <name val="Times New Roman"/>
      <family val="2"/>
    </font>
    <font>
      <sz val="8"/>
      <color rgb="FF000000"/>
      <name val="Arial"/>
      <family val="2"/>
    </font>
    <font>
      <vertAlign val="superscript"/>
      <sz val="8"/>
      <color rgb="FF000000"/>
      <name val="Arial"/>
      <family val="2"/>
    </font>
    <font>
      <b/>
      <sz val="8"/>
      <color rgb="FF000000"/>
      <name val="Arial"/>
      <family val="2"/>
    </font>
    <font>
      <sz val="9"/>
      <color rgb="FFFF0000"/>
      <name val="Arial"/>
      <family val="2"/>
    </font>
    <font>
      <sz val="9"/>
      <name val="Arial"/>
      <family val="2"/>
    </font>
    <font>
      <sz val="11"/>
      <color theme="1"/>
      <name val="Arial"/>
      <family val="2"/>
    </font>
    <font>
      <vertAlign val="superscript"/>
      <sz val="9"/>
      <name val="Arial"/>
      <family val="2"/>
    </font>
    <font>
      <sz val="8"/>
      <color theme="1"/>
      <name val="Calibri"/>
      <family val="2"/>
      <scheme val="minor"/>
    </font>
    <font>
      <b/>
      <sz val="9"/>
      <color theme="3"/>
      <name val="Arial"/>
      <family val="2"/>
    </font>
    <font>
      <sz val="8"/>
      <color rgb="FF00B050"/>
      <name val="Arial"/>
      <family val="2"/>
    </font>
    <font>
      <sz val="8"/>
      <color rgb="FF191919"/>
      <name val="Arial"/>
      <family val="2"/>
    </font>
    <font>
      <sz val="6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8"/>
      <color rgb="FFFF0000"/>
      <name val="Arial"/>
      <family val="2"/>
    </font>
    <font>
      <i/>
      <sz val="8"/>
      <color theme="1"/>
      <name val="Arial"/>
      <family val="2"/>
    </font>
    <font>
      <i/>
      <sz val="8"/>
      <name val="Arial"/>
      <family val="2"/>
    </font>
    <font>
      <i/>
      <sz val="6"/>
      <color rgb="FFFF0000"/>
      <name val="Calibri"/>
      <family val="2"/>
      <scheme val="minor"/>
    </font>
    <font>
      <i/>
      <sz val="6"/>
      <color rgb="FFFF0000"/>
      <name val="Arial"/>
      <family val="2"/>
    </font>
    <font>
      <b/>
      <sz val="10"/>
      <color rgb="FFFF0000"/>
      <name val="Arial"/>
      <family val="2"/>
    </font>
    <font>
      <sz val="11"/>
      <name val="Calibri"/>
      <family val="2"/>
      <scheme val="minor"/>
    </font>
    <font>
      <b/>
      <i/>
      <sz val="16"/>
      <color theme="3"/>
      <name val="Arial"/>
      <family val="2"/>
    </font>
    <font>
      <sz val="9"/>
      <color theme="1"/>
      <name val="Calibri"/>
      <family val="2"/>
    </font>
    <font>
      <vertAlign val="superscript"/>
      <sz val="7"/>
      <name val="Arial"/>
      <family val="2"/>
    </font>
    <font>
      <b/>
      <sz val="9"/>
      <color indexed="10"/>
      <name val="Arial"/>
      <family val="2"/>
    </font>
    <font>
      <sz val="9"/>
      <color indexed="10"/>
      <name val="Arial"/>
      <family val="2"/>
    </font>
    <font>
      <sz val="9"/>
      <color theme="1" tint="4.9989318521683403E-2"/>
      <name val="Arial"/>
      <family val="2"/>
    </font>
    <font>
      <b/>
      <sz val="8"/>
      <name val="Calibri"/>
      <family val="2"/>
    </font>
    <font>
      <sz val="7"/>
      <color rgb="FFFF0000"/>
      <name val="Arial"/>
      <family val="2"/>
    </font>
    <font>
      <b/>
      <sz val="7"/>
      <color theme="1" tint="4.9989318521683403E-2"/>
      <name val="Arial"/>
      <family val="2"/>
    </font>
    <font>
      <vertAlign val="superscript"/>
      <sz val="7"/>
      <color theme="1"/>
      <name val="Arial"/>
      <family val="2"/>
    </font>
    <font>
      <b/>
      <sz val="8"/>
      <color theme="1" tint="0.14999847407452621"/>
      <name val="Arial"/>
      <family val="2"/>
    </font>
    <font>
      <sz val="7"/>
      <color theme="1"/>
      <name val="Calibri"/>
      <family val="2"/>
      <scheme val="minor"/>
    </font>
    <font>
      <b/>
      <sz val="20"/>
      <name val="Arial"/>
      <family val="2"/>
    </font>
    <font>
      <b/>
      <sz val="12"/>
      <name val="Arial"/>
      <family val="2"/>
    </font>
    <font>
      <sz val="7"/>
      <color theme="1" tint="4.9989318521683403E-2"/>
      <name val="Arial"/>
      <family val="2"/>
    </font>
    <font>
      <sz val="6"/>
      <color theme="0" tint="-0.499984740745262"/>
      <name val="Arial"/>
      <family val="2"/>
    </font>
    <font>
      <i/>
      <sz val="8"/>
      <color rgb="FF000000"/>
      <name val="Arial"/>
      <family val="2"/>
    </font>
    <font>
      <b/>
      <sz val="10"/>
      <color theme="1" tint="4.9989318521683403E-2"/>
      <name val="Arial"/>
      <family val="2"/>
    </font>
    <font>
      <u/>
      <sz val="10"/>
      <color indexed="18"/>
      <name val="Arial"/>
      <family val="2"/>
    </font>
    <font>
      <b/>
      <vertAlign val="superscript"/>
      <sz val="8"/>
      <name val="Arial"/>
      <family val="2"/>
    </font>
    <font>
      <b/>
      <vertAlign val="superscript"/>
      <sz val="8"/>
      <color theme="1" tint="4.9989318521683403E-2"/>
      <name val="Arial"/>
      <family val="2"/>
    </font>
    <font>
      <sz val="11"/>
      <color theme="1"/>
      <name val="Calibri"/>
      <family val="2"/>
    </font>
    <font>
      <b/>
      <sz val="11"/>
      <color rgb="FFFF0000"/>
      <name val="Calibri"/>
      <family val="2"/>
      <scheme val="minor"/>
    </font>
    <font>
      <b/>
      <i/>
      <sz val="8"/>
      <name val="Arial"/>
      <family val="2"/>
    </font>
    <font>
      <b/>
      <i/>
      <sz val="7"/>
      <color theme="1"/>
      <name val="Arial"/>
      <family val="2"/>
    </font>
    <font>
      <i/>
      <sz val="7"/>
      <color theme="1"/>
      <name val="Arial"/>
      <family val="2"/>
    </font>
    <font>
      <sz val="7.5"/>
      <color theme="1"/>
      <name val="Arial"/>
      <family val="2"/>
    </font>
    <font>
      <b/>
      <sz val="11"/>
      <color theme="1"/>
      <name val="Arial"/>
      <family val="2"/>
    </font>
    <font>
      <vertAlign val="superscript"/>
      <sz val="9"/>
      <color theme="1"/>
      <name val="Arial"/>
      <family val="2"/>
    </font>
    <font>
      <b/>
      <sz val="10"/>
      <color rgb="FF0000A0"/>
      <name val="Arial"/>
      <family val="2"/>
    </font>
    <font>
      <b/>
      <sz val="9"/>
      <color rgb="FF0000A0"/>
      <name val="Arial"/>
      <family val="2"/>
    </font>
    <font>
      <sz val="8"/>
      <color theme="0" tint="-0.249977111117893"/>
      <name val="Arial"/>
      <family val="2"/>
    </font>
    <font>
      <b/>
      <sz val="8"/>
      <color theme="0" tint="-0.499984740745262"/>
      <name val="Arial"/>
      <family val="2"/>
    </font>
    <font>
      <sz val="11"/>
      <color theme="0" tint="-0.14999847407452621"/>
      <name val="Calibri"/>
      <family val="2"/>
      <scheme val="minor"/>
    </font>
    <font>
      <b/>
      <sz val="7"/>
      <color rgb="FFFF0000"/>
      <name val="Arial"/>
      <family val="2"/>
    </font>
    <font>
      <b/>
      <sz val="8"/>
      <color theme="0" tint="-0.249977111117893"/>
      <name val="Arial"/>
      <family val="2"/>
    </font>
    <font>
      <vertAlign val="superscript"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color rgb="FF000000"/>
      <name val="Arial"/>
      <family val="2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vertAlign val="superscript"/>
      <sz val="8"/>
      <color rgb="FF000000"/>
      <name val="Arial"/>
      <family val="2"/>
    </font>
    <font>
      <b/>
      <sz val="10"/>
      <color rgb="FF2F75B5"/>
      <name val="Arial"/>
      <family val="2"/>
    </font>
    <font>
      <sz val="6.5"/>
      <name val="Arial"/>
      <family val="2"/>
    </font>
    <font>
      <b/>
      <vertAlign val="superscript"/>
      <sz val="10"/>
      <color theme="4" tint="-0.249977111117893"/>
      <name val="Arial"/>
      <family val="2"/>
    </font>
    <font>
      <b/>
      <sz val="11"/>
      <color rgb="FF333333"/>
      <name val="Calibri"/>
      <family val="2"/>
      <scheme val="minor"/>
    </font>
    <font>
      <vertAlign val="superscript"/>
      <sz val="6"/>
      <color theme="1"/>
      <name val="Arial"/>
      <family val="2"/>
    </font>
    <font>
      <b/>
      <sz val="8"/>
      <color theme="0" tint="-0.14999847407452621"/>
      <name val="Arial"/>
      <family val="2"/>
    </font>
    <font>
      <sz val="9"/>
      <color theme="0" tint="-0.249977111117893"/>
      <name val="Arial"/>
      <family val="2"/>
    </font>
    <font>
      <vertAlign val="superscript"/>
      <sz val="8"/>
      <color theme="0" tint="-0.499984740745262"/>
      <name val="Arial"/>
      <family val="2"/>
    </font>
    <font>
      <vertAlign val="superscript"/>
      <sz val="8"/>
      <color rgb="FFFF0000"/>
      <name val="Arial"/>
      <family val="2"/>
    </font>
    <font>
      <sz val="9"/>
      <color rgb="FFFF0000"/>
      <name val="Calibri"/>
      <family val="2"/>
      <scheme val="minor"/>
    </font>
    <font>
      <u/>
      <sz val="9"/>
      <color rgb="FFFF0000"/>
      <name val="Calibri"/>
      <family val="2"/>
      <scheme val="minor"/>
    </font>
    <font>
      <sz val="8"/>
      <color theme="0" tint="-0.14999847407452621"/>
      <name val="Arial"/>
      <family val="2"/>
    </font>
    <font>
      <u/>
      <sz val="11"/>
      <color theme="1"/>
      <name val="Calibri"/>
      <family val="2"/>
      <scheme val="minor"/>
    </font>
    <font>
      <u/>
      <sz val="8"/>
      <name val="Arial"/>
      <family val="2"/>
    </font>
    <font>
      <sz val="7"/>
      <name val="Century"/>
      <family val="1"/>
    </font>
    <font>
      <b/>
      <sz val="7"/>
      <color rgb="FF2F75B5"/>
      <name val="Arial"/>
      <family val="2"/>
    </font>
    <font>
      <b/>
      <sz val="10"/>
      <color theme="1"/>
      <name val="Calibri"/>
      <family val="2"/>
      <scheme val="minor"/>
    </font>
    <font>
      <b/>
      <sz val="8"/>
      <color rgb="FF0000A0"/>
      <name val="Arial"/>
      <family val="2"/>
    </font>
    <font>
      <vertAlign val="superscript"/>
      <sz val="7.7"/>
      <name val="Arial"/>
      <family val="2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sz val="6.5"/>
      <color rgb="FF000000"/>
      <name val="Arial"/>
      <family val="2"/>
    </font>
    <font>
      <sz val="11"/>
      <name val="Arial"/>
      <family val="2"/>
    </font>
    <font>
      <vertAlign val="superscript"/>
      <sz val="6.5"/>
      <color rgb="FF000000"/>
      <name val="Arial"/>
      <family val="2"/>
    </font>
    <font>
      <sz val="11"/>
      <color theme="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073763237403485E-2"/>
        <bgColor indexed="64"/>
      </patternFill>
    </fill>
    <fill>
      <patternFill patternType="solid">
        <fgColor theme="0" tint="-4.8860133671071504E-2"/>
        <bgColor indexed="64"/>
      </patternFill>
    </fill>
    <fill>
      <patternFill patternType="solid">
        <fgColor theme="0" tint="-4.8646504104739523E-2"/>
        <bgColor indexed="64"/>
      </patternFill>
    </fill>
    <fill>
      <patternFill patternType="solid">
        <fgColor theme="0" tint="-4.9531540879543444E-2"/>
        <bgColor indexed="64"/>
      </patternFill>
    </fill>
  </fills>
  <borders count="150">
    <border>
      <left/>
      <right/>
      <top/>
      <bottom/>
      <diagonal/>
    </border>
    <border>
      <left/>
      <right/>
      <top style="medium">
        <color theme="0" tint="-0.499984740745262"/>
      </top>
      <bottom/>
      <diagonal/>
    </border>
    <border>
      <left/>
      <right/>
      <top style="medium">
        <color theme="1" tint="0.499984740745262"/>
      </top>
      <bottom/>
      <diagonal/>
    </border>
    <border>
      <left/>
      <right/>
      <top/>
      <bottom style="medium">
        <color theme="0" tint="-0.499984740745262"/>
      </bottom>
      <diagonal/>
    </border>
    <border>
      <left/>
      <right/>
      <top/>
      <bottom style="medium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theme="1" tint="0.499984740745262"/>
      </bottom>
      <diagonal/>
    </border>
    <border>
      <left style="medium">
        <color rgb="FFFFFFFF"/>
      </left>
      <right/>
      <top style="medium">
        <color rgb="FFFFFFFF"/>
      </top>
      <bottom style="medium">
        <color theme="1" tint="0.499984740745262"/>
      </bottom>
      <diagonal/>
    </border>
    <border>
      <left/>
      <right style="medium">
        <color rgb="FFFFFFFF"/>
      </right>
      <top style="medium">
        <color rgb="FFFFFFFF"/>
      </top>
      <bottom style="medium">
        <color theme="1" tint="0.499984740745262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theme="0" tint="-0.499984740745262"/>
      </top>
      <bottom style="thin">
        <color auto="1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rgb="FFFFFFFF"/>
      </left>
      <right/>
      <top/>
      <bottom style="medium">
        <color theme="0" tint="-0.499984740745262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80808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rgb="FF808080"/>
      </top>
      <bottom/>
      <diagonal/>
    </border>
    <border>
      <left/>
      <right/>
      <top style="medium">
        <color rgb="FF808080"/>
      </top>
      <bottom style="medium">
        <color rgb="FF808080"/>
      </bottom>
      <diagonal/>
    </border>
    <border>
      <left/>
      <right style="medium">
        <color rgb="FF808080"/>
      </right>
      <top/>
      <bottom/>
      <diagonal/>
    </border>
    <border>
      <left/>
      <right style="medium">
        <color rgb="FF808080"/>
      </right>
      <top style="medium">
        <color rgb="FF808080"/>
      </top>
      <bottom/>
      <diagonal/>
    </border>
    <border>
      <left style="medium">
        <color rgb="FF808080"/>
      </left>
      <right/>
      <top style="medium">
        <color rgb="FF808080"/>
      </top>
      <bottom/>
      <diagonal/>
    </border>
    <border>
      <left/>
      <right style="medium">
        <color rgb="FF808080"/>
      </right>
      <top/>
      <bottom style="medium">
        <color rgb="FF808080"/>
      </bottom>
      <diagonal/>
    </border>
    <border>
      <left/>
      <right/>
      <top style="medium">
        <color rgb="FF7F7F7F"/>
      </top>
      <bottom/>
      <diagonal/>
    </border>
    <border>
      <left style="medium">
        <color rgb="FFFFFFFF"/>
      </left>
      <right/>
      <top/>
      <bottom/>
      <diagonal/>
    </border>
    <border>
      <left style="medium">
        <color rgb="FFFFFFFF"/>
      </left>
      <right style="medium">
        <color rgb="FFFFFFFF"/>
      </right>
      <top/>
      <bottom style="medium">
        <color rgb="FF7F7F7F"/>
      </bottom>
      <diagonal/>
    </border>
    <border>
      <left/>
      <right/>
      <top/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7F7F7F"/>
      </top>
      <bottom style="medium">
        <color rgb="FF7F7F7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7F7F7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7F7F7F"/>
      </bottom>
      <diagonal/>
    </border>
    <border>
      <left/>
      <right style="medium">
        <color rgb="FF808080"/>
      </right>
      <top style="medium">
        <color rgb="FF808080"/>
      </top>
      <bottom style="medium">
        <color rgb="FF808080"/>
      </bottom>
      <diagonal/>
    </border>
    <border>
      <left style="medium">
        <color rgb="FF808080"/>
      </left>
      <right/>
      <top style="medium">
        <color rgb="FF808080"/>
      </top>
      <bottom style="medium">
        <color rgb="FF808080"/>
      </bottom>
      <diagonal/>
    </border>
    <border>
      <left style="medium">
        <color rgb="FF808080"/>
      </left>
      <right/>
      <top/>
      <bottom style="medium">
        <color rgb="FF808080"/>
      </bottom>
      <diagonal/>
    </border>
    <border>
      <left style="medium">
        <color rgb="FF808080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22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theme="1" tint="0.499984740745262"/>
      </bottom>
      <diagonal/>
    </border>
    <border>
      <left/>
      <right style="medium">
        <color theme="0" tint="-0.49906918546098211"/>
      </right>
      <top/>
      <bottom style="medium">
        <color theme="0" tint="-0.49906918546098211"/>
      </bottom>
      <diagonal/>
    </border>
    <border>
      <left style="medium">
        <color theme="0" tint="-0.49906918546098211"/>
      </left>
      <right/>
      <top/>
      <bottom style="medium">
        <color theme="0" tint="-0.49906918546098211"/>
      </bottom>
      <diagonal/>
    </border>
    <border>
      <left/>
      <right/>
      <top/>
      <bottom style="medium">
        <color theme="0" tint="-0.49906918546098211"/>
      </bottom>
      <diagonal/>
    </border>
    <border>
      <left/>
      <right style="medium">
        <color theme="0" tint="-0.49906918546098211"/>
      </right>
      <top/>
      <bottom/>
      <diagonal/>
    </border>
    <border>
      <left style="medium">
        <color theme="0" tint="-0.49906918546098211"/>
      </left>
      <right/>
      <top/>
      <bottom/>
      <diagonal/>
    </border>
    <border>
      <left/>
      <right style="medium">
        <color theme="0" tint="-0.49906918546098211"/>
      </right>
      <top style="medium">
        <color theme="0" tint="-0.49906918546098211"/>
      </top>
      <bottom/>
      <diagonal/>
    </border>
    <border>
      <left style="medium">
        <color theme="0" tint="-0.49906918546098211"/>
      </left>
      <right/>
      <top style="medium">
        <color theme="0" tint="-0.49906918546098211"/>
      </top>
      <bottom/>
      <diagonal/>
    </border>
    <border>
      <left style="medium">
        <color theme="0" tint="-0.49833674123355814"/>
      </left>
      <right/>
      <top/>
      <bottom style="medium">
        <color theme="0" tint="-0.49977111117893003"/>
      </bottom>
      <diagonal/>
    </border>
    <border>
      <left/>
      <right style="medium">
        <color theme="0" tint="-0.49833674123355814"/>
      </right>
      <top/>
      <bottom/>
      <diagonal/>
    </border>
    <border>
      <left style="medium">
        <color theme="0" tint="-0.49833674123355814"/>
      </left>
      <right/>
      <top/>
      <bottom/>
      <diagonal/>
    </border>
    <border>
      <left/>
      <right/>
      <top/>
      <bottom style="medium">
        <color theme="0" tint="-0.49974059266945403"/>
      </bottom>
      <diagonal/>
    </border>
    <border>
      <left/>
      <right/>
      <top/>
      <bottom style="medium">
        <color theme="0" tint="-0.49833674123355814"/>
      </bottom>
      <diagonal/>
    </border>
    <border>
      <left/>
      <right/>
      <top style="medium">
        <color theme="0" tint="-0.49977111117893003"/>
      </top>
      <bottom/>
      <diagonal/>
    </border>
    <border>
      <left/>
      <right style="medium">
        <color theme="0" tint="-0.49833674123355814"/>
      </right>
      <top/>
      <bottom style="medium">
        <color theme="0" tint="-0.49977111117893003"/>
      </bottom>
      <diagonal/>
    </border>
    <border>
      <left/>
      <right/>
      <top style="medium">
        <color theme="0" tint="-0.49974059266945403"/>
      </top>
      <bottom/>
      <diagonal/>
    </border>
    <border>
      <left/>
      <right style="medium">
        <color theme="0" tint="-0.49833674123355814"/>
      </right>
      <top/>
      <bottom style="medium">
        <color theme="0" tint="-0.49974059266945403"/>
      </bottom>
      <diagonal/>
    </border>
    <border>
      <left style="medium">
        <color theme="0" tint="-0.49833674123355814"/>
      </left>
      <right/>
      <top/>
      <bottom style="medium">
        <color theme="0" tint="-0.49974059266945403"/>
      </bottom>
      <diagonal/>
    </border>
    <border>
      <left/>
      <right style="medium">
        <color theme="0" tint="-0.49833674123355814"/>
      </right>
      <top/>
      <bottom style="medium">
        <color theme="0" tint="-0.49833674123355814"/>
      </bottom>
      <diagonal/>
    </border>
    <border>
      <left style="medium">
        <color theme="0" tint="-0.49833674123355814"/>
      </left>
      <right/>
      <top/>
      <bottom style="medium">
        <color theme="0" tint="-0.49833674123355814"/>
      </bottom>
      <diagonal/>
    </border>
    <border>
      <left/>
      <right style="medium">
        <color theme="0" tint="-0.49833674123355814"/>
      </right>
      <top style="medium">
        <color theme="0" tint="-0.49833674123355814"/>
      </top>
      <bottom/>
      <diagonal/>
    </border>
    <border>
      <left style="medium">
        <color theme="0" tint="-0.49833674123355814"/>
      </left>
      <right/>
      <top style="medium">
        <color theme="0" tint="-0.49833674123355814"/>
      </top>
      <bottom/>
      <diagonal/>
    </border>
    <border>
      <left/>
      <right style="medium">
        <color theme="0" tint="-0.49885555589465008"/>
      </right>
      <top/>
      <bottom style="medium">
        <color theme="0" tint="-0.49885555589465008"/>
      </bottom>
      <diagonal/>
    </border>
    <border>
      <left style="medium">
        <color theme="0" tint="-0.49885555589465008"/>
      </left>
      <right/>
      <top/>
      <bottom style="medium">
        <color theme="0" tint="-0.49885555589465008"/>
      </bottom>
      <diagonal/>
    </border>
    <border>
      <left/>
      <right/>
      <top/>
      <bottom style="medium">
        <color theme="0" tint="-0.49885555589465008"/>
      </bottom>
      <diagonal/>
    </border>
    <border>
      <left/>
      <right style="medium">
        <color theme="0" tint="-0.49885555589465008"/>
      </right>
      <top/>
      <bottom/>
      <diagonal/>
    </border>
    <border>
      <left style="medium">
        <color theme="0" tint="-0.49885555589465008"/>
      </left>
      <right/>
      <top/>
      <bottom/>
      <diagonal/>
    </border>
    <border>
      <left/>
      <right style="medium">
        <color theme="0" tint="-0.49885555589465008"/>
      </right>
      <top style="medium">
        <color theme="0" tint="-0.49885555589465008"/>
      </top>
      <bottom/>
      <diagonal/>
    </border>
    <border>
      <left style="medium">
        <color theme="0" tint="-0.49885555589465008"/>
      </left>
      <right/>
      <top style="medium">
        <color theme="0" tint="-0.49885555589465008"/>
      </top>
      <bottom/>
      <diagonal/>
    </border>
    <border>
      <left/>
      <right/>
      <top/>
      <bottom style="medium">
        <color theme="0" tint="-0.49864192632831811"/>
      </bottom>
      <diagonal/>
    </border>
    <border>
      <left/>
      <right style="medium">
        <color theme="0" tint="-0.49858088930936612"/>
      </right>
      <top/>
      <bottom style="medium">
        <color theme="0" tint="-0.49858088930936612"/>
      </bottom>
      <diagonal/>
    </border>
    <border>
      <left style="medium">
        <color theme="0" tint="-0.49858088930936612"/>
      </left>
      <right/>
      <top/>
      <bottom style="medium">
        <color theme="0" tint="-0.49858088930936612"/>
      </bottom>
      <diagonal/>
    </border>
    <border>
      <left/>
      <right style="medium">
        <color theme="0" tint="-0.49858088930936612"/>
      </right>
      <top/>
      <bottom/>
      <diagonal/>
    </border>
    <border>
      <left style="medium">
        <color theme="0" tint="-0.49858088930936612"/>
      </left>
      <right/>
      <top/>
      <bottom/>
      <diagonal/>
    </border>
    <border>
      <left/>
      <right/>
      <top/>
      <bottom style="medium">
        <color theme="0" tint="-0.49858088930936612"/>
      </bottom>
      <diagonal/>
    </border>
    <border>
      <left/>
      <right style="medium">
        <color theme="0" tint="-0.49858088930936612"/>
      </right>
      <top style="medium">
        <color theme="0" tint="-0.49858088930936612"/>
      </top>
      <bottom/>
      <diagonal/>
    </border>
    <border>
      <left style="medium">
        <color theme="0" tint="-0.49858088930936612"/>
      </left>
      <right/>
      <top style="medium">
        <color theme="0" tint="-0.49858088930936612"/>
      </top>
      <bottom/>
      <diagonal/>
    </border>
    <border>
      <left/>
      <right/>
      <top/>
      <bottom style="medium">
        <color theme="1" tint="0.49967955565050204"/>
      </bottom>
      <diagonal/>
    </border>
    <border>
      <left/>
      <right style="medium">
        <color theme="0" tint="-0.49824518570513016"/>
      </right>
      <top/>
      <bottom style="medium">
        <color theme="0" tint="-0.49824518570513016"/>
      </bottom>
      <diagonal/>
    </border>
    <border>
      <left style="medium">
        <color theme="0" tint="-0.49824518570513016"/>
      </left>
      <right/>
      <top/>
      <bottom style="medium">
        <color theme="0" tint="-0.49824518570513016"/>
      </bottom>
      <diagonal/>
    </border>
    <border>
      <left/>
      <right/>
      <top/>
      <bottom style="medium">
        <color theme="0" tint="-0.49824518570513016"/>
      </bottom>
      <diagonal/>
    </border>
    <border>
      <left/>
      <right style="medium">
        <color theme="0" tint="-0.49824518570513016"/>
      </right>
      <top style="medium">
        <color theme="0" tint="-0.49824518570513016"/>
      </top>
      <bottom/>
      <diagonal/>
    </border>
    <border>
      <left style="medium">
        <color theme="0" tint="-0.49824518570513016"/>
      </left>
      <right/>
      <top style="medium">
        <color theme="0" tint="-0.49824518570513016"/>
      </top>
      <bottom/>
      <diagonal/>
    </border>
    <border>
      <left/>
      <right style="medium">
        <color theme="0" tint="-0.49824518570513016"/>
      </right>
      <top/>
      <bottom/>
      <diagonal/>
    </border>
    <border>
      <left style="medium">
        <color theme="0" tint="-0.49824518570513016"/>
      </left>
      <right/>
      <top/>
      <bottom/>
      <diagonal/>
    </border>
    <border>
      <left/>
      <right style="medium">
        <color theme="0" tint="-0.49800103762932219"/>
      </right>
      <top/>
      <bottom style="medium">
        <color theme="0" tint="-0.49800103762932219"/>
      </bottom>
      <diagonal/>
    </border>
    <border>
      <left style="medium">
        <color theme="0" tint="-0.49800103762932219"/>
      </left>
      <right/>
      <top/>
      <bottom style="medium">
        <color theme="0" tint="-0.49800103762932219"/>
      </bottom>
      <diagonal/>
    </border>
    <border>
      <left/>
      <right/>
      <top/>
      <bottom style="medium">
        <color theme="0" tint="-0.49800103762932219"/>
      </bottom>
      <diagonal/>
    </border>
    <border>
      <left/>
      <right style="medium">
        <color theme="0" tint="-0.49800103762932219"/>
      </right>
      <top style="medium">
        <color theme="0" tint="-0.49800103762932219"/>
      </top>
      <bottom/>
      <diagonal/>
    </border>
    <border>
      <left style="medium">
        <color theme="0" tint="-0.49800103762932219"/>
      </left>
      <right/>
      <top style="medium">
        <color theme="0" tint="-0.49800103762932219"/>
      </top>
      <bottom/>
      <diagonal/>
    </border>
    <border>
      <left/>
      <right style="medium">
        <color theme="0" tint="-0.49800103762932219"/>
      </right>
      <top/>
      <bottom/>
      <diagonal/>
    </border>
    <border>
      <left style="medium">
        <color theme="0" tint="-0.49800103762932219"/>
      </left>
      <right/>
      <top/>
      <bottom/>
      <diagonal/>
    </border>
    <border>
      <left/>
      <right/>
      <top/>
      <bottom style="medium">
        <color theme="0" tint="-0.49732963042085027"/>
      </bottom>
      <diagonal/>
    </border>
    <border>
      <left/>
      <right style="medium">
        <color theme="0" tint="-0.49732963042085027"/>
      </right>
      <top/>
      <bottom style="medium">
        <color theme="0" tint="-0.49732963042085027"/>
      </bottom>
      <diagonal/>
    </border>
    <border>
      <left style="medium">
        <color theme="0" tint="-0.49732963042085027"/>
      </left>
      <right/>
      <top/>
      <bottom style="medium">
        <color theme="0" tint="-0.49732963042085027"/>
      </bottom>
      <diagonal/>
    </border>
    <border>
      <left/>
      <right style="medium">
        <color theme="0" tint="-0.49732963042085027"/>
      </right>
      <top/>
      <bottom/>
      <diagonal/>
    </border>
    <border>
      <left style="medium">
        <color theme="0" tint="-0.49732963042085027"/>
      </left>
      <right/>
      <top/>
      <bottom/>
      <diagonal/>
    </border>
    <border>
      <left/>
      <right style="medium">
        <color theme="0" tint="-0.49732963042085027"/>
      </right>
      <top style="medium">
        <color theme="0" tint="-0.49732963042085027"/>
      </top>
      <bottom/>
      <diagonal/>
    </border>
    <border>
      <left style="medium">
        <color theme="0" tint="-0.49732963042085027"/>
      </left>
      <right/>
      <top style="medium">
        <color theme="0" tint="-0.49732963042085027"/>
      </top>
      <bottom/>
      <diagonal/>
    </border>
    <border>
      <left/>
      <right style="medium">
        <color rgb="FFFFFFFF"/>
      </right>
      <top/>
      <bottom style="medium">
        <color theme="1" tint="0.49967955565050204"/>
      </bottom>
      <diagonal/>
    </border>
    <border>
      <left style="medium">
        <color rgb="FFFFFFFF"/>
      </left>
      <right/>
      <top/>
      <bottom style="medium">
        <color theme="1" tint="0.49967955565050204"/>
      </bottom>
      <diagonal/>
    </border>
    <border>
      <left style="medium">
        <color rgb="FFFFFFFF"/>
      </left>
      <right style="medium">
        <color rgb="FFFFFFFF"/>
      </right>
      <top/>
      <bottom style="medium">
        <color theme="1" tint="0.49967955565050204"/>
      </bottom>
      <diagonal/>
    </border>
    <border>
      <left/>
      <right style="medium">
        <color rgb="FFFFFFFF"/>
      </right>
      <top style="medium">
        <color rgb="FFFFFFFF"/>
      </top>
      <bottom style="medium">
        <color theme="1" tint="0.49967955565050204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theme="1" tint="0.49967955565050204"/>
      </bottom>
      <diagonal/>
    </border>
    <border>
      <left style="medium">
        <color rgb="FFFFFFFF"/>
      </left>
      <right/>
      <top style="medium">
        <color rgb="FFFFFFFF"/>
      </top>
      <bottom style="medium">
        <color theme="1" tint="0.49967955565050204"/>
      </bottom>
      <diagonal/>
    </border>
    <border>
      <left/>
      <right/>
      <top style="medium">
        <color rgb="FFFFFFFF"/>
      </top>
      <bottom style="medium">
        <color theme="1" tint="0.49967955565050204"/>
      </bottom>
      <diagonal/>
    </border>
    <border>
      <left/>
      <right/>
      <top/>
      <bottom style="medium">
        <color theme="0" tint="-0.49720755638294628"/>
      </bottom>
      <diagonal/>
    </border>
    <border>
      <left/>
      <right/>
      <top/>
      <bottom style="medium">
        <color theme="0" tint="-0.49803155613879818"/>
      </bottom>
      <diagonal/>
    </border>
    <border>
      <left/>
      <right style="medium">
        <color theme="0" tint="-0.49955748161259805"/>
      </right>
      <top/>
      <bottom style="medium">
        <color theme="0" tint="-0.49955748161259805"/>
      </bottom>
      <diagonal/>
    </border>
    <border>
      <left style="medium">
        <color theme="0" tint="-0.49955748161259805"/>
      </left>
      <right/>
      <top/>
      <bottom style="medium">
        <color theme="0" tint="-0.49955748161259805"/>
      </bottom>
      <diagonal/>
    </border>
    <border>
      <left/>
      <right style="medium">
        <color theme="0" tint="-0.49955748161259805"/>
      </right>
      <top/>
      <bottom/>
      <diagonal/>
    </border>
    <border>
      <left style="medium">
        <color theme="0" tint="-0.49955748161259805"/>
      </left>
      <right/>
      <top/>
      <bottom/>
      <diagonal/>
    </border>
    <border>
      <left/>
      <right/>
      <top/>
      <bottom style="medium">
        <color theme="0" tint="-0.49754325998718224"/>
      </bottom>
      <diagonal/>
    </border>
    <border>
      <left/>
      <right style="medium">
        <color theme="0" tint="-0.49955748161259805"/>
      </right>
      <top style="medium">
        <color theme="0" tint="-0.49955748161259805"/>
      </top>
      <bottom/>
      <diagonal/>
    </border>
    <border>
      <left/>
      <right/>
      <top/>
      <bottom style="medium">
        <color theme="0" tint="-0.49955748161259805"/>
      </bottom>
      <diagonal/>
    </border>
    <border>
      <left/>
      <right/>
      <top style="medium">
        <color theme="0" tint="-0.49906918546098211"/>
      </top>
      <bottom/>
      <diagonal/>
    </border>
    <border>
      <left style="medium">
        <color theme="0" tint="-0.49885555589465008"/>
      </left>
      <right/>
      <top style="medium">
        <color rgb="FF808080"/>
      </top>
      <bottom/>
      <diagonal/>
    </border>
    <border>
      <left/>
      <right style="medium">
        <color theme="0" tint="-0.49885555589465008"/>
      </right>
      <top style="medium">
        <color rgb="FF808080"/>
      </top>
      <bottom/>
      <diagonal/>
    </border>
    <border>
      <left/>
      <right style="medium">
        <color theme="0" tint="-0.499984740745262"/>
      </right>
      <top/>
      <bottom/>
      <diagonal/>
    </border>
    <border>
      <left/>
      <right/>
      <top style="medium">
        <color theme="0" tint="-0.49955748161259805"/>
      </top>
      <bottom/>
      <diagonal/>
    </border>
    <border>
      <left/>
      <right style="medium">
        <color theme="0" tint="-0.499984740745262"/>
      </right>
      <top/>
      <bottom style="medium">
        <color theme="0" tint="-0.49754325998718224"/>
      </bottom>
      <diagonal/>
    </border>
    <border>
      <left/>
      <right style="medium">
        <color theme="0" tint="-0.499984740745262"/>
      </right>
      <top style="medium">
        <color rgb="FF808080"/>
      </top>
      <bottom/>
      <diagonal/>
    </border>
    <border>
      <left/>
      <right/>
      <top style="medium">
        <color theme="0" tint="-0.499984740745262"/>
      </top>
      <bottom style="medium">
        <color theme="0" tint="-0.34998626667073579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/>
      <bottom style="medium">
        <color theme="0" tint="-0.34998626667073579"/>
      </bottom>
      <diagonal/>
    </border>
    <border>
      <left/>
      <right style="medium">
        <color theme="0" tint="-0.49824518570513016"/>
      </right>
      <top style="medium">
        <color rgb="FF808080"/>
      </top>
      <bottom/>
      <diagonal/>
    </border>
    <border>
      <left/>
      <right style="medium">
        <color theme="0" tint="-0.49855037079989012"/>
      </right>
      <top/>
      <bottom style="medium">
        <color theme="0" tint="-0.49855037079989012"/>
      </bottom>
      <diagonal/>
    </border>
    <border>
      <left style="medium">
        <color theme="0" tint="-0.49855037079989012"/>
      </left>
      <right/>
      <top/>
      <bottom style="medium">
        <color theme="0" tint="-0.49855037079989012"/>
      </bottom>
      <diagonal/>
    </border>
    <border>
      <left/>
      <right style="medium">
        <color theme="0" tint="-0.49855037079989012"/>
      </right>
      <top/>
      <bottom/>
      <diagonal/>
    </border>
    <border>
      <left style="medium">
        <color theme="0" tint="-0.49855037079989012"/>
      </left>
      <right/>
      <top/>
      <bottom/>
      <diagonal/>
    </border>
    <border>
      <left/>
      <right/>
      <top/>
      <bottom style="medium">
        <color theme="0" tint="-0.49855037079989012"/>
      </bottom>
      <diagonal/>
    </border>
    <border>
      <left/>
      <right style="medium">
        <color theme="0" tint="-0.49855037079989012"/>
      </right>
      <top style="medium">
        <color theme="0" tint="-0.49855037079989012"/>
      </top>
      <bottom/>
      <diagonal/>
    </border>
    <border>
      <left style="medium">
        <color theme="0" tint="-0.49855037079989012"/>
      </left>
      <right/>
      <top style="medium">
        <color theme="0" tint="-0.49855037079989012"/>
      </top>
      <bottom/>
      <diagonal/>
    </border>
  </borders>
  <cellStyleXfs count="96">
    <xf numFmtId="0" fontId="0" fillId="0" borderId="0"/>
    <xf numFmtId="0" fontId="3" fillId="0" borderId="0"/>
    <xf numFmtId="0" fontId="5" fillId="0" borderId="0"/>
    <xf numFmtId="9" fontId="3" fillId="0" borderId="0" applyFont="0" applyFill="0" applyBorder="0" applyAlignment="0" applyProtection="0"/>
    <xf numFmtId="0" fontId="3" fillId="0" borderId="0"/>
    <xf numFmtId="0" fontId="24" fillId="0" borderId="0">
      <alignment vertical="top"/>
    </xf>
    <xf numFmtId="9" fontId="3" fillId="0" borderId="0" applyFont="0" applyFill="0" applyBorder="0" applyAlignment="0" applyProtection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0" fontId="3" fillId="0" borderId="0"/>
    <xf numFmtId="0" fontId="3" fillId="0" borderId="0"/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24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24" fillId="0" borderId="0"/>
    <xf numFmtId="0" fontId="3" fillId="0" borderId="0"/>
    <xf numFmtId="0" fontId="24" fillId="0" borderId="0"/>
    <xf numFmtId="9" fontId="5" fillId="0" borderId="0" applyFont="0" applyFill="0" applyBorder="0" applyAlignment="0" applyProtection="0"/>
    <xf numFmtId="0" fontId="3" fillId="0" borderId="0"/>
    <xf numFmtId="0" fontId="46" fillId="0" borderId="0">
      <alignment vertical="top"/>
    </xf>
    <xf numFmtId="0" fontId="3" fillId="0" borderId="0"/>
    <xf numFmtId="0" fontId="3" fillId="0" borderId="0"/>
    <xf numFmtId="0" fontId="3" fillId="0" borderId="0"/>
    <xf numFmtId="0" fontId="28" fillId="0" borderId="0">
      <alignment vertical="top"/>
    </xf>
    <xf numFmtId="0" fontId="28" fillId="0" borderId="0">
      <alignment vertical="top"/>
    </xf>
    <xf numFmtId="9" fontId="3" fillId="0" borderId="0" applyFont="0" applyFill="0" applyBorder="0" applyAlignment="0" applyProtection="0"/>
    <xf numFmtId="0" fontId="3" fillId="0" borderId="0"/>
    <xf numFmtId="174" fontId="2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24" fillId="0" borderId="0">
      <alignment vertical="center"/>
    </xf>
    <xf numFmtId="0" fontId="79" fillId="4" borderId="8" applyNumberFormat="0" applyFill="0" applyBorder="0" applyAlignment="0" applyProtection="0">
      <alignment horizontal="left"/>
    </xf>
    <xf numFmtId="0" fontId="80" fillId="0" borderId="0" applyNumberFormat="0" applyFill="0" applyBorder="0" applyAlignment="0" applyProtection="0"/>
    <xf numFmtId="3" fontId="24" fillId="6" borderId="5" applyFont="0">
      <alignment horizontal="right" vertical="center"/>
      <protection locked="0"/>
    </xf>
    <xf numFmtId="0" fontId="24" fillId="0" borderId="0">
      <alignment vertical="center"/>
    </xf>
    <xf numFmtId="0" fontId="41" fillId="4" borderId="6" applyFont="0" applyBorder="0">
      <alignment horizontal="center" wrapText="1"/>
    </xf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85" fillId="0" borderId="0" applyNumberFormat="0" applyFill="0" applyBorder="0" applyAlignment="0" applyProtection="0">
      <alignment vertical="top"/>
      <protection locked="0"/>
    </xf>
    <xf numFmtId="0" fontId="46" fillId="0" borderId="0">
      <alignment vertical="top"/>
    </xf>
    <xf numFmtId="0" fontId="28" fillId="0" borderId="0">
      <alignment vertical="top"/>
    </xf>
    <xf numFmtId="0" fontId="3" fillId="0" borderId="0"/>
    <xf numFmtId="9" fontId="28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3" fontId="24" fillId="6" borderId="28" applyFont="0">
      <alignment horizontal="right" vertical="center"/>
      <protection locked="0"/>
    </xf>
    <xf numFmtId="0" fontId="41" fillId="4" borderId="27" applyFont="0" applyBorder="0">
      <alignment horizontal="center" wrapText="1"/>
    </xf>
    <xf numFmtId="43" fontId="3" fillId="0" borderId="0" applyFont="0" applyFill="0" applyBorder="0" applyAlignment="0" applyProtection="0"/>
    <xf numFmtId="0" fontId="12" fillId="0" borderId="0"/>
    <xf numFmtId="17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79" fontId="3" fillId="0" borderId="0" applyFont="0" applyFill="0" applyBorder="0" applyAlignment="0" applyProtection="0"/>
    <xf numFmtId="0" fontId="24" fillId="0" borderId="0">
      <alignment vertical="top"/>
    </xf>
    <xf numFmtId="0" fontId="24" fillId="0" borderId="0"/>
    <xf numFmtId="0" fontId="24" fillId="0" borderId="0"/>
    <xf numFmtId="0" fontId="24" fillId="0" borderId="0"/>
    <xf numFmtId="0" fontId="24" fillId="0" borderId="0"/>
    <xf numFmtId="0" fontId="3" fillId="0" borderId="0"/>
    <xf numFmtId="0" fontId="3" fillId="0" borderId="0"/>
    <xf numFmtId="0" fontId="24" fillId="0" borderId="0"/>
    <xf numFmtId="43" fontId="3" fillId="0" borderId="0" applyFont="0" applyFill="0" applyBorder="0" applyAlignment="0" applyProtection="0"/>
    <xf numFmtId="0" fontId="107" fillId="0" borderId="0"/>
    <xf numFmtId="0" fontId="3" fillId="0" borderId="0"/>
    <xf numFmtId="0" fontId="1" fillId="0" borderId="0"/>
    <xf numFmtId="9" fontId="1" fillId="0" borderId="0" applyFont="0" applyFill="0" applyBorder="0" applyAlignment="0" applyProtection="0"/>
    <xf numFmtId="0" fontId="46" fillId="0" borderId="0"/>
    <xf numFmtId="9" fontId="46" fillId="0" borderId="0" applyFont="0" applyFill="0" applyBorder="0" applyAlignment="0" applyProtection="0"/>
    <xf numFmtId="0" fontId="46" fillId="0" borderId="0"/>
    <xf numFmtId="9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" fillId="0" borderId="0"/>
  </cellStyleXfs>
  <cellXfs count="2534">
    <xf numFmtId="0" fontId="0" fillId="0" borderId="0" xfId="0"/>
    <xf numFmtId="0" fontId="3" fillId="0" borderId="0" xfId="1"/>
    <xf numFmtId="0" fontId="5" fillId="0" borderId="0" xfId="1" applyFont="1"/>
    <xf numFmtId="165" fontId="7" fillId="2" borderId="1" xfId="1" applyNumberFormat="1" applyFont="1" applyFill="1" applyBorder="1" applyAlignment="1">
      <alignment horizontal="left" vertical="center" indent="1"/>
    </xf>
    <xf numFmtId="166" fontId="7" fillId="2" borderId="2" xfId="1" applyNumberFormat="1" applyFont="1" applyFill="1" applyBorder="1" applyAlignment="1">
      <alignment horizontal="left" vertical="center"/>
    </xf>
    <xf numFmtId="166" fontId="7" fillId="2" borderId="2" xfId="1" applyNumberFormat="1" applyFont="1" applyFill="1" applyBorder="1" applyAlignment="1">
      <alignment horizontal="center" vertical="center"/>
    </xf>
    <xf numFmtId="166" fontId="8" fillId="0" borderId="3" xfId="1" applyNumberFormat="1" applyFont="1" applyBorder="1" applyAlignment="1">
      <alignment horizontal="center" vertical="center"/>
    </xf>
    <xf numFmtId="0" fontId="5" fillId="0" borderId="0" xfId="1" applyFont="1" applyBorder="1"/>
    <xf numFmtId="166" fontId="8" fillId="0" borderId="0" xfId="1" applyNumberFormat="1" applyFont="1" applyAlignment="1">
      <alignment horizontal="center" vertical="center"/>
    </xf>
    <xf numFmtId="165" fontId="5" fillId="0" borderId="0" xfId="3" applyNumberFormat="1" applyFont="1" applyBorder="1"/>
    <xf numFmtId="0" fontId="13" fillId="0" borderId="0" xfId="1" applyFont="1" applyAlignment="1">
      <alignment vertical="center"/>
    </xf>
    <xf numFmtId="166" fontId="8" fillId="0" borderId="1" xfId="1" applyNumberFormat="1" applyFont="1" applyBorder="1" applyAlignment="1">
      <alignment horizontal="center" vertical="center"/>
    </xf>
    <xf numFmtId="0" fontId="7" fillId="0" borderId="3" xfId="1" applyFont="1" applyBorder="1" applyAlignment="1">
      <alignment horizontal="center" vertical="center" wrapText="1"/>
    </xf>
    <xf numFmtId="0" fontId="7" fillId="0" borderId="4" xfId="1" applyFont="1" applyBorder="1" applyAlignment="1">
      <alignment horizontal="center" vertical="center" wrapText="1"/>
    </xf>
    <xf numFmtId="0" fontId="7" fillId="0" borderId="4" xfId="1" applyFont="1" applyBorder="1" applyAlignment="1">
      <alignment horizontal="left" vertical="center" indent="1"/>
    </xf>
    <xf numFmtId="0" fontId="7" fillId="0" borderId="0" xfId="1" applyFont="1" applyBorder="1" applyAlignment="1">
      <alignment horizontal="center" vertical="center" wrapText="1"/>
    </xf>
    <xf numFmtId="0" fontId="16" fillId="0" borderId="0" xfId="1" applyFont="1" applyAlignment="1">
      <alignment vertical="center"/>
    </xf>
    <xf numFmtId="0" fontId="8" fillId="0" borderId="0" xfId="1" applyFont="1"/>
    <xf numFmtId="0" fontId="17" fillId="0" borderId="0" xfId="1" applyFont="1" applyAlignment="1">
      <alignment vertical="center"/>
    </xf>
    <xf numFmtId="0" fontId="5" fillId="0" borderId="0" xfId="1" applyFont="1" applyAlignment="1">
      <alignment horizontal="center" vertical="center"/>
    </xf>
    <xf numFmtId="0" fontId="5" fillId="0" borderId="0" xfId="1" applyFont="1" applyAlignment="1">
      <alignment horizontal="right" vertical="center"/>
    </xf>
    <xf numFmtId="0" fontId="18" fillId="0" borderId="0" xfId="1" applyFont="1" applyAlignment="1">
      <alignment horizontal="right" vertical="top"/>
    </xf>
    <xf numFmtId="0" fontId="18" fillId="0" borderId="0" xfId="1" applyFont="1" applyAlignment="1">
      <alignment vertical="center"/>
    </xf>
    <xf numFmtId="0" fontId="18" fillId="0" borderId="0" xfId="1" applyFont="1"/>
    <xf numFmtId="0" fontId="5" fillId="0" borderId="0" xfId="1" applyFont="1" applyAlignment="1">
      <alignment vertical="center"/>
    </xf>
    <xf numFmtId="0" fontId="5" fillId="0" borderId="0" xfId="1" applyFont="1" applyAlignment="1">
      <alignment horizontal="left" vertical="center" wrapText="1" indent="1"/>
    </xf>
    <xf numFmtId="0" fontId="5" fillId="0" borderId="0" xfId="1" applyFont="1" applyAlignment="1">
      <alignment horizontal="left" vertical="center" indent="1"/>
    </xf>
    <xf numFmtId="0" fontId="19" fillId="0" borderId="4" xfId="1" applyFont="1" applyBorder="1" applyAlignment="1">
      <alignment horizontal="center" vertical="center"/>
    </xf>
    <xf numFmtId="0" fontId="19" fillId="0" borderId="4" xfId="1" applyFont="1" applyBorder="1" applyAlignment="1">
      <alignment horizontal="right" vertical="center"/>
    </xf>
    <xf numFmtId="0" fontId="19" fillId="0" borderId="4" xfId="1" applyFont="1" applyBorder="1"/>
    <xf numFmtId="0" fontId="19" fillId="0" borderId="0" xfId="1" applyFont="1" applyAlignment="1">
      <alignment horizontal="center"/>
    </xf>
    <xf numFmtId="0" fontId="19" fillId="0" borderId="0" xfId="1" applyFont="1" applyAlignment="1">
      <alignment horizontal="right"/>
    </xf>
    <xf numFmtId="0" fontId="14" fillId="0" borderId="0" xfId="1" applyFont="1"/>
    <xf numFmtId="0" fontId="19" fillId="0" borderId="0" xfId="1" applyFont="1"/>
    <xf numFmtId="0" fontId="12" fillId="0" borderId="0" xfId="1" applyFont="1"/>
    <xf numFmtId="0" fontId="15" fillId="0" borderId="0" xfId="1" applyFont="1"/>
    <xf numFmtId="0" fontId="21" fillId="0" borderId="0" xfId="1" applyFont="1"/>
    <xf numFmtId="0" fontId="6" fillId="0" borderId="0" xfId="4" applyFont="1" applyFill="1" applyAlignment="1">
      <alignment horizontal="right"/>
    </xf>
    <xf numFmtId="0" fontId="6" fillId="0" borderId="0" xfId="4" applyFont="1" applyFill="1"/>
    <xf numFmtId="0" fontId="18" fillId="0" borderId="0" xfId="4" applyFont="1" applyFill="1" applyAlignment="1">
      <alignment vertical="top"/>
    </xf>
    <xf numFmtId="0" fontId="11" fillId="0" borderId="0" xfId="5" applyFont="1" applyFill="1" applyAlignment="1">
      <alignment vertical="top"/>
    </xf>
    <xf numFmtId="0" fontId="11" fillId="0" borderId="0" xfId="4" applyFont="1" applyFill="1" applyAlignment="1">
      <alignment horizontal="right"/>
    </xf>
    <xf numFmtId="0" fontId="11" fillId="0" borderId="0" xfId="5" applyFont="1" applyFill="1" applyAlignment="1"/>
    <xf numFmtId="3" fontId="19" fillId="0" borderId="0" xfId="4" applyNumberFormat="1" applyFont="1" applyFill="1" applyAlignment="1">
      <alignment horizontal="right" vertical="center"/>
    </xf>
    <xf numFmtId="3" fontId="9" fillId="0" borderId="0" xfId="4" applyNumberFormat="1" applyFont="1" applyFill="1" applyAlignment="1">
      <alignment horizontal="right" vertical="center"/>
    </xf>
    <xf numFmtId="0" fontId="19" fillId="0" borderId="0" xfId="4" applyFont="1" applyFill="1" applyAlignment="1">
      <alignment horizontal="left" vertical="center" indent="1"/>
    </xf>
    <xf numFmtId="0" fontId="25" fillId="0" borderId="0" xfId="4" applyFont="1" applyFill="1" applyAlignment="1">
      <alignment horizontal="right"/>
    </xf>
    <xf numFmtId="0" fontId="18" fillId="0" borderId="0" xfId="5" applyFont="1" applyFill="1" applyAlignment="1">
      <alignment horizontal="left" vertical="top" wrapText="1"/>
    </xf>
    <xf numFmtId="0" fontId="11" fillId="0" borderId="0" xfId="4" applyFont="1" applyFill="1"/>
    <xf numFmtId="0" fontId="31" fillId="0" borderId="0" xfId="4" applyFont="1" applyFill="1" applyAlignment="1"/>
    <xf numFmtId="2" fontId="32" fillId="0" borderId="0" xfId="5" applyNumberFormat="1" applyFont="1" applyFill="1" applyBorder="1" applyAlignment="1"/>
    <xf numFmtId="0" fontId="31" fillId="0" borderId="0" xfId="5" applyFont="1" applyFill="1" applyAlignment="1">
      <alignment horizontal="left" vertical="top" wrapText="1"/>
    </xf>
    <xf numFmtId="167" fontId="6" fillId="0" borderId="0" xfId="4" applyNumberFormat="1" applyFont="1" applyFill="1" applyAlignment="1">
      <alignment horizontal="right"/>
    </xf>
    <xf numFmtId="0" fontId="31" fillId="0" borderId="0" xfId="4" applyFont="1" applyFill="1"/>
    <xf numFmtId="0" fontId="32" fillId="0" borderId="0" xfId="5" applyFont="1" applyFill="1" applyBorder="1" applyAlignment="1"/>
    <xf numFmtId="0" fontId="33" fillId="0" borderId="0" xfId="4" applyFont="1" applyFill="1" applyAlignment="1">
      <alignment horizontal="right" vertical="center"/>
    </xf>
    <xf numFmtId="3" fontId="19" fillId="2" borderId="0" xfId="4" applyNumberFormat="1" applyFont="1" applyFill="1" applyAlignment="1">
      <alignment horizontal="right" vertical="center"/>
    </xf>
    <xf numFmtId="3" fontId="6" fillId="0" borderId="3" xfId="4" applyNumberFormat="1" applyFont="1" applyFill="1" applyBorder="1" applyAlignment="1">
      <alignment horizontal="right" vertical="center"/>
    </xf>
    <xf numFmtId="0" fontId="34" fillId="0" borderId="0" xfId="4" applyFont="1" applyFill="1" applyAlignment="1">
      <alignment vertical="center"/>
    </xf>
    <xf numFmtId="3" fontId="6" fillId="0" borderId="0" xfId="4" applyNumberFormat="1" applyFont="1" applyFill="1" applyAlignment="1">
      <alignment horizontal="right" vertical="center"/>
    </xf>
    <xf numFmtId="0" fontId="34" fillId="0" borderId="0" xfId="4" applyFont="1" applyFill="1" applyAlignment="1">
      <alignment horizontal="right" vertical="center"/>
    </xf>
    <xf numFmtId="0" fontId="6" fillId="0" borderId="0" xfId="4" applyFont="1" applyFill="1" applyAlignment="1">
      <alignment horizontal="right" vertical="center"/>
    </xf>
    <xf numFmtId="0" fontId="25" fillId="0" borderId="0" xfId="4" applyFont="1" applyFill="1" applyAlignment="1">
      <alignment horizontal="left" vertical="center" wrapText="1"/>
    </xf>
    <xf numFmtId="0" fontId="19" fillId="0" borderId="0" xfId="4" applyFont="1" applyFill="1" applyAlignment="1">
      <alignment horizontal="right" vertical="center"/>
    </xf>
    <xf numFmtId="0" fontId="20" fillId="0" borderId="0" xfId="4" applyFont="1" applyFill="1" applyAlignment="1">
      <alignment vertical="center"/>
    </xf>
    <xf numFmtId="0" fontId="9" fillId="0" borderId="0" xfId="4" applyFont="1" applyFill="1" applyAlignment="1">
      <alignment vertical="center"/>
    </xf>
    <xf numFmtId="0" fontId="19" fillId="0" borderId="0" xfId="4" applyFont="1" applyFill="1" applyAlignment="1">
      <alignment horizontal="left" vertical="center"/>
    </xf>
    <xf numFmtId="0" fontId="19" fillId="2" borderId="0" xfId="4" applyFont="1" applyFill="1" applyAlignment="1">
      <alignment horizontal="left" vertical="center"/>
    </xf>
    <xf numFmtId="0" fontId="6" fillId="0" borderId="0" xfId="4" applyFont="1" applyFill="1" applyAlignment="1">
      <alignment horizontal="left"/>
    </xf>
    <xf numFmtId="0" fontId="6" fillId="0" borderId="3" xfId="4" applyFont="1" applyFill="1" applyBorder="1" applyAlignment="1">
      <alignment horizontal="left" vertical="center"/>
    </xf>
    <xf numFmtId="0" fontId="6" fillId="0" borderId="3" xfId="4" applyFont="1" applyBorder="1" applyAlignment="1">
      <alignment horizontal="left" vertical="center"/>
    </xf>
    <xf numFmtId="167" fontId="6" fillId="0" borderId="3" xfId="4" applyNumberFormat="1" applyFont="1" applyFill="1" applyBorder="1" applyAlignment="1">
      <alignment horizontal="right" vertical="center"/>
    </xf>
    <xf numFmtId="167" fontId="6" fillId="0" borderId="0" xfId="4" applyNumberFormat="1" applyFont="1" applyFill="1" applyAlignment="1">
      <alignment horizontal="right" vertical="center"/>
    </xf>
    <xf numFmtId="3" fontId="6" fillId="0" borderId="0" xfId="4" applyNumberFormat="1" applyFont="1" applyFill="1" applyAlignment="1">
      <alignment horizontal="right" vertical="center" wrapText="1"/>
    </xf>
    <xf numFmtId="0" fontId="6" fillId="0" borderId="0" xfId="4" applyFont="1" applyFill="1" applyAlignment="1">
      <alignment horizontal="left" vertical="center"/>
    </xf>
    <xf numFmtId="167" fontId="6" fillId="0" borderId="0" xfId="4" applyNumberFormat="1" applyFont="1" applyFill="1" applyAlignment="1">
      <alignment horizontal="right" vertical="center" wrapText="1"/>
    </xf>
    <xf numFmtId="0" fontId="6" fillId="0" borderId="0" xfId="4" applyFont="1" applyFill="1" applyAlignment="1">
      <alignment horizontal="left" vertical="center" wrapText="1"/>
    </xf>
    <xf numFmtId="0" fontId="9" fillId="0" borderId="0" xfId="4" applyFont="1" applyFill="1" applyAlignment="1">
      <alignment horizontal="right" vertical="center"/>
    </xf>
    <xf numFmtId="166" fontId="6" fillId="0" borderId="0" xfId="4" applyNumberFormat="1" applyFont="1" applyFill="1" applyAlignment="1">
      <alignment horizontal="right" vertical="center"/>
    </xf>
    <xf numFmtId="0" fontId="6" fillId="0" borderId="0" xfId="4" applyFont="1" applyAlignment="1">
      <alignment horizontal="left" vertical="center"/>
    </xf>
    <xf numFmtId="0" fontId="19" fillId="0" borderId="0" xfId="4" applyFont="1" applyAlignment="1">
      <alignment horizontal="right" vertical="center"/>
    </xf>
    <xf numFmtId="0" fontId="20" fillId="0" borderId="0" xfId="4" applyFont="1" applyAlignment="1">
      <alignment horizontal="right" vertical="center"/>
    </xf>
    <xf numFmtId="0" fontId="19" fillId="0" borderId="0" xfId="4" applyFont="1" applyAlignment="1">
      <alignment vertical="center"/>
    </xf>
    <xf numFmtId="0" fontId="11" fillId="0" borderId="0" xfId="4" applyFont="1" applyFill="1" applyAlignment="1">
      <alignment vertical="center"/>
    </xf>
    <xf numFmtId="0" fontId="11" fillId="0" borderId="0" xfId="4" applyFont="1" applyAlignment="1">
      <alignment vertical="center"/>
    </xf>
    <xf numFmtId="0" fontId="19" fillId="0" borderId="4" xfId="4" applyFont="1" applyFill="1" applyBorder="1" applyAlignment="1">
      <alignment horizontal="right" vertical="center"/>
    </xf>
    <xf numFmtId="0" fontId="19" fillId="0" borderId="4" xfId="4" applyFont="1" applyFill="1" applyBorder="1" applyAlignment="1">
      <alignment vertical="center"/>
    </xf>
    <xf numFmtId="2" fontId="6" fillId="0" borderId="0" xfId="4" applyNumberFormat="1" applyFont="1" applyFill="1" applyAlignment="1">
      <alignment horizontal="right" vertical="center"/>
    </xf>
    <xf numFmtId="0" fontId="19" fillId="0" borderId="0" xfId="4" applyFont="1" applyFill="1" applyAlignment="1">
      <alignment vertical="center"/>
    </xf>
    <xf numFmtId="0" fontId="6" fillId="0" borderId="0" xfId="4" applyFont="1" applyFill="1" applyAlignment="1"/>
    <xf numFmtId="0" fontId="19" fillId="0" borderId="4" xfId="4" applyFont="1" applyBorder="1" applyAlignment="1">
      <alignment horizontal="right" vertical="center"/>
    </xf>
    <xf numFmtId="0" fontId="19" fillId="0" borderId="4" xfId="4" applyFont="1" applyBorder="1"/>
    <xf numFmtId="3" fontId="9" fillId="0" borderId="0" xfId="4" applyNumberFormat="1" applyFont="1" applyFill="1" applyAlignment="1">
      <alignment vertical="center"/>
    </xf>
    <xf numFmtId="0" fontId="19" fillId="0" borderId="0" xfId="4" applyFont="1" applyFill="1"/>
    <xf numFmtId="0" fontId="19" fillId="0" borderId="0" xfId="4" applyFont="1"/>
    <xf numFmtId="3" fontId="6" fillId="0" borderId="0" xfId="4" applyNumberFormat="1" applyFont="1" applyFill="1" applyAlignment="1">
      <alignment vertical="center" wrapText="1"/>
    </xf>
    <xf numFmtId="0" fontId="19" fillId="0" borderId="0" xfId="4" applyFont="1" applyFill="1" applyAlignment="1">
      <alignment horizontal="right"/>
    </xf>
    <xf numFmtId="3" fontId="19" fillId="0" borderId="0" xfId="4" applyNumberFormat="1" applyFont="1" applyFill="1" applyAlignment="1">
      <alignment horizontal="right"/>
    </xf>
    <xf numFmtId="0" fontId="6" fillId="0" borderId="0" xfId="4" applyFont="1" applyFill="1" applyAlignment="1">
      <alignment vertical="center"/>
    </xf>
    <xf numFmtId="0" fontId="19" fillId="0" borderId="0" xfId="4" applyFont="1" applyAlignment="1">
      <alignment horizontal="left"/>
    </xf>
    <xf numFmtId="3" fontId="9" fillId="0" borderId="0" xfId="4" applyNumberFormat="1" applyFont="1" applyFill="1" applyAlignment="1">
      <alignment vertical="center" wrapText="1"/>
    </xf>
    <xf numFmtId="3" fontId="6" fillId="0" borderId="0" xfId="4" applyNumberFormat="1" applyFont="1" applyFill="1" applyAlignment="1">
      <alignment vertical="center"/>
    </xf>
    <xf numFmtId="0" fontId="20" fillId="0" borderId="0" xfId="4" applyFont="1" applyAlignment="1">
      <alignment vertical="center"/>
    </xf>
    <xf numFmtId="0" fontId="9" fillId="0" borderId="4" xfId="4" applyFont="1" applyFill="1" applyBorder="1" applyAlignment="1">
      <alignment horizontal="right" vertical="center"/>
    </xf>
    <xf numFmtId="0" fontId="9" fillId="0" borderId="0" xfId="4" applyFont="1" applyFill="1" applyAlignment="1">
      <alignment horizontal="right"/>
    </xf>
    <xf numFmtId="0" fontId="9" fillId="0" borderId="0" xfId="4" applyFont="1" applyFill="1"/>
    <xf numFmtId="0" fontId="36" fillId="0" borderId="0" xfId="4" applyFont="1" applyFill="1"/>
    <xf numFmtId="0" fontId="40" fillId="0" borderId="0" xfId="4" applyFont="1" applyFill="1"/>
    <xf numFmtId="0" fontId="20" fillId="0" borderId="0" xfId="4" applyFont="1" applyAlignment="1">
      <alignment horizontal="left"/>
    </xf>
    <xf numFmtId="0" fontId="20" fillId="0" borderId="0" xfId="4" applyFont="1"/>
    <xf numFmtId="0" fontId="20" fillId="0" borderId="0" xfId="4" applyFont="1" applyFill="1"/>
    <xf numFmtId="0" fontId="3" fillId="3" borderId="0" xfId="11" applyFill="1"/>
    <xf numFmtId="0" fontId="6" fillId="3" borderId="3" xfId="12" applyFont="1" applyFill="1" applyBorder="1" applyAlignment="1">
      <alignment wrapText="1"/>
    </xf>
    <xf numFmtId="0" fontId="9" fillId="3" borderId="3" xfId="12" applyFont="1" applyFill="1" applyBorder="1" applyAlignment="1">
      <alignment wrapText="1"/>
    </xf>
    <xf numFmtId="0" fontId="6" fillId="3" borderId="0" xfId="12" quotePrefix="1" applyFont="1" applyFill="1" applyBorder="1" applyAlignment="1"/>
    <xf numFmtId="0" fontId="6" fillId="3" borderId="3" xfId="13" applyFont="1" applyFill="1" applyBorder="1" applyAlignment="1">
      <alignment horizontal="right"/>
    </xf>
    <xf numFmtId="0" fontId="6" fillId="3" borderId="3" xfId="13" applyFont="1" applyFill="1" applyBorder="1" applyAlignment="1">
      <alignment horizontal="left"/>
    </xf>
    <xf numFmtId="0" fontId="6" fillId="3" borderId="0" xfId="13" applyFont="1" applyFill="1" applyAlignment="1">
      <alignment horizontal="right"/>
    </xf>
    <xf numFmtId="0" fontId="6" fillId="3" borderId="0" xfId="13" applyFont="1" applyFill="1" applyBorder="1" applyAlignment="1"/>
    <xf numFmtId="0" fontId="9" fillId="3" borderId="0" xfId="14" applyFont="1" applyFill="1" applyBorder="1" applyAlignment="1">
      <alignment horizontal="left" wrapText="1"/>
    </xf>
    <xf numFmtId="3" fontId="9" fillId="3" borderId="16" xfId="12" applyNumberFormat="1" applyFont="1" applyFill="1" applyBorder="1" applyAlignment="1">
      <alignment horizontal="right"/>
    </xf>
    <xf numFmtId="0" fontId="9" fillId="3" borderId="16" xfId="12" applyFont="1" applyFill="1" applyBorder="1" applyAlignment="1">
      <alignment wrapText="1"/>
    </xf>
    <xf numFmtId="0" fontId="6" fillId="3" borderId="10" xfId="12" applyFont="1" applyFill="1" applyBorder="1" applyAlignment="1"/>
    <xf numFmtId="0" fontId="6" fillId="3" borderId="0" xfId="12" applyFont="1" applyFill="1" applyBorder="1" applyAlignment="1"/>
    <xf numFmtId="0" fontId="9" fillId="3" borderId="1" xfId="12" applyFont="1" applyFill="1" applyBorder="1" applyAlignment="1">
      <alignment wrapText="1"/>
    </xf>
    <xf numFmtId="3" fontId="6" fillId="3" borderId="0" xfId="12" applyNumberFormat="1" applyFont="1" applyFill="1" applyBorder="1" applyAlignment="1"/>
    <xf numFmtId="0" fontId="24" fillId="3" borderId="3" xfId="14" applyFont="1" applyFill="1" applyBorder="1" applyAlignment="1"/>
    <xf numFmtId="0" fontId="3" fillId="3" borderId="3" xfId="11" applyFill="1" applyBorder="1"/>
    <xf numFmtId="3" fontId="9" fillId="3" borderId="16" xfId="12" applyNumberFormat="1" applyFont="1" applyFill="1" applyBorder="1" applyAlignment="1"/>
    <xf numFmtId="3" fontId="6" fillId="3" borderId="3" xfId="12" applyNumberFormat="1" applyFont="1" applyFill="1" applyBorder="1" applyAlignment="1"/>
    <xf numFmtId="3" fontId="6" fillId="3" borderId="0" xfId="12" applyNumberFormat="1" applyFont="1" applyFill="1" applyAlignment="1"/>
    <xf numFmtId="0" fontId="6" fillId="3" borderId="0" xfId="12" applyFont="1" applyFill="1" applyAlignment="1">
      <alignment wrapText="1"/>
    </xf>
    <xf numFmtId="0" fontId="6" fillId="3" borderId="0" xfId="12" applyFont="1" applyFill="1" applyBorder="1" applyAlignment="1">
      <alignment wrapText="1"/>
    </xf>
    <xf numFmtId="0" fontId="51" fillId="3" borderId="3" xfId="12" applyFont="1" applyFill="1" applyBorder="1" applyAlignment="1">
      <alignment horizontal="right"/>
    </xf>
    <xf numFmtId="0" fontId="51" fillId="3" borderId="3" xfId="15" applyFont="1" applyFill="1" applyBorder="1" applyAlignment="1"/>
    <xf numFmtId="0" fontId="17" fillId="3" borderId="3" xfId="12" applyFont="1" applyFill="1" applyBorder="1" applyAlignment="1">
      <alignment wrapText="1"/>
    </xf>
    <xf numFmtId="0" fontId="24" fillId="3" borderId="0" xfId="16" applyFill="1"/>
    <xf numFmtId="0" fontId="51" fillId="3" borderId="0" xfId="12" applyFont="1" applyFill="1" applyAlignment="1"/>
    <xf numFmtId="0" fontId="51" fillId="3" borderId="0" xfId="15" applyFont="1" applyFill="1" applyAlignment="1"/>
    <xf numFmtId="0" fontId="52" fillId="3" borderId="0" xfId="16" applyFont="1" applyFill="1"/>
    <xf numFmtId="0" fontId="53" fillId="3" borderId="0" xfId="12" applyFont="1" applyFill="1" applyAlignment="1"/>
    <xf numFmtId="3" fontId="6" fillId="3" borderId="3" xfId="13" applyNumberFormat="1" applyFont="1" applyFill="1" applyBorder="1" applyAlignment="1">
      <alignment horizontal="right"/>
    </xf>
    <xf numFmtId="3" fontId="6" fillId="3" borderId="0" xfId="13" applyNumberFormat="1" applyFont="1" applyFill="1" applyBorder="1" applyAlignment="1">
      <alignment horizontal="right"/>
    </xf>
    <xf numFmtId="0" fontId="6" fillId="3" borderId="0" xfId="13" applyFont="1" applyFill="1" applyBorder="1" applyAlignment="1">
      <alignment wrapText="1"/>
    </xf>
    <xf numFmtId="0" fontId="17" fillId="3" borderId="3" xfId="12" applyFont="1" applyFill="1" applyBorder="1" applyAlignment="1">
      <alignment vertical="top" wrapText="1"/>
    </xf>
    <xf numFmtId="0" fontId="3" fillId="0" borderId="0" xfId="27"/>
    <xf numFmtId="0" fontId="15" fillId="0" borderId="0" xfId="27" applyFont="1" applyAlignment="1">
      <alignment vertical="center"/>
    </xf>
    <xf numFmtId="0" fontId="13" fillId="0" borderId="0" xfId="27" applyFont="1" applyAlignment="1">
      <alignment vertical="center"/>
    </xf>
    <xf numFmtId="0" fontId="54" fillId="0" borderId="0" xfId="27" applyFont="1"/>
    <xf numFmtId="0" fontId="52" fillId="0" borderId="0" xfId="27" applyFont="1"/>
    <xf numFmtId="0" fontId="19" fillId="0" borderId="0" xfId="27" applyFont="1"/>
    <xf numFmtId="3" fontId="19" fillId="0" borderId="16" xfId="34" applyNumberFormat="1" applyFont="1" applyFill="1" applyBorder="1"/>
    <xf numFmtId="3" fontId="13" fillId="0" borderId="0" xfId="36" applyNumberFormat="1" applyFont="1" applyFill="1" applyBorder="1" applyAlignment="1">
      <alignment horizontal="left"/>
    </xf>
    <xf numFmtId="0" fontId="6" fillId="0" borderId="0" xfId="33" applyFont="1"/>
    <xf numFmtId="0" fontId="13" fillId="0" borderId="0" xfId="33" applyFont="1" applyAlignment="1"/>
    <xf numFmtId="3" fontId="13" fillId="0" borderId="0" xfId="33" applyNumberFormat="1" applyFont="1"/>
    <xf numFmtId="3" fontId="6" fillId="0" borderId="0" xfId="5" applyNumberFormat="1" applyFont="1" applyFill="1" applyBorder="1" applyAlignment="1" applyProtection="1">
      <alignment horizontal="right"/>
      <protection locked="0"/>
    </xf>
    <xf numFmtId="3" fontId="6" fillId="0" borderId="0" xfId="38" applyNumberFormat="1" applyFont="1" applyFill="1" applyBorder="1" applyAlignment="1" applyProtection="1">
      <alignment horizontal="left" wrapText="1"/>
      <protection locked="0"/>
    </xf>
    <xf numFmtId="3" fontId="6" fillId="0" borderId="0" xfId="38" applyNumberFormat="1" applyFont="1" applyFill="1" applyBorder="1" applyProtection="1">
      <protection locked="0"/>
    </xf>
    <xf numFmtId="3" fontId="9" fillId="0" borderId="0" xfId="5" applyNumberFormat="1" applyFont="1" applyFill="1" applyBorder="1" applyAlignment="1" applyProtection="1">
      <alignment horizontal="right"/>
      <protection locked="0"/>
    </xf>
    <xf numFmtId="3" fontId="9" fillId="0" borderId="21" xfId="38" applyNumberFormat="1" applyFont="1" applyFill="1" applyBorder="1" applyAlignment="1" applyProtection="1">
      <alignment horizontal="right"/>
      <protection locked="0"/>
    </xf>
    <xf numFmtId="3" fontId="9" fillId="0" borderId="21" xfId="38" applyNumberFormat="1" applyFont="1" applyFill="1" applyBorder="1" applyAlignment="1" applyProtection="1">
      <alignment horizontal="left"/>
      <protection locked="0"/>
    </xf>
    <xf numFmtId="3" fontId="9" fillId="0" borderId="22" xfId="38" applyNumberFormat="1" applyFont="1" applyFill="1" applyBorder="1" applyAlignment="1" applyProtection="1">
      <alignment horizontal="left"/>
      <protection locked="0"/>
    </xf>
    <xf numFmtId="3" fontId="6" fillId="0" borderId="10" xfId="5" applyNumberFormat="1" applyFont="1" applyFill="1" applyBorder="1" applyAlignment="1" applyProtection="1">
      <alignment horizontal="right"/>
      <protection locked="0"/>
    </xf>
    <xf numFmtId="3" fontId="6" fillId="0" borderId="10" xfId="38" applyNumberFormat="1" applyFont="1" applyFill="1" applyBorder="1" applyAlignment="1" applyProtection="1">
      <alignment horizontal="left" wrapText="1"/>
      <protection locked="0"/>
    </xf>
    <xf numFmtId="166" fontId="6" fillId="0" borderId="0" xfId="38" applyNumberFormat="1" applyFont="1" applyFill="1" applyBorder="1" applyAlignment="1" applyProtection="1">
      <alignment horizontal="left" wrapText="1"/>
      <protection locked="0"/>
    </xf>
    <xf numFmtId="3" fontId="9" fillId="0" borderId="0" xfId="38" applyNumberFormat="1" applyFont="1" applyFill="1" applyBorder="1" applyAlignment="1" applyProtection="1">
      <alignment horizontal="left" wrapText="1"/>
      <protection locked="0"/>
    </xf>
    <xf numFmtId="166" fontId="6" fillId="0" borderId="0" xfId="5" applyNumberFormat="1" applyFont="1" applyFill="1" applyBorder="1" applyAlignment="1" applyProtection="1">
      <alignment horizontal="right"/>
      <protection locked="0"/>
    </xf>
    <xf numFmtId="166" fontId="9" fillId="0" borderId="0" xfId="5" applyNumberFormat="1" applyFont="1" applyFill="1" applyBorder="1" applyAlignment="1" applyProtection="1">
      <alignment horizontal="right"/>
      <protection locked="0"/>
    </xf>
    <xf numFmtId="3" fontId="6" fillId="0" borderId="0" xfId="38" applyNumberFormat="1" applyFont="1" applyFill="1" applyBorder="1" applyAlignment="1" applyProtection="1">
      <alignment horizontal="left"/>
      <protection locked="0"/>
    </xf>
    <xf numFmtId="3" fontId="9" fillId="0" borderId="0" xfId="5" applyNumberFormat="1" applyFont="1" applyFill="1" applyBorder="1" applyAlignment="1" applyProtection="1">
      <alignment horizontal="left"/>
      <protection locked="0"/>
    </xf>
    <xf numFmtId="0" fontId="6" fillId="0" borderId="0" xfId="33" applyFont="1" applyFill="1"/>
    <xf numFmtId="0" fontId="51" fillId="3" borderId="0" xfId="5" applyFont="1" applyFill="1" applyBorder="1" applyAlignment="1"/>
    <xf numFmtId="16" fontId="10" fillId="3" borderId="0" xfId="5" quotePrefix="1" applyNumberFormat="1" applyFont="1" applyFill="1" applyBorder="1" applyAlignment="1" applyProtection="1">
      <alignment horizontal="right" indent="1"/>
      <protection locked="0"/>
    </xf>
    <xf numFmtId="167" fontId="51" fillId="3" borderId="0" xfId="5" applyNumberFormat="1" applyFont="1" applyFill="1" applyBorder="1" applyAlignment="1" applyProtection="1">
      <protection locked="0"/>
    </xf>
    <xf numFmtId="167" fontId="51" fillId="3" borderId="0" xfId="5" applyNumberFormat="1" applyFont="1" applyFill="1" applyBorder="1" applyAlignment="1"/>
    <xf numFmtId="0" fontId="6" fillId="3" borderId="0" xfId="5" applyFont="1" applyFill="1" applyAlignment="1">
      <alignment horizontal="left"/>
    </xf>
    <xf numFmtId="0" fontId="51" fillId="3" borderId="0" xfId="5" applyFont="1" applyFill="1" applyAlignment="1"/>
    <xf numFmtId="0" fontId="51" fillId="3" borderId="0" xfId="5" applyFont="1" applyFill="1" applyAlignment="1" applyProtection="1">
      <protection locked="0"/>
    </xf>
    <xf numFmtId="172" fontId="51" fillId="3" borderId="0" xfId="5" applyNumberFormat="1" applyFont="1" applyFill="1" applyAlignment="1" applyProtection="1">
      <protection locked="0"/>
    </xf>
    <xf numFmtId="0" fontId="13" fillId="3" borderId="0" xfId="5" applyFont="1" applyFill="1" applyAlignment="1"/>
    <xf numFmtId="0" fontId="30" fillId="3" borderId="0" xfId="5" applyFont="1" applyFill="1" applyBorder="1" applyAlignment="1"/>
    <xf numFmtId="173" fontId="6" fillId="0" borderId="0" xfId="49" applyNumberFormat="1" applyFont="1" applyFill="1" applyBorder="1" applyAlignment="1">
      <alignment horizontal="right" vertical="center"/>
    </xf>
    <xf numFmtId="173" fontId="9" fillId="0" borderId="0" xfId="49" applyNumberFormat="1" applyFont="1" applyFill="1" applyBorder="1" applyAlignment="1">
      <alignment vertical="center"/>
    </xf>
    <xf numFmtId="0" fontId="9" fillId="0" borderId="0" xfId="5" applyFont="1" applyFill="1" applyBorder="1" applyAlignment="1">
      <alignment horizontal="left" vertical="center" indent="1"/>
    </xf>
    <xf numFmtId="173" fontId="6" fillId="0" borderId="0" xfId="49" applyNumberFormat="1" applyFont="1" applyFill="1" applyBorder="1" applyAlignment="1">
      <alignment vertical="center"/>
    </xf>
    <xf numFmtId="0" fontId="6" fillId="0" borderId="0" xfId="5" applyFont="1" applyFill="1" applyBorder="1" applyAlignment="1">
      <alignment horizontal="left" vertical="center" indent="1"/>
    </xf>
    <xf numFmtId="173" fontId="6" fillId="3" borderId="0" xfId="49" applyNumberFormat="1" applyFont="1" applyFill="1" applyBorder="1" applyAlignment="1">
      <alignment horizontal="right" vertical="center"/>
    </xf>
    <xf numFmtId="173" fontId="6" fillId="3" borderId="0" xfId="49" applyNumberFormat="1" applyFont="1" applyFill="1" applyBorder="1" applyAlignment="1">
      <alignment vertical="center"/>
    </xf>
    <xf numFmtId="0" fontId="6" fillId="3" borderId="0" xfId="5" applyFont="1" applyFill="1" applyBorder="1" applyAlignment="1">
      <alignment horizontal="left" vertical="center" indent="1"/>
    </xf>
    <xf numFmtId="173" fontId="9" fillId="3" borderId="0" xfId="49" applyNumberFormat="1" applyFont="1" applyFill="1" applyBorder="1" applyAlignment="1">
      <alignment vertical="center"/>
    </xf>
    <xf numFmtId="0" fontId="9" fillId="3" borderId="0" xfId="5" quotePrefix="1" applyFont="1" applyFill="1" applyBorder="1" applyAlignment="1">
      <alignment horizontal="left" vertical="center" indent="1"/>
    </xf>
    <xf numFmtId="0" fontId="9" fillId="3" borderId="0" xfId="5" applyFont="1" applyFill="1" applyBorder="1" applyAlignment="1">
      <alignment horizontal="left" vertical="center" indent="1"/>
    </xf>
    <xf numFmtId="0" fontId="6" fillId="3" borderId="0" xfId="5" quotePrefix="1" applyFont="1" applyFill="1" applyBorder="1" applyAlignment="1">
      <alignment horizontal="left" vertical="center" indent="1"/>
    </xf>
    <xf numFmtId="173" fontId="6" fillId="3" borderId="0" xfId="49" applyNumberFormat="1" applyFont="1" applyFill="1" applyBorder="1" applyAlignment="1" applyProtection="1">
      <alignment vertical="center"/>
      <protection locked="0"/>
    </xf>
    <xf numFmtId="3" fontId="50" fillId="3" borderId="0" xfId="5" applyNumberFormat="1" applyFont="1" applyFill="1" applyBorder="1" applyAlignment="1">
      <alignment horizontal="right"/>
    </xf>
    <xf numFmtId="3" fontId="50" fillId="3" borderId="0" xfId="5" applyNumberFormat="1" applyFont="1" applyFill="1" applyBorder="1" applyAlignment="1">
      <alignment horizontal="right" vertical="top"/>
    </xf>
    <xf numFmtId="3" fontId="50" fillId="3" borderId="0" xfId="5" applyNumberFormat="1" applyFont="1" applyFill="1" applyBorder="1" applyAlignment="1">
      <alignment vertical="top"/>
    </xf>
    <xf numFmtId="3" fontId="51" fillId="3" borderId="0" xfId="5" applyNumberFormat="1" applyFont="1" applyFill="1" applyBorder="1" applyAlignment="1" applyProtection="1">
      <alignment horizontal="right" vertical="top"/>
      <protection locked="0"/>
    </xf>
    <xf numFmtId="0" fontId="30" fillId="3" borderId="0" xfId="5" applyFont="1" applyFill="1" applyAlignment="1"/>
    <xf numFmtId="16" fontId="10" fillId="3" borderId="0" xfId="5" quotePrefix="1" applyNumberFormat="1" applyFont="1" applyFill="1" applyBorder="1" applyAlignment="1">
      <alignment horizontal="right" vertical="center"/>
    </xf>
    <xf numFmtId="3" fontId="10" fillId="3" borderId="0" xfId="5" applyNumberFormat="1" applyFont="1" applyFill="1" applyBorder="1" applyAlignment="1">
      <alignment horizontal="right"/>
    </xf>
    <xf numFmtId="0" fontId="10" fillId="3" borderId="0" xfId="5" applyFont="1" applyFill="1" applyBorder="1" applyAlignment="1">
      <alignment horizontal="left" indent="1"/>
    </xf>
    <xf numFmtId="3" fontId="70" fillId="3" borderId="0" xfId="5" applyNumberFormat="1" applyFont="1" applyFill="1" applyBorder="1" applyAlignment="1">
      <alignment horizontal="right"/>
    </xf>
    <xf numFmtId="0" fontId="71" fillId="3" borderId="0" xfId="5" applyFont="1" applyFill="1" applyBorder="1" applyAlignment="1"/>
    <xf numFmtId="0" fontId="71" fillId="3" borderId="0" xfId="5" applyFont="1" applyFill="1" applyBorder="1" applyAlignment="1" applyProtection="1">
      <protection locked="0"/>
    </xf>
    <xf numFmtId="0" fontId="16" fillId="3" borderId="3" xfId="5" applyFont="1" applyFill="1" applyBorder="1" applyAlignment="1">
      <alignment horizontal="center" vertical="center"/>
    </xf>
    <xf numFmtId="3" fontId="16" fillId="3" borderId="3" xfId="5" applyNumberFormat="1" applyFont="1" applyFill="1" applyBorder="1" applyAlignment="1">
      <alignment horizontal="center" vertical="center"/>
    </xf>
    <xf numFmtId="0" fontId="72" fillId="3" borderId="0" xfId="5" applyFont="1" applyFill="1" applyBorder="1" applyAlignment="1"/>
    <xf numFmtId="0" fontId="13" fillId="3" borderId="0" xfId="5" applyFont="1" applyFill="1" applyBorder="1" applyAlignment="1"/>
    <xf numFmtId="0" fontId="6" fillId="3" borderId="0" xfId="5" applyFont="1" applyFill="1" applyAlignment="1">
      <alignment vertical="center"/>
    </xf>
    <xf numFmtId="0" fontId="30" fillId="3" borderId="0" xfId="5" applyFont="1" applyFill="1" applyBorder="1" applyAlignment="1">
      <alignment horizontal="left" vertical="top" wrapText="1"/>
    </xf>
    <xf numFmtId="0" fontId="30" fillId="3" borderId="0" xfId="5" applyFont="1" applyFill="1" applyBorder="1" applyAlignment="1">
      <alignment horizontal="left" vertical="top"/>
    </xf>
    <xf numFmtId="166" fontId="6" fillId="3" borderId="0" xfId="5" applyNumberFormat="1" applyFont="1" applyFill="1" applyBorder="1" applyAlignment="1" applyProtection="1">
      <alignment horizontal="right"/>
      <protection locked="0"/>
    </xf>
    <xf numFmtId="3" fontId="6" fillId="3" borderId="0" xfId="5" applyNumberFormat="1" applyFont="1" applyFill="1" applyBorder="1" applyAlignment="1" applyProtection="1">
      <alignment horizontal="right"/>
      <protection locked="0"/>
    </xf>
    <xf numFmtId="0" fontId="6" fillId="3" borderId="10" xfId="5" applyFont="1" applyFill="1" applyBorder="1" applyAlignment="1"/>
    <xf numFmtId="0" fontId="6" fillId="3" borderId="0" xfId="5" quotePrefix="1" applyFont="1" applyFill="1" applyBorder="1" applyAlignment="1">
      <alignment horizontal="left" indent="1"/>
    </xf>
    <xf numFmtId="0" fontId="62" fillId="3" borderId="0" xfId="5" applyFont="1" applyFill="1" applyBorder="1" applyAlignment="1"/>
    <xf numFmtId="0" fontId="6" fillId="3" borderId="0" xfId="5" applyFont="1" applyFill="1" applyBorder="1" applyAlignment="1"/>
    <xf numFmtId="0" fontId="50" fillId="0" borderId="0" xfId="5" applyFont="1" applyFill="1" applyBorder="1" applyAlignment="1">
      <alignment horizontal="right" vertical="center"/>
    </xf>
    <xf numFmtId="166" fontId="50" fillId="0" borderId="0" xfId="5" applyNumberFormat="1" applyFont="1" applyFill="1" applyBorder="1" applyAlignment="1">
      <alignment horizontal="right" vertical="center"/>
    </xf>
    <xf numFmtId="166" fontId="51" fillId="0" borderId="0" xfId="5" applyNumberFormat="1" applyFont="1" applyFill="1" applyBorder="1" applyAlignment="1">
      <alignment horizontal="right" vertical="center"/>
    </xf>
    <xf numFmtId="0" fontId="30" fillId="3" borderId="0" xfId="5" applyFont="1" applyFill="1" applyBorder="1" applyAlignment="1">
      <alignment horizontal="left" wrapText="1"/>
    </xf>
    <xf numFmtId="0" fontId="30" fillId="3" borderId="0" xfId="5" applyFont="1" applyFill="1" applyBorder="1" applyAlignment="1">
      <alignment horizontal="left" vertical="center" wrapText="1"/>
    </xf>
    <xf numFmtId="0" fontId="30" fillId="3" borderId="0" xfId="5" applyFont="1" applyFill="1" applyBorder="1" applyAlignment="1">
      <alignment vertical="center"/>
    </xf>
    <xf numFmtId="0" fontId="3" fillId="0" borderId="0" xfId="42"/>
    <xf numFmtId="0" fontId="3" fillId="0" borderId="0" xfId="42" applyFill="1" applyBorder="1"/>
    <xf numFmtId="0" fontId="5" fillId="0" borderId="0" xfId="42" applyFont="1" applyFill="1" applyBorder="1"/>
    <xf numFmtId="9" fontId="14" fillId="0" borderId="0" xfId="3" applyFont="1" applyFill="1" applyBorder="1" applyAlignment="1">
      <alignment vertical="center"/>
    </xf>
    <xf numFmtId="0" fontId="12" fillId="0" borderId="0" xfId="42" applyFont="1" applyFill="1" applyBorder="1"/>
    <xf numFmtId="0" fontId="14" fillId="0" borderId="0" xfId="42" applyFont="1" applyFill="1" applyBorder="1" applyAlignment="1">
      <alignment vertical="center"/>
    </xf>
    <xf numFmtId="3" fontId="15" fillId="0" borderId="0" xfId="36" applyNumberFormat="1" applyFont="1" applyFill="1" applyBorder="1" applyAlignment="1">
      <alignment horizontal="left"/>
    </xf>
    <xf numFmtId="167" fontId="19" fillId="0" borderId="0" xfId="42" applyNumberFormat="1" applyFont="1" applyFill="1" applyBorder="1" applyAlignment="1">
      <alignment horizontal="right" vertical="center" indent="1"/>
    </xf>
    <xf numFmtId="0" fontId="20" fillId="0" borderId="0" xfId="42" applyFont="1" applyFill="1" applyBorder="1" applyAlignment="1">
      <alignment horizontal="left" vertical="center" wrapText="1" indent="1" readingOrder="1"/>
    </xf>
    <xf numFmtId="0" fontId="58" fillId="0" borderId="0" xfId="42" applyFont="1" applyFill="1" applyBorder="1"/>
    <xf numFmtId="0" fontId="60" fillId="0" borderId="0" xfId="42" applyFont="1" applyFill="1" applyBorder="1" applyAlignment="1">
      <alignment vertical="center"/>
    </xf>
    <xf numFmtId="0" fontId="20" fillId="0" borderId="0" xfId="42" applyFont="1" applyFill="1" applyBorder="1" applyAlignment="1">
      <alignment horizontal="center" vertical="center" wrapText="1" readingOrder="1"/>
    </xf>
    <xf numFmtId="0" fontId="20" fillId="0" borderId="0" xfId="42" applyFont="1" applyFill="1" applyBorder="1" applyAlignment="1">
      <alignment vertical="center" readingOrder="1"/>
    </xf>
    <xf numFmtId="9" fontId="20" fillId="0" borderId="0" xfId="3" applyFont="1" applyFill="1" applyBorder="1" applyAlignment="1">
      <alignment horizontal="center" vertical="center" wrapText="1" readingOrder="1"/>
    </xf>
    <xf numFmtId="9" fontId="20" fillId="0" borderId="0" xfId="3" applyFont="1" applyFill="1" applyBorder="1" applyAlignment="1">
      <alignment vertical="center" readingOrder="1"/>
    </xf>
    <xf numFmtId="0" fontId="20" fillId="0" borderId="0" xfId="42" applyFont="1" applyFill="1" applyBorder="1" applyAlignment="1">
      <alignment horizontal="left" vertical="center" wrapText="1" readingOrder="1"/>
    </xf>
    <xf numFmtId="0" fontId="6" fillId="0" borderId="0" xfId="42" applyFont="1" applyFill="1" applyBorder="1" applyAlignment="1">
      <alignment horizontal="left" vertical="center" wrapText="1" readingOrder="1"/>
    </xf>
    <xf numFmtId="0" fontId="6" fillId="0" borderId="0" xfId="42" applyFont="1" applyFill="1" applyBorder="1" applyAlignment="1">
      <alignment vertical="center" readingOrder="1"/>
    </xf>
    <xf numFmtId="0" fontId="20" fillId="0" borderId="0" xfId="42" applyFont="1" applyFill="1" applyBorder="1" applyAlignment="1">
      <alignment vertical="center" wrapText="1" readingOrder="1"/>
    </xf>
    <xf numFmtId="0" fontId="6" fillId="0" borderId="0" xfId="42" applyFont="1" applyFill="1" applyBorder="1" applyAlignment="1">
      <alignment horizontal="center" vertical="center" wrapText="1" readingOrder="1"/>
    </xf>
    <xf numFmtId="0" fontId="23" fillId="0" borderId="0" xfId="42" applyFont="1" applyFill="1" applyBorder="1" applyAlignment="1">
      <alignment horizontal="left" vertical="center" readingOrder="1"/>
    </xf>
    <xf numFmtId="175" fontId="25" fillId="0" borderId="0" xfId="52" applyNumberFormat="1" applyFont="1" applyAlignment="1">
      <alignment horizontal="right" vertical="center" indent="1"/>
    </xf>
    <xf numFmtId="0" fontId="3" fillId="0" borderId="0" xfId="42" applyAlignment="1">
      <alignment horizontal="center"/>
    </xf>
    <xf numFmtId="0" fontId="18" fillId="0" borderId="0" xfId="61" applyFont="1" applyFill="1" applyAlignment="1">
      <alignment horizontal="right"/>
    </xf>
    <xf numFmtId="0" fontId="13" fillId="0" borderId="0" xfId="61" applyFont="1" applyFill="1"/>
    <xf numFmtId="0" fontId="25" fillId="0" borderId="0" xfId="61" applyFont="1" applyFill="1"/>
    <xf numFmtId="0" fontId="60" fillId="3" borderId="0" xfId="61" applyFont="1" applyFill="1"/>
    <xf numFmtId="2" fontId="57" fillId="0" borderId="0" xfId="61" applyNumberFormat="1" applyFont="1" applyFill="1" applyBorder="1" applyAlignment="1">
      <alignment horizontal="right" wrapText="1" indent="1" readingOrder="1"/>
    </xf>
    <xf numFmtId="0" fontId="33" fillId="0" borderId="0" xfId="61" applyFont="1" applyFill="1" applyBorder="1" applyAlignment="1">
      <alignment horizontal="left" vertical="center" wrapText="1" indent="1" readingOrder="1"/>
    </xf>
    <xf numFmtId="2" fontId="57" fillId="0" borderId="0" xfId="61" applyNumberFormat="1" applyFont="1" applyFill="1" applyBorder="1" applyAlignment="1">
      <alignment horizontal="center" wrapText="1"/>
    </xf>
    <xf numFmtId="0" fontId="20" fillId="0" borderId="18" xfId="61" applyFont="1" applyFill="1" applyBorder="1" applyAlignment="1">
      <alignment horizontal="center"/>
    </xf>
    <xf numFmtId="0" fontId="20" fillId="0" borderId="17" xfId="61" applyFont="1" applyFill="1" applyBorder="1" applyAlignment="1">
      <alignment horizontal="center"/>
    </xf>
    <xf numFmtId="0" fontId="20" fillId="0" borderId="17" xfId="61" applyFont="1" applyFill="1" applyBorder="1" applyAlignment="1">
      <alignment horizontal="left" vertical="center" wrapText="1" indent="1" readingOrder="1"/>
    </xf>
    <xf numFmtId="0" fontId="56" fillId="0" borderId="0" xfId="61" applyFont="1" applyFill="1"/>
    <xf numFmtId="0" fontId="18" fillId="0" borderId="0" xfId="61" applyFont="1" applyFill="1"/>
    <xf numFmtId="0" fontId="47" fillId="0" borderId="0" xfId="61" applyFont="1" applyFill="1" applyAlignment="1"/>
    <xf numFmtId="0" fontId="47" fillId="0" borderId="0" xfId="61" quotePrefix="1" applyFont="1" applyFill="1" applyAlignment="1"/>
    <xf numFmtId="0" fontId="47" fillId="0" borderId="0" xfId="61" applyFont="1" applyFill="1" applyBorder="1" applyAlignment="1"/>
    <xf numFmtId="0" fontId="47" fillId="0" borderId="3" xfId="61" applyFont="1" applyFill="1" applyBorder="1" applyAlignment="1"/>
    <xf numFmtId="0" fontId="19" fillId="0" borderId="3" xfId="61" applyFont="1" applyFill="1" applyBorder="1" applyAlignment="1">
      <alignment horizontal="center"/>
    </xf>
    <xf numFmtId="0" fontId="19" fillId="0" borderId="3" xfId="61" applyFont="1" applyFill="1" applyBorder="1" applyAlignment="1">
      <alignment horizontal="left" indent="1"/>
    </xf>
    <xf numFmtId="0" fontId="83" fillId="0" borderId="0" xfId="61" applyFont="1" applyFill="1" applyAlignment="1"/>
    <xf numFmtId="0" fontId="19" fillId="0" borderId="0" xfId="61" applyFont="1" applyFill="1"/>
    <xf numFmtId="0" fontId="5" fillId="0" borderId="0" xfId="42" applyFont="1"/>
    <xf numFmtId="0" fontId="5" fillId="0" borderId="0" xfId="42" applyFont="1" applyAlignment="1">
      <alignment horizontal="center" vertical="top" wrapText="1"/>
    </xf>
    <xf numFmtId="0" fontId="5" fillId="0" borderId="0" xfId="42" applyFont="1" applyAlignment="1">
      <alignment horizontal="left" vertical="top"/>
    </xf>
    <xf numFmtId="0" fontId="5" fillId="0" borderId="0" xfId="42" applyFont="1" applyBorder="1"/>
    <xf numFmtId="0" fontId="5" fillId="0" borderId="0" xfId="42" applyFont="1" applyFill="1" applyBorder="1" applyAlignment="1">
      <alignment horizontal="center"/>
    </xf>
    <xf numFmtId="0" fontId="33" fillId="0" borderId="0" xfId="42" applyFont="1" applyBorder="1"/>
    <xf numFmtId="0" fontId="84" fillId="0" borderId="0" xfId="42" applyFont="1" applyBorder="1"/>
    <xf numFmtId="0" fontId="33" fillId="0" borderId="0" xfId="42" applyFont="1" applyFill="1" applyBorder="1"/>
    <xf numFmtId="0" fontId="15" fillId="0" borderId="0" xfId="42" applyFont="1"/>
    <xf numFmtId="0" fontId="0" fillId="0" borderId="0" xfId="0" applyFill="1"/>
    <xf numFmtId="0" fontId="0" fillId="0" borderId="0" xfId="0" applyAlignment="1">
      <alignment horizontal="right"/>
    </xf>
    <xf numFmtId="3" fontId="6" fillId="5" borderId="0" xfId="13" applyNumberFormat="1" applyFont="1" applyFill="1" applyBorder="1" applyAlignment="1">
      <alignment horizontal="right"/>
    </xf>
    <xf numFmtId="0" fontId="6" fillId="5" borderId="3" xfId="13" applyFont="1" applyFill="1" applyBorder="1" applyAlignment="1">
      <alignment horizontal="right"/>
    </xf>
    <xf numFmtId="3" fontId="6" fillId="5" borderId="3" xfId="13" applyNumberFormat="1" applyFont="1" applyFill="1" applyBorder="1" applyAlignment="1">
      <alignment horizontal="right"/>
    </xf>
    <xf numFmtId="0" fontId="6" fillId="5" borderId="0" xfId="13" applyFont="1" applyFill="1" applyAlignment="1">
      <alignment horizontal="right"/>
    </xf>
    <xf numFmtId="3" fontId="9" fillId="5" borderId="16" xfId="12" applyNumberFormat="1" applyFont="1" applyFill="1" applyBorder="1" applyAlignment="1">
      <alignment horizontal="right"/>
    </xf>
    <xf numFmtId="3" fontId="6" fillId="5" borderId="0" xfId="12" applyNumberFormat="1" applyFont="1" applyFill="1" applyBorder="1" applyAlignment="1"/>
    <xf numFmtId="3" fontId="9" fillId="5" borderId="16" xfId="12" applyNumberFormat="1" applyFont="1" applyFill="1" applyBorder="1" applyAlignment="1"/>
    <xf numFmtId="3" fontId="6" fillId="5" borderId="3" xfId="12" applyNumberFormat="1" applyFont="1" applyFill="1" applyBorder="1" applyAlignment="1"/>
    <xf numFmtId="3" fontId="6" fillId="5" borderId="0" xfId="12" applyNumberFormat="1" applyFont="1" applyFill="1" applyAlignment="1"/>
    <xf numFmtId="0" fontId="6" fillId="0" borderId="0" xfId="67" applyFont="1"/>
    <xf numFmtId="0" fontId="6" fillId="0" borderId="0" xfId="67" applyFont="1" applyBorder="1"/>
    <xf numFmtId="1" fontId="6" fillId="0" borderId="0" xfId="67" applyNumberFormat="1" applyFont="1" applyFill="1" applyAlignment="1">
      <alignment horizontal="right" vertical="center" indent="1"/>
    </xf>
    <xf numFmtId="0" fontId="19" fillId="2" borderId="0" xfId="67" applyFont="1" applyFill="1" applyAlignment="1">
      <alignment horizontal="left"/>
    </xf>
    <xf numFmtId="0" fontId="36" fillId="0" borderId="4" xfId="67" applyFont="1" applyBorder="1"/>
    <xf numFmtId="3" fontId="6" fillId="0" borderId="0" xfId="67" applyNumberFormat="1" applyFont="1"/>
    <xf numFmtId="0" fontId="19" fillId="0" borderId="0" xfId="67" applyFont="1" applyFill="1" applyBorder="1" applyAlignment="1">
      <alignment horizontal="right" vertical="center" indent="1"/>
    </xf>
    <xf numFmtId="0" fontId="19" fillId="0" borderId="0" xfId="67" applyFont="1" applyFill="1" applyBorder="1" applyAlignment="1">
      <alignment horizontal="left" vertical="center" indent="1"/>
    </xf>
    <xf numFmtId="0" fontId="19" fillId="0" borderId="0" xfId="67" applyFont="1" applyFill="1" applyBorder="1" applyAlignment="1">
      <alignment horizontal="left" vertical="center" wrapText="1"/>
    </xf>
    <xf numFmtId="0" fontId="15" fillId="0" borderId="0" xfId="67" applyFont="1" applyFill="1" applyBorder="1"/>
    <xf numFmtId="0" fontId="19" fillId="0" borderId="0" xfId="67" applyFont="1" applyFill="1" applyBorder="1" applyAlignment="1">
      <alignment horizontal="center" vertical="center"/>
    </xf>
    <xf numFmtId="0" fontId="42" fillId="0" borderId="0" xfId="67" applyFont="1" applyFill="1" applyBorder="1"/>
    <xf numFmtId="0" fontId="42" fillId="0" borderId="0" xfId="67" applyFont="1" applyFill="1"/>
    <xf numFmtId="0" fontId="43" fillId="0" borderId="0" xfId="67" applyFont="1" applyFill="1" applyBorder="1" applyAlignment="1">
      <alignment horizontal="right" vertical="center" indent="1"/>
    </xf>
    <xf numFmtId="0" fontId="42" fillId="0" borderId="0" xfId="67" applyFont="1" applyFill="1" applyBorder="1" applyAlignment="1">
      <alignment horizontal="right" vertical="center" indent="1"/>
    </xf>
    <xf numFmtId="10" fontId="42" fillId="0" borderId="0" xfId="67" applyNumberFormat="1" applyFont="1" applyFill="1"/>
    <xf numFmtId="0" fontId="44" fillId="0" borderId="0" xfId="67" applyFont="1" applyFill="1" applyBorder="1" applyAlignment="1">
      <alignment horizontal="center" vertical="center"/>
    </xf>
    <xf numFmtId="0" fontId="22" fillId="0" borderId="0" xfId="67" applyFont="1"/>
    <xf numFmtId="0" fontId="15" fillId="0" borderId="0" xfId="67" applyFont="1"/>
    <xf numFmtId="0" fontId="15" fillId="0" borderId="0" xfId="67" applyFont="1" applyBorder="1"/>
    <xf numFmtId="0" fontId="22" fillId="0" borderId="0" xfId="0" applyFont="1"/>
    <xf numFmtId="0" fontId="22" fillId="3" borderId="0" xfId="0" applyFont="1" applyFill="1"/>
    <xf numFmtId="0" fontId="6" fillId="3" borderId="10" xfId="5" applyFont="1" applyFill="1" applyBorder="1" applyAlignment="1">
      <alignment horizontal="left" vertical="center" indent="1"/>
    </xf>
    <xf numFmtId="3" fontId="6" fillId="3" borderId="0" xfId="5" applyNumberFormat="1" applyFont="1" applyFill="1" applyBorder="1" applyAlignment="1" applyProtection="1">
      <alignment horizontal="right" vertical="center"/>
      <protection locked="0"/>
    </xf>
    <xf numFmtId="0" fontId="9" fillId="3" borderId="17" xfId="0" applyFont="1" applyFill="1" applyBorder="1" applyAlignment="1">
      <alignment horizontal="right" vertical="center" wrapText="1" readingOrder="1"/>
    </xf>
    <xf numFmtId="0" fontId="20" fillId="3" borderId="17" xfId="0" applyFont="1" applyFill="1" applyBorder="1" applyAlignment="1" applyProtection="1">
      <alignment horizontal="right" vertical="center" wrapText="1" readingOrder="1"/>
      <protection locked="0"/>
    </xf>
    <xf numFmtId="0" fontId="9" fillId="3" borderId="3" xfId="5" applyFont="1" applyFill="1" applyBorder="1" applyAlignment="1">
      <alignment horizontal="left" indent="1"/>
    </xf>
    <xf numFmtId="16" fontId="9" fillId="3" borderId="0" xfId="5" quotePrefix="1" applyNumberFormat="1" applyFont="1" applyFill="1" applyBorder="1" applyAlignment="1" applyProtection="1">
      <alignment horizontal="right" indent="1"/>
      <protection locked="0"/>
    </xf>
    <xf numFmtId="0" fontId="9" fillId="3" borderId="3" xfId="5" applyFont="1" applyFill="1" applyBorder="1" applyAlignment="1">
      <alignment horizontal="left" vertical="top" indent="1"/>
    </xf>
    <xf numFmtId="0" fontId="6" fillId="3" borderId="0" xfId="5" applyFont="1" applyFill="1" applyBorder="1" applyAlignment="1">
      <alignment horizontal="left" indent="1"/>
    </xf>
    <xf numFmtId="0" fontId="6" fillId="3" borderId="0" xfId="5" applyFont="1" applyFill="1" applyBorder="1" applyAlignment="1">
      <alignment horizontal="left" vertical="top" indent="1"/>
    </xf>
    <xf numFmtId="0" fontId="25" fillId="3" borderId="0" xfId="0" applyFont="1" applyFill="1" applyAlignment="1">
      <alignment vertical="center"/>
    </xf>
    <xf numFmtId="0" fontId="25" fillId="3" borderId="0" xfId="0" applyFont="1" applyFill="1"/>
    <xf numFmtId="0" fontId="6" fillId="3" borderId="10" xfId="0" applyFont="1" applyFill="1" applyBorder="1" applyAlignment="1">
      <alignment horizontal="left" vertical="center" wrapText="1" indent="1" readingOrder="1"/>
    </xf>
    <xf numFmtId="0" fontId="6" fillId="3" borderId="0" xfId="0" applyFont="1" applyFill="1" applyBorder="1" applyAlignment="1">
      <alignment horizontal="left" vertical="center" wrapText="1" indent="1" readingOrder="1"/>
    </xf>
    <xf numFmtId="0" fontId="9" fillId="5" borderId="0" xfId="0" applyFont="1" applyFill="1" applyBorder="1" applyAlignment="1">
      <alignment horizontal="left" vertical="center" wrapText="1" indent="1" readingOrder="1"/>
    </xf>
    <xf numFmtId="0" fontId="62" fillId="3" borderId="0" xfId="0" applyFont="1" applyFill="1" applyBorder="1" applyAlignment="1">
      <alignment horizontal="left" vertical="center" wrapText="1" indent="1" readingOrder="1"/>
    </xf>
    <xf numFmtId="0" fontId="20" fillId="3" borderId="17" xfId="0" applyFont="1" applyFill="1" applyBorder="1" applyAlignment="1">
      <alignment horizontal="right" vertical="center" wrapText="1" readingOrder="1"/>
    </xf>
    <xf numFmtId="0" fontId="20" fillId="3" borderId="17" xfId="0" applyFont="1" applyFill="1" applyBorder="1" applyAlignment="1">
      <alignment horizontal="right" vertical="center" wrapText="1"/>
    </xf>
    <xf numFmtId="0" fontId="20" fillId="3" borderId="17" xfId="0" applyFont="1" applyFill="1" applyBorder="1" applyAlignment="1" applyProtection="1">
      <alignment horizontal="right" vertical="center" wrapText="1"/>
      <protection locked="0"/>
    </xf>
    <xf numFmtId="0" fontId="15" fillId="3" borderId="0" xfId="0" applyFont="1" applyFill="1" applyAlignment="1">
      <alignment vertical="center"/>
    </xf>
    <xf numFmtId="0" fontId="65" fillId="3" borderId="0" xfId="0" applyFont="1" applyFill="1" applyAlignment="1">
      <alignment vertical="center"/>
    </xf>
    <xf numFmtId="0" fontId="65" fillId="3" borderId="0" xfId="0" applyFont="1" applyFill="1" applyAlignment="1" applyProtection="1">
      <alignment vertical="center"/>
      <protection locked="0"/>
    </xf>
    <xf numFmtId="0" fontId="6" fillId="0" borderId="0" xfId="0" applyFont="1" applyFill="1" applyBorder="1" applyAlignment="1">
      <alignment horizontal="left" vertical="center" wrapText="1" indent="1" readingOrder="1"/>
    </xf>
    <xf numFmtId="9" fontId="6" fillId="3" borderId="10" xfId="0" applyNumberFormat="1" applyFont="1" applyFill="1" applyBorder="1" applyAlignment="1">
      <alignment vertical="center" wrapText="1" readingOrder="1"/>
    </xf>
    <xf numFmtId="9" fontId="6" fillId="3" borderId="0" xfId="0" applyNumberFormat="1" applyFont="1" applyFill="1" applyBorder="1" applyAlignment="1">
      <alignment vertical="center" wrapText="1" readingOrder="1"/>
    </xf>
    <xf numFmtId="9" fontId="9" fillId="3" borderId="0" xfId="0" applyNumberFormat="1" applyFont="1" applyFill="1" applyBorder="1" applyAlignment="1">
      <alignment vertical="center" wrapText="1" readingOrder="1"/>
    </xf>
    <xf numFmtId="0" fontId="9" fillId="3" borderId="0" xfId="0" applyFont="1" applyFill="1" applyBorder="1" applyAlignment="1">
      <alignment horizontal="left" vertical="center" wrapText="1" indent="1" readingOrder="1"/>
    </xf>
    <xf numFmtId="0" fontId="9" fillId="3" borderId="0" xfId="0" applyFont="1" applyFill="1" applyBorder="1" applyAlignment="1">
      <alignment vertical="center" wrapText="1" readingOrder="1"/>
    </xf>
    <xf numFmtId="0" fontId="9" fillId="0" borderId="0" xfId="0" applyFont="1" applyFill="1" applyBorder="1" applyAlignment="1">
      <alignment horizontal="left" vertical="center" wrapText="1" indent="1" readingOrder="1"/>
    </xf>
    <xf numFmtId="0" fontId="6" fillId="3" borderId="0" xfId="0" applyFont="1" applyFill="1" applyBorder="1" applyAlignment="1">
      <alignment vertical="center" wrapText="1" readingOrder="1"/>
    </xf>
    <xf numFmtId="9" fontId="9" fillId="3" borderId="0" xfId="65" applyNumberFormat="1" applyFont="1" applyFill="1" applyBorder="1" applyAlignment="1">
      <alignment vertical="center" wrapText="1" readingOrder="1"/>
    </xf>
    <xf numFmtId="0" fontId="9" fillId="3" borderId="0" xfId="65" applyFont="1" applyFill="1" applyBorder="1" applyAlignment="1">
      <alignment horizontal="left" vertical="center" wrapText="1" indent="1" readingOrder="1"/>
    </xf>
    <xf numFmtId="0" fontId="6" fillId="0" borderId="0" xfId="0" applyFont="1" applyFill="1" applyBorder="1" applyAlignment="1">
      <alignment vertical="center" wrapText="1" readingOrder="1"/>
    </xf>
    <xf numFmtId="0" fontId="20" fillId="3" borderId="19" xfId="0" applyFont="1" applyFill="1" applyBorder="1" applyAlignment="1">
      <alignment horizontal="left" vertical="center" wrapText="1" indent="1" readingOrder="1"/>
    </xf>
    <xf numFmtId="0" fontId="22" fillId="3" borderId="0" xfId="0" applyFont="1" applyFill="1" applyAlignment="1">
      <alignment vertical="center"/>
    </xf>
    <xf numFmtId="0" fontId="15" fillId="3" borderId="0" xfId="0" applyFont="1" applyFill="1"/>
    <xf numFmtId="0" fontId="22" fillId="3" borderId="0" xfId="0" applyFont="1" applyFill="1" applyProtection="1">
      <protection locked="0"/>
    </xf>
    <xf numFmtId="3" fontId="19" fillId="5" borderId="23" xfId="0" applyNumberFormat="1" applyFont="1" applyFill="1" applyBorder="1" applyAlignment="1">
      <alignment vertical="center"/>
    </xf>
    <xf numFmtId="0" fontId="9" fillId="5" borderId="23" xfId="0" applyFont="1" applyFill="1" applyBorder="1" applyAlignment="1">
      <alignment horizontal="left" vertical="center" wrapText="1" indent="1" readingOrder="1"/>
    </xf>
    <xf numFmtId="0" fontId="9" fillId="5" borderId="3" xfId="0" applyFont="1" applyFill="1" applyBorder="1" applyAlignment="1">
      <alignment horizontal="left" vertical="center" wrapText="1" indent="1" readingOrder="1"/>
    </xf>
    <xf numFmtId="0" fontId="0" fillId="3" borderId="0" xfId="0" applyFill="1"/>
    <xf numFmtId="3" fontId="9" fillId="3" borderId="0" xfId="5" applyNumberFormat="1" applyFont="1" applyFill="1" applyBorder="1" applyAlignment="1" applyProtection="1">
      <alignment horizontal="right" vertical="center"/>
      <protection locked="0"/>
    </xf>
    <xf numFmtId="3" fontId="9" fillId="3" borderId="0" xfId="5" applyNumberFormat="1" applyFont="1" applyFill="1" applyBorder="1" applyAlignment="1" applyProtection="1">
      <alignment horizontal="right"/>
      <protection locked="0"/>
    </xf>
    <xf numFmtId="0" fontId="9" fillId="3" borderId="0" xfId="5" applyFont="1" applyFill="1" applyBorder="1" applyAlignment="1">
      <alignment horizontal="left" vertical="top" indent="1"/>
    </xf>
    <xf numFmtId="0" fontId="6" fillId="3" borderId="0" xfId="5" quotePrefix="1" applyFont="1" applyFill="1" applyBorder="1" applyAlignment="1">
      <alignment horizontal="left" vertical="top" indent="1"/>
    </xf>
    <xf numFmtId="0" fontId="62" fillId="0" borderId="0" xfId="5" applyFont="1" applyFill="1" applyBorder="1" applyAlignment="1" applyProtection="1">
      <alignment horizontal="left" vertical="top" indent="1"/>
      <protection locked="0"/>
    </xf>
    <xf numFmtId="0" fontId="0" fillId="3" borderId="0" xfId="0" applyFill="1" applyAlignment="1">
      <alignment horizontal="right"/>
    </xf>
    <xf numFmtId="0" fontId="0" fillId="3" borderId="0" xfId="0" applyFill="1" applyAlignment="1"/>
    <xf numFmtId="0" fontId="9" fillId="3" borderId="0" xfId="5" applyFont="1" applyFill="1">
      <alignment vertical="top"/>
    </xf>
    <xf numFmtId="0" fontId="25" fillId="3" borderId="0" xfId="0" applyFont="1" applyFill="1" applyAlignment="1"/>
    <xf numFmtId="3" fontId="6" fillId="3" borderId="0" xfId="0" applyNumberFormat="1" applyFont="1" applyFill="1" applyAlignment="1">
      <alignment vertical="center" wrapText="1"/>
    </xf>
    <xf numFmtId="0" fontId="6" fillId="3" borderId="20" xfId="0" applyFont="1" applyFill="1" applyBorder="1" applyAlignment="1">
      <alignment horizontal="left" vertical="center" wrapText="1"/>
    </xf>
    <xf numFmtId="0" fontId="9" fillId="3" borderId="0" xfId="0" applyFont="1" applyFill="1" applyBorder="1" applyAlignment="1">
      <alignment horizontal="left" vertical="center" wrapText="1"/>
    </xf>
    <xf numFmtId="0" fontId="22" fillId="3" borderId="0" xfId="0" applyFont="1" applyFill="1" applyBorder="1"/>
    <xf numFmtId="0" fontId="22" fillId="3" borderId="0" xfId="0" applyFont="1" applyFill="1" applyAlignment="1">
      <alignment horizontal="right"/>
    </xf>
    <xf numFmtId="0" fontId="19" fillId="3" borderId="0" xfId="0" applyFont="1" applyFill="1"/>
    <xf numFmtId="0" fontId="50" fillId="3" borderId="0" xfId="0" applyFont="1" applyFill="1"/>
    <xf numFmtId="0" fontId="50" fillId="3" borderId="0" xfId="0" applyFont="1" applyFill="1" applyBorder="1"/>
    <xf numFmtId="173" fontId="50" fillId="3" borderId="0" xfId="0" applyNumberFormat="1" applyFont="1" applyFill="1" applyBorder="1" applyAlignment="1"/>
    <xf numFmtId="166" fontId="6" fillId="3" borderId="10" xfId="5" applyNumberFormat="1" applyFont="1" applyFill="1" applyBorder="1" applyAlignment="1">
      <alignment horizontal="right" vertical="center"/>
    </xf>
    <xf numFmtId="0" fontId="22" fillId="3" borderId="0" xfId="0" applyFont="1" applyFill="1" applyBorder="1" applyAlignment="1">
      <alignment vertical="center"/>
    </xf>
    <xf numFmtId="3" fontId="6" fillId="3" borderId="10" xfId="5" applyNumberFormat="1" applyFont="1" applyFill="1" applyBorder="1" applyAlignment="1" applyProtection="1">
      <alignment horizontal="center" vertical="center"/>
      <protection locked="0"/>
    </xf>
    <xf numFmtId="3" fontId="6" fillId="3" borderId="0" xfId="5" applyNumberFormat="1" applyFont="1" applyFill="1" applyBorder="1" applyAlignment="1" applyProtection="1">
      <alignment horizontal="center" vertical="center"/>
      <protection locked="0"/>
    </xf>
    <xf numFmtId="166" fontId="6" fillId="3" borderId="0" xfId="5" applyNumberFormat="1" applyFont="1" applyFill="1" applyBorder="1" applyAlignment="1" applyProtection="1">
      <alignment horizontal="center"/>
      <protection locked="0"/>
    </xf>
    <xf numFmtId="173" fontId="6" fillId="3" borderId="0" xfId="0" applyNumberFormat="1" applyFont="1" applyFill="1" applyBorder="1" applyAlignment="1" applyProtection="1">
      <protection locked="0"/>
    </xf>
    <xf numFmtId="173" fontId="6" fillId="3" borderId="10" xfId="0" applyNumberFormat="1" applyFont="1" applyFill="1" applyBorder="1" applyAlignment="1">
      <alignment vertical="center"/>
    </xf>
    <xf numFmtId="173" fontId="6" fillId="3" borderId="10" xfId="0" applyNumberFormat="1" applyFont="1" applyFill="1" applyBorder="1" applyAlignment="1" applyProtection="1">
      <alignment vertical="center"/>
      <protection locked="0"/>
    </xf>
    <xf numFmtId="0" fontId="6" fillId="3" borderId="10" xfId="5" applyFont="1" applyFill="1" applyBorder="1" applyAlignment="1">
      <alignment horizontal="left" vertical="center"/>
    </xf>
    <xf numFmtId="173" fontId="6" fillId="3" borderId="0" xfId="0" applyNumberFormat="1" applyFont="1" applyFill="1" applyBorder="1" applyAlignment="1">
      <alignment vertical="center"/>
    </xf>
    <xf numFmtId="173" fontId="6" fillId="3" borderId="0" xfId="0" applyNumberFormat="1" applyFont="1" applyFill="1" applyBorder="1" applyAlignment="1" applyProtection="1">
      <alignment vertical="center"/>
      <protection locked="0"/>
    </xf>
    <xf numFmtId="0" fontId="6" fillId="3" borderId="0" xfId="5" applyFont="1" applyFill="1" applyBorder="1" applyAlignment="1">
      <alignment horizontal="left" vertical="center"/>
    </xf>
    <xf numFmtId="0" fontId="9" fillId="3" borderId="3" xfId="5" applyFont="1" applyFill="1" applyBorder="1" applyAlignment="1">
      <alignment horizontal="left" vertical="top"/>
    </xf>
    <xf numFmtId="0" fontId="9" fillId="3" borderId="0" xfId="5" applyNumberFormat="1" applyFont="1" applyFill="1" applyBorder="1" applyAlignment="1">
      <alignment horizontal="right"/>
    </xf>
    <xf numFmtId="16" fontId="9" fillId="3" borderId="0" xfId="5" quotePrefix="1" applyNumberFormat="1" applyFont="1" applyFill="1" applyBorder="1" applyAlignment="1">
      <alignment horizontal="right" indent="1"/>
    </xf>
    <xf numFmtId="16" fontId="9" fillId="3" borderId="0" xfId="5" quotePrefix="1" applyNumberFormat="1" applyFont="1" applyFill="1" applyBorder="1" applyAlignment="1">
      <alignment horizontal="right"/>
    </xf>
    <xf numFmtId="0" fontId="0" fillId="3" borderId="0" xfId="0" applyFill="1" applyProtection="1">
      <protection locked="0"/>
    </xf>
    <xf numFmtId="173" fontId="30" fillId="3" borderId="0" xfId="0" applyNumberFormat="1" applyFont="1" applyFill="1"/>
    <xf numFmtId="173" fontId="6" fillId="3" borderId="0" xfId="49" applyNumberFormat="1" applyFont="1" applyFill="1" applyAlignment="1">
      <alignment vertical="center"/>
    </xf>
    <xf numFmtId="173" fontId="6" fillId="3" borderId="0" xfId="49" applyNumberFormat="1" applyFont="1" applyFill="1" applyAlignment="1" applyProtection="1">
      <alignment vertical="center"/>
      <protection locked="0"/>
    </xf>
    <xf numFmtId="173" fontId="6" fillId="3" borderId="10" xfId="49" applyNumberFormat="1" applyFont="1" applyFill="1" applyBorder="1" applyAlignment="1">
      <alignment vertical="center"/>
    </xf>
    <xf numFmtId="173" fontId="6" fillId="3" borderId="10" xfId="49" applyNumberFormat="1" applyFont="1" applyFill="1" applyBorder="1" applyAlignment="1" applyProtection="1">
      <alignment vertical="center"/>
      <protection locked="0"/>
    </xf>
    <xf numFmtId="0" fontId="6" fillId="3" borderId="10" xfId="5" quotePrefix="1" applyFont="1" applyFill="1" applyBorder="1" applyAlignment="1">
      <alignment horizontal="left" vertical="center"/>
    </xf>
    <xf numFmtId="0" fontId="6" fillId="3" borderId="0" xfId="5" quotePrefix="1" applyFont="1" applyFill="1" applyBorder="1" applyAlignment="1">
      <alignment horizontal="left" vertical="center"/>
    </xf>
    <xf numFmtId="0" fontId="6" fillId="3" borderId="0" xfId="5" applyFont="1" applyFill="1" applyAlignment="1">
      <alignment horizontal="left" vertical="center"/>
    </xf>
    <xf numFmtId="173" fontId="6" fillId="3" borderId="10" xfId="49" applyNumberFormat="1" applyFont="1" applyFill="1" applyBorder="1" applyAlignment="1">
      <alignment horizontal="right"/>
    </xf>
    <xf numFmtId="173" fontId="6" fillId="3" borderId="10" xfId="49" applyNumberFormat="1" applyFont="1" applyFill="1" applyBorder="1" applyAlignment="1" applyProtection="1">
      <alignment horizontal="right"/>
      <protection locked="0"/>
    </xf>
    <xf numFmtId="173" fontId="6" fillId="3" borderId="0" xfId="49" applyNumberFormat="1" applyFont="1" applyFill="1" applyAlignment="1">
      <alignment horizontal="right"/>
    </xf>
    <xf numFmtId="173" fontId="6" fillId="3" borderId="0" xfId="49" applyNumberFormat="1" applyFont="1" applyFill="1" applyAlignment="1" applyProtection="1">
      <alignment horizontal="right"/>
      <protection locked="0"/>
    </xf>
    <xf numFmtId="172" fontId="6" fillId="3" borderId="0" xfId="49" applyNumberFormat="1" applyFont="1" applyFill="1" applyAlignment="1">
      <alignment horizontal="right"/>
    </xf>
    <xf numFmtId="172" fontId="6" fillId="3" borderId="0" xfId="49" applyNumberFormat="1" applyFont="1" applyFill="1" applyAlignment="1" applyProtection="1">
      <alignment horizontal="right"/>
      <protection locked="0"/>
    </xf>
    <xf numFmtId="0" fontId="9" fillId="3" borderId="0" xfId="5" applyFont="1" applyFill="1" applyAlignment="1">
      <alignment horizontal="left" vertical="center"/>
    </xf>
    <xf numFmtId="0" fontId="20" fillId="3" borderId="17" xfId="0" applyFont="1" applyFill="1" applyBorder="1" applyAlignment="1">
      <alignment horizontal="right" wrapText="1"/>
    </xf>
    <xf numFmtId="0" fontId="20" fillId="3" borderId="17" xfId="0" applyFont="1" applyFill="1" applyBorder="1" applyAlignment="1" applyProtection="1">
      <alignment horizontal="right" wrapText="1"/>
      <protection locked="0"/>
    </xf>
    <xf numFmtId="0" fontId="9" fillId="3" borderId="3" xfId="5" applyFont="1" applyFill="1" applyBorder="1" applyAlignment="1">
      <alignment horizontal="left" vertical="center"/>
    </xf>
    <xf numFmtId="166" fontId="22" fillId="0" borderId="0" xfId="0" applyNumberFormat="1" applyFont="1"/>
    <xf numFmtId="166" fontId="22" fillId="3" borderId="0" xfId="0" applyNumberFormat="1" applyFont="1" applyFill="1"/>
    <xf numFmtId="0" fontId="25" fillId="3" borderId="0" xfId="0" applyFont="1" applyFill="1" applyAlignment="1">
      <alignment horizontal="left"/>
    </xf>
    <xf numFmtId="166" fontId="0" fillId="0" borderId="0" xfId="0" applyNumberFormat="1"/>
    <xf numFmtId="166" fontId="9" fillId="3" borderId="3" xfId="5" applyNumberFormat="1" applyFont="1" applyFill="1" applyBorder="1" applyAlignment="1">
      <alignment horizontal="right" wrapText="1"/>
    </xf>
    <xf numFmtId="3" fontId="19" fillId="5" borderId="0" xfId="0" applyNumberFormat="1" applyFont="1" applyFill="1" applyBorder="1" applyAlignment="1">
      <alignment horizontal="right" vertical="center"/>
    </xf>
    <xf numFmtId="0" fontId="9" fillId="5" borderId="0" xfId="0" applyFont="1" applyFill="1" applyBorder="1" applyAlignment="1">
      <alignment horizontal="left" vertical="center" readingOrder="1"/>
    </xf>
    <xf numFmtId="0" fontId="22" fillId="3" borderId="0" xfId="0" applyFont="1" applyFill="1" applyAlignment="1">
      <alignment readingOrder="1"/>
    </xf>
    <xf numFmtId="0" fontId="6" fillId="3" borderId="0" xfId="0" applyFont="1" applyFill="1" applyBorder="1" applyAlignment="1">
      <alignment horizontal="left" vertical="center" readingOrder="1"/>
    </xf>
    <xf numFmtId="3" fontId="19" fillId="3" borderId="3" xfId="0" applyNumberFormat="1" applyFont="1" applyFill="1" applyBorder="1" applyAlignment="1">
      <alignment horizontal="right" vertical="center"/>
    </xf>
    <xf numFmtId="0" fontId="9" fillId="3" borderId="3" xfId="0" applyFont="1" applyFill="1" applyBorder="1" applyAlignment="1">
      <alignment horizontal="left" vertical="center" readingOrder="1"/>
    </xf>
    <xf numFmtId="3" fontId="19" fillId="3" borderId="0" xfId="0" applyNumberFormat="1" applyFont="1" applyFill="1" applyBorder="1" applyAlignment="1">
      <alignment horizontal="right" vertical="center"/>
    </xf>
    <xf numFmtId="0" fontId="9" fillId="3" borderId="0" xfId="0" applyFont="1" applyFill="1" applyBorder="1" applyAlignment="1">
      <alignment horizontal="left" vertical="center" readingOrder="1"/>
    </xf>
    <xf numFmtId="0" fontId="9" fillId="3" borderId="0" xfId="0" applyFont="1" applyFill="1" applyBorder="1" applyAlignment="1" applyProtection="1">
      <alignment horizontal="left" vertical="center" readingOrder="1"/>
      <protection locked="0"/>
    </xf>
    <xf numFmtId="0" fontId="6" fillId="3" borderId="0" xfId="0" applyFont="1" applyFill="1" applyBorder="1" applyAlignment="1" applyProtection="1">
      <alignment horizontal="left" vertical="center" indent="1" readingOrder="1"/>
      <protection locked="0"/>
    </xf>
    <xf numFmtId="3" fontId="19" fillId="5" borderId="0" xfId="0" applyNumberFormat="1" applyFont="1" applyFill="1" applyBorder="1" applyAlignment="1">
      <alignment horizontal="right"/>
    </xf>
    <xf numFmtId="0" fontId="20" fillId="3" borderId="19" xfId="0" applyFont="1" applyFill="1" applyBorder="1" applyAlignment="1">
      <alignment horizontal="left" vertical="center" readingOrder="1"/>
    </xf>
    <xf numFmtId="0" fontId="22" fillId="3" borderId="0" xfId="0" applyFont="1" applyFill="1" applyAlignment="1"/>
    <xf numFmtId="0" fontId="22" fillId="3" borderId="0" xfId="0" applyFont="1" applyFill="1" applyAlignment="1">
      <alignment horizontal="right" vertical="center"/>
    </xf>
    <xf numFmtId="0" fontId="88" fillId="3" borderId="0" xfId="0" applyFont="1" applyFill="1"/>
    <xf numFmtId="3" fontId="6" fillId="3" borderId="0" xfId="5" applyNumberFormat="1" applyFont="1" applyFill="1" applyBorder="1" applyAlignment="1">
      <alignment horizontal="right" vertical="center"/>
    </xf>
    <xf numFmtId="0" fontId="9" fillId="3" borderId="0" xfId="5" applyFont="1" applyFill="1" applyBorder="1" applyAlignment="1">
      <alignment horizontal="left" indent="1"/>
    </xf>
    <xf numFmtId="173" fontId="6" fillId="3" borderId="10" xfId="0" applyNumberFormat="1" applyFont="1" applyFill="1" applyBorder="1" applyAlignment="1"/>
    <xf numFmtId="173" fontId="6" fillId="3" borderId="10" xfId="0" applyNumberFormat="1" applyFont="1" applyFill="1" applyBorder="1" applyAlignment="1" applyProtection="1">
      <protection locked="0"/>
    </xf>
    <xf numFmtId="0" fontId="6" fillId="3" borderId="10" xfId="5" applyFont="1" applyFill="1" applyBorder="1" applyAlignment="1">
      <alignment horizontal="left" vertical="top" indent="1"/>
    </xf>
    <xf numFmtId="173" fontId="6" fillId="3" borderId="0" xfId="0" applyNumberFormat="1" applyFont="1" applyFill="1" applyBorder="1" applyAlignment="1"/>
    <xf numFmtId="0" fontId="30" fillId="3" borderId="0" xfId="5" applyFont="1" applyFill="1" applyBorder="1" applyAlignment="1">
      <alignment horizontal="left" indent="1"/>
    </xf>
    <xf numFmtId="0" fontId="6" fillId="3" borderId="10" xfId="5" quotePrefix="1" applyFont="1" applyFill="1" applyBorder="1" applyAlignment="1">
      <alignment horizontal="left" vertical="center" indent="1"/>
    </xf>
    <xf numFmtId="0" fontId="6" fillId="3" borderId="0" xfId="5" applyFont="1" applyFill="1" applyAlignment="1">
      <alignment horizontal="left" vertical="center" indent="1"/>
    </xf>
    <xf numFmtId="0" fontId="9" fillId="3" borderId="3" xfId="5" applyFont="1" applyFill="1" applyBorder="1" applyAlignment="1">
      <alignment horizontal="left" vertical="center" indent="1"/>
    </xf>
    <xf numFmtId="0" fontId="22" fillId="0" borderId="0" xfId="0" applyFont="1" applyFill="1" applyBorder="1"/>
    <xf numFmtId="0" fontId="23" fillId="0" borderId="0" xfId="0" applyFont="1" applyFill="1" applyBorder="1"/>
    <xf numFmtId="0" fontId="22" fillId="3" borderId="0" xfId="0" applyFont="1" applyFill="1" applyAlignment="1">
      <alignment horizontal="left" indent="1"/>
    </xf>
    <xf numFmtId="0" fontId="6" fillId="3" borderId="10" xfId="5" applyFont="1" applyFill="1" applyBorder="1" applyAlignment="1">
      <alignment horizontal="left" indent="1"/>
    </xf>
    <xf numFmtId="167" fontId="6" fillId="3" borderId="0" xfId="5" applyNumberFormat="1" applyFont="1" applyFill="1" applyBorder="1" applyAlignment="1" applyProtection="1">
      <alignment horizontal="center" vertical="center"/>
      <protection locked="0"/>
    </xf>
    <xf numFmtId="0" fontId="20" fillId="3" borderId="3" xfId="5" applyFont="1" applyFill="1" applyBorder="1" applyAlignment="1">
      <alignment horizontal="center"/>
    </xf>
    <xf numFmtId="3" fontId="20" fillId="3" borderId="3" xfId="5" applyNumberFormat="1" applyFont="1" applyFill="1" applyBorder="1" applyAlignment="1">
      <alignment horizontal="center"/>
    </xf>
    <xf numFmtId="0" fontId="9" fillId="3" borderId="0" xfId="5" applyFont="1" applyFill="1" applyBorder="1" applyAlignment="1">
      <alignment horizontal="left" vertical="center"/>
    </xf>
    <xf numFmtId="0" fontId="6" fillId="3" borderId="0" xfId="5" applyFont="1" applyFill="1" applyBorder="1" applyAlignment="1">
      <alignment horizontal="left" vertical="center" wrapText="1"/>
    </xf>
    <xf numFmtId="0" fontId="62" fillId="0" borderId="0" xfId="5" applyFont="1" applyFill="1" applyBorder="1" applyAlignment="1" applyProtection="1">
      <alignment horizontal="left" vertical="center"/>
      <protection locked="0"/>
    </xf>
    <xf numFmtId="167" fontId="22" fillId="3" borderId="0" xfId="0" applyNumberFormat="1" applyFont="1" applyFill="1" applyAlignment="1"/>
    <xf numFmtId="167" fontId="25" fillId="3" borderId="0" xfId="0" applyNumberFormat="1" applyFont="1" applyFill="1" applyAlignment="1"/>
    <xf numFmtId="166" fontId="6" fillId="3" borderId="0" xfId="5" applyNumberFormat="1" applyFont="1" applyFill="1" applyBorder="1" applyAlignment="1" applyProtection="1">
      <alignment horizontal="right" vertical="center"/>
      <protection locked="0"/>
    </xf>
    <xf numFmtId="0" fontId="62" fillId="3" borderId="0" xfId="5" applyFont="1" applyFill="1" applyBorder="1" applyAlignment="1">
      <alignment horizontal="left" vertical="center"/>
    </xf>
    <xf numFmtId="0" fontId="9" fillId="3" borderId="3" xfId="5" applyFont="1" applyFill="1" applyBorder="1" applyAlignment="1">
      <alignment horizontal="left" vertical="center" wrapText="1"/>
    </xf>
    <xf numFmtId="0" fontId="33" fillId="3" borderId="18" xfId="61" applyFont="1" applyFill="1" applyBorder="1" applyAlignment="1">
      <alignment horizontal="center"/>
    </xf>
    <xf numFmtId="0" fontId="0" fillId="0" borderId="0" xfId="0" quotePrefix="1"/>
    <xf numFmtId="0" fontId="8" fillId="0" borderId="0" xfId="0" applyFont="1"/>
    <xf numFmtId="0" fontId="89" fillId="0" borderId="0" xfId="0" applyFont="1" applyFill="1" applyAlignment="1"/>
    <xf numFmtId="3" fontId="6" fillId="0" borderId="0" xfId="33" applyNumberFormat="1" applyFont="1" applyFill="1" applyAlignment="1">
      <alignment horizontal="right"/>
    </xf>
    <xf numFmtId="3" fontId="6" fillId="0" borderId="0" xfId="33" applyNumberFormat="1" applyFont="1" applyFill="1"/>
    <xf numFmtId="3" fontId="6" fillId="0" borderId="26" xfId="5" applyNumberFormat="1" applyFont="1" applyFill="1" applyBorder="1" applyAlignment="1" applyProtection="1">
      <alignment horizontal="left"/>
      <protection locked="0"/>
    </xf>
    <xf numFmtId="3" fontId="6" fillId="0" borderId="26" xfId="5" applyNumberFormat="1" applyFont="1" applyFill="1" applyBorder="1" applyAlignment="1" applyProtection="1">
      <alignment horizontal="right"/>
      <protection locked="0"/>
    </xf>
    <xf numFmtId="3" fontId="9" fillId="0" borderId="26" xfId="5" applyNumberFormat="1" applyFont="1" applyFill="1" applyBorder="1" applyAlignment="1" applyProtection="1">
      <alignment horizontal="right"/>
      <protection locked="0"/>
    </xf>
    <xf numFmtId="3" fontId="9" fillId="0" borderId="26" xfId="38" applyNumberFormat="1" applyFont="1" applyFill="1" applyBorder="1" applyAlignment="1" applyProtection="1">
      <alignment horizontal="left" wrapText="1"/>
      <protection locked="0"/>
    </xf>
    <xf numFmtId="3" fontId="0" fillId="0" borderId="0" xfId="0" applyNumberFormat="1"/>
    <xf numFmtId="0" fontId="4" fillId="0" borderId="0" xfId="0" applyFont="1"/>
    <xf numFmtId="0" fontId="19" fillId="2" borderId="0" xfId="27" applyFont="1" applyFill="1" applyAlignment="1">
      <alignment horizontal="left" vertical="center" wrapText="1" indent="1"/>
    </xf>
    <xf numFmtId="166" fontId="19" fillId="2" borderId="2" xfId="27" applyNumberFormat="1" applyFont="1" applyFill="1" applyBorder="1" applyAlignment="1">
      <alignment horizontal="center" vertical="center"/>
    </xf>
    <xf numFmtId="0" fontId="6" fillId="0" borderId="4" xfId="27" applyFont="1" applyBorder="1" applyAlignment="1">
      <alignment horizontal="left" vertical="center" wrapText="1" indent="1" readingOrder="1"/>
    </xf>
    <xf numFmtId="0" fontId="58" fillId="0" borderId="0" xfId="27" applyFont="1"/>
    <xf numFmtId="0" fontId="58" fillId="0" borderId="0" xfId="27" applyFont="1" applyAlignment="1">
      <alignment vertical="center"/>
    </xf>
    <xf numFmtId="0" fontId="22" fillId="0" borderId="0" xfId="27" applyFont="1" applyAlignment="1">
      <alignment vertical="center"/>
    </xf>
    <xf numFmtId="0" fontId="19" fillId="0" borderId="0" xfId="27" applyFont="1" applyAlignment="1">
      <alignment vertical="center"/>
    </xf>
    <xf numFmtId="3" fontId="22" fillId="0" borderId="0" xfId="27" applyNumberFormat="1" applyFont="1"/>
    <xf numFmtId="0" fontId="22" fillId="0" borderId="0" xfId="27" applyFont="1"/>
    <xf numFmtId="0" fontId="82" fillId="0" borderId="0" xfId="27" applyFont="1" applyAlignment="1">
      <alignment horizontal="right"/>
    </xf>
    <xf numFmtId="0" fontId="78" fillId="0" borderId="0" xfId="27" applyFont="1"/>
    <xf numFmtId="0" fontId="47" fillId="0" borderId="0" xfId="27" applyFont="1" applyAlignment="1">
      <alignment horizontal="left" vertical="center" readingOrder="1"/>
    </xf>
    <xf numFmtId="0" fontId="61" fillId="0" borderId="0" xfId="27" applyFont="1" applyAlignment="1">
      <alignment vertical="center"/>
    </xf>
    <xf numFmtId="0" fontId="11" fillId="0" borderId="0" xfId="4" applyFont="1" applyFill="1" applyBorder="1" applyAlignment="1">
      <alignment horizontal="right"/>
    </xf>
    <xf numFmtId="167" fontId="25" fillId="0" borderId="0" xfId="4" applyNumberFormat="1" applyFont="1" applyFill="1" applyBorder="1" applyAlignment="1">
      <alignment horizontal="right" vertical="center"/>
    </xf>
    <xf numFmtId="167" fontId="30" fillId="0" borderId="0" xfId="4" applyNumberFormat="1" applyFont="1" applyFill="1" applyBorder="1" applyAlignment="1">
      <alignment horizontal="right" vertical="center"/>
    </xf>
    <xf numFmtId="167" fontId="81" fillId="0" borderId="0" xfId="4" applyNumberFormat="1" applyFont="1" applyFill="1" applyBorder="1" applyAlignment="1">
      <alignment horizontal="right" vertical="center"/>
    </xf>
    <xf numFmtId="0" fontId="25" fillId="0" borderId="0" xfId="4" applyFont="1" applyFill="1" applyBorder="1" applyAlignment="1">
      <alignment horizontal="left" vertical="center" indent="1"/>
    </xf>
    <xf numFmtId="0" fontId="34" fillId="0" borderId="0" xfId="4" applyFont="1" applyFill="1" applyAlignment="1">
      <alignment horizontal="left" vertical="center"/>
    </xf>
    <xf numFmtId="9" fontId="62" fillId="0" borderId="7" xfId="6" applyFont="1" applyFill="1" applyBorder="1" applyAlignment="1" applyProtection="1">
      <alignment horizontal="right" vertical="center"/>
    </xf>
    <xf numFmtId="166" fontId="6" fillId="0" borderId="0" xfId="4" applyNumberFormat="1" applyFont="1" applyFill="1" applyBorder="1" applyAlignment="1" applyProtection="1">
      <alignment vertical="center"/>
    </xf>
    <xf numFmtId="166" fontId="6" fillId="0" borderId="8" xfId="4" applyNumberFormat="1" applyFont="1" applyFill="1" applyBorder="1" applyAlignment="1" applyProtection="1">
      <alignment vertical="center"/>
    </xf>
    <xf numFmtId="168" fontId="6" fillId="0" borderId="0" xfId="4" applyNumberFormat="1" applyFont="1" applyFill="1" applyBorder="1" applyAlignment="1" applyProtection="1">
      <alignment horizontal="right" vertical="center"/>
    </xf>
    <xf numFmtId="168" fontId="6" fillId="0" borderId="8" xfId="4" applyNumberFormat="1" applyFont="1" applyFill="1" applyBorder="1" applyAlignment="1" applyProtection="1">
      <alignment horizontal="right" vertical="center"/>
    </xf>
    <xf numFmtId="167" fontId="6" fillId="0" borderId="0" xfId="7" applyNumberFormat="1" applyFont="1" applyFill="1" applyBorder="1" applyAlignment="1" applyProtection="1">
      <alignment horizontal="right" vertical="center"/>
    </xf>
    <xf numFmtId="167" fontId="6" fillId="0" borderId="8" xfId="7" applyNumberFormat="1" applyFont="1" applyFill="1" applyBorder="1" applyAlignment="1" applyProtection="1">
      <alignment horizontal="right" vertical="center"/>
    </xf>
    <xf numFmtId="0" fontId="6" fillId="0" borderId="0" xfId="4" applyFont="1" applyFill="1" applyBorder="1" applyAlignment="1" applyProtection="1">
      <alignment horizontal="right" vertical="center"/>
    </xf>
    <xf numFmtId="0" fontId="6" fillId="0" borderId="8" xfId="4" applyFont="1" applyFill="1" applyBorder="1" applyAlignment="1" applyProtection="1">
      <alignment horizontal="right" vertical="center"/>
    </xf>
    <xf numFmtId="9" fontId="62" fillId="0" borderId="8" xfId="6" applyFont="1" applyFill="1" applyBorder="1" applyAlignment="1" applyProtection="1">
      <alignment horizontal="right" vertical="center"/>
    </xf>
    <xf numFmtId="167" fontId="6" fillId="0" borderId="0" xfId="8" applyNumberFormat="1" applyFont="1" applyFill="1" applyBorder="1" applyAlignment="1" applyProtection="1">
      <alignment vertical="center"/>
    </xf>
    <xf numFmtId="167" fontId="6" fillId="0" borderId="8" xfId="8" applyNumberFormat="1" applyFont="1" applyFill="1" applyBorder="1" applyAlignment="1" applyProtection="1">
      <alignment vertical="center"/>
    </xf>
    <xf numFmtId="9" fontId="62" fillId="0" borderId="7" xfId="6" applyFont="1" applyFill="1" applyBorder="1" applyAlignment="1" applyProtection="1">
      <alignment vertical="center"/>
    </xf>
    <xf numFmtId="167" fontId="6" fillId="0" borderId="0" xfId="4" applyNumberFormat="1" applyFont="1" applyFill="1" applyBorder="1" applyAlignment="1" applyProtection="1">
      <alignment vertical="center"/>
    </xf>
    <xf numFmtId="167" fontId="6" fillId="0" borderId="8" xfId="4" applyNumberFormat="1" applyFont="1" applyFill="1" applyBorder="1" applyAlignment="1" applyProtection="1">
      <alignment vertical="center"/>
    </xf>
    <xf numFmtId="168" fontId="6" fillId="0" borderId="0" xfId="7" applyNumberFormat="1" applyFont="1" applyFill="1" applyBorder="1" applyAlignment="1" applyProtection="1">
      <alignment horizontal="right" vertical="center"/>
    </xf>
    <xf numFmtId="168" fontId="6" fillId="0" borderId="8" xfId="7" applyNumberFormat="1" applyFont="1" applyFill="1" applyBorder="1" applyAlignment="1" applyProtection="1">
      <alignment horizontal="right" vertical="center"/>
    </xf>
    <xf numFmtId="167" fontId="6" fillId="0" borderId="0" xfId="4" applyNumberFormat="1" applyFont="1" applyFill="1" applyBorder="1" applyAlignment="1" applyProtection="1">
      <alignment horizontal="right" vertical="center"/>
    </xf>
    <xf numFmtId="167" fontId="6" fillId="0" borderId="8" xfId="4" applyNumberFormat="1" applyFont="1" applyFill="1" applyBorder="1" applyAlignment="1" applyProtection="1">
      <alignment horizontal="right" vertical="center"/>
    </xf>
    <xf numFmtId="9" fontId="62" fillId="0" borderId="8" xfId="6" applyFont="1" applyFill="1" applyBorder="1" applyAlignment="1" applyProtection="1">
      <alignment vertical="center"/>
    </xf>
    <xf numFmtId="0" fontId="60" fillId="0" borderId="0" xfId="4" applyFont="1" applyFill="1" applyAlignment="1">
      <alignment vertical="center"/>
    </xf>
    <xf numFmtId="0" fontId="6" fillId="0" borderId="0" xfId="4" applyFont="1" applyFill="1" applyBorder="1" applyAlignment="1" applyProtection="1">
      <alignment vertical="center"/>
    </xf>
    <xf numFmtId="9" fontId="90" fillId="0" borderId="7" xfId="6" applyFont="1" applyFill="1" applyBorder="1" applyAlignment="1" applyProtection="1">
      <alignment vertical="center"/>
    </xf>
    <xf numFmtId="166" fontId="9" fillId="0" borderId="0" xfId="4" applyNumberFormat="1" applyFont="1" applyFill="1" applyBorder="1" applyAlignment="1" applyProtection="1">
      <alignment vertical="center"/>
    </xf>
    <xf numFmtId="166" fontId="9" fillId="0" borderId="8" xfId="4" applyNumberFormat="1" applyFont="1" applyFill="1" applyBorder="1" applyAlignment="1" applyProtection="1">
      <alignment vertical="center"/>
    </xf>
    <xf numFmtId="168" fontId="9" fillId="0" borderId="0" xfId="4" applyNumberFormat="1" applyFont="1" applyFill="1" applyBorder="1" applyAlignment="1" applyProtection="1">
      <alignment vertical="center"/>
    </xf>
    <xf numFmtId="168" fontId="9" fillId="0" borderId="8" xfId="4" applyNumberFormat="1" applyFont="1" applyFill="1" applyBorder="1" applyAlignment="1" applyProtection="1">
      <alignment vertical="center"/>
    </xf>
    <xf numFmtId="168" fontId="9" fillId="0" borderId="0" xfId="7" applyNumberFormat="1" applyFont="1" applyFill="1" applyBorder="1" applyAlignment="1" applyProtection="1">
      <alignment vertical="center"/>
    </xf>
    <xf numFmtId="168" fontId="9" fillId="0" borderId="8" xfId="7" applyNumberFormat="1" applyFont="1" applyFill="1" applyBorder="1" applyAlignment="1" applyProtection="1">
      <alignment vertical="center"/>
    </xf>
    <xf numFmtId="9" fontId="90" fillId="0" borderId="8" xfId="6" applyFont="1" applyFill="1" applyBorder="1" applyAlignment="1" applyProtection="1">
      <alignment vertical="center"/>
    </xf>
    <xf numFmtId="168" fontId="6" fillId="0" borderId="8" xfId="8" applyNumberFormat="1" applyFont="1" applyFill="1" applyBorder="1" applyAlignment="1" applyProtection="1">
      <alignment vertical="center"/>
    </xf>
    <xf numFmtId="9" fontId="62" fillId="0" borderId="9" xfId="6" applyFont="1" applyFill="1" applyBorder="1" applyAlignment="1" applyProtection="1">
      <alignment vertical="center"/>
    </xf>
    <xf numFmtId="3" fontId="6" fillId="0" borderId="10" xfId="8" applyNumberFormat="1" applyFont="1" applyFill="1" applyBorder="1" applyAlignment="1" applyProtection="1">
      <alignment vertical="center"/>
    </xf>
    <xf numFmtId="3" fontId="6" fillId="0" borderId="11" xfId="8" applyNumberFormat="1" applyFont="1" applyFill="1" applyBorder="1" applyAlignment="1" applyProtection="1">
      <alignment vertical="center"/>
    </xf>
    <xf numFmtId="9" fontId="62" fillId="0" borderId="12" xfId="6" applyFont="1" applyFill="1" applyBorder="1" applyAlignment="1" applyProtection="1">
      <alignment vertical="center"/>
    </xf>
    <xf numFmtId="3" fontId="6" fillId="0" borderId="12" xfId="8" applyNumberFormat="1" applyFont="1" applyFill="1" applyBorder="1" applyAlignment="1" applyProtection="1">
      <alignment vertical="center"/>
    </xf>
    <xf numFmtId="9" fontId="62" fillId="0" borderId="11" xfId="6" applyFont="1" applyFill="1" applyBorder="1" applyAlignment="1" applyProtection="1">
      <alignment vertical="center"/>
    </xf>
    <xf numFmtId="3" fontId="6" fillId="0" borderId="0" xfId="8" applyNumberFormat="1" applyFont="1" applyFill="1" applyBorder="1" applyAlignment="1" applyProtection="1">
      <alignment vertical="center"/>
    </xf>
    <xf numFmtId="3" fontId="6" fillId="0" borderId="8" xfId="8" applyNumberFormat="1" applyFont="1" applyFill="1" applyBorder="1" applyAlignment="1" applyProtection="1">
      <protection hidden="1"/>
    </xf>
    <xf numFmtId="9" fontId="62" fillId="0" borderId="13" xfId="6" applyFont="1" applyFill="1" applyBorder="1" applyAlignment="1" applyProtection="1">
      <alignment vertical="center"/>
    </xf>
    <xf numFmtId="3" fontId="6" fillId="0" borderId="13" xfId="8" applyNumberFormat="1" applyFont="1" applyFill="1" applyBorder="1" applyAlignment="1" applyProtection="1">
      <alignment vertical="center"/>
    </xf>
    <xf numFmtId="3" fontId="6" fillId="0" borderId="8" xfId="8" applyNumberFormat="1" applyFont="1" applyFill="1" applyBorder="1" applyAlignment="1" applyProtection="1">
      <alignment vertical="center"/>
    </xf>
    <xf numFmtId="166" fontId="62" fillId="0" borderId="7" xfId="6" applyNumberFormat="1" applyFont="1" applyFill="1" applyBorder="1" applyAlignment="1" applyProtection="1">
      <alignment vertical="center"/>
    </xf>
    <xf numFmtId="1" fontId="6" fillId="0" borderId="0" xfId="4" applyNumberFormat="1" applyFont="1" applyFill="1" applyBorder="1" applyAlignment="1" applyProtection="1">
      <alignment vertical="center"/>
    </xf>
    <xf numFmtId="1" fontId="6" fillId="0" borderId="8" xfId="4" applyNumberFormat="1" applyFont="1" applyFill="1" applyBorder="1" applyAlignment="1" applyProtection="1">
      <alignment vertical="center"/>
    </xf>
    <xf numFmtId="166" fontId="62" fillId="0" borderId="13" xfId="6" applyNumberFormat="1" applyFont="1" applyFill="1" applyBorder="1" applyAlignment="1" applyProtection="1">
      <alignment vertical="center"/>
    </xf>
    <xf numFmtId="168" fontId="6" fillId="0" borderId="13" xfId="4" applyNumberFormat="1" applyFont="1" applyFill="1" applyBorder="1" applyAlignment="1" applyProtection="1">
      <alignment horizontal="right" vertical="center"/>
    </xf>
    <xf numFmtId="1" fontId="6" fillId="0" borderId="0" xfId="7" applyNumberFormat="1" applyFont="1" applyFill="1" applyAlignment="1" applyProtection="1">
      <alignment vertical="center"/>
    </xf>
    <xf numFmtId="1" fontId="6" fillId="0" borderId="0" xfId="4" applyNumberFormat="1" applyFont="1" applyFill="1" applyAlignment="1" applyProtection="1">
      <alignment vertical="center"/>
    </xf>
    <xf numFmtId="1" fontId="6" fillId="0" borderId="0" xfId="8" applyNumberFormat="1" applyFont="1" applyFill="1" applyBorder="1" applyAlignment="1" applyProtection="1">
      <alignment vertical="center"/>
    </xf>
    <xf numFmtId="1" fontId="6" fillId="0" borderId="8" xfId="8" applyNumberFormat="1" applyFont="1" applyFill="1" applyBorder="1" applyAlignment="1" applyProtection="1">
      <alignment vertical="center"/>
    </xf>
    <xf numFmtId="0" fontId="6" fillId="0" borderId="3" xfId="4" applyFont="1" applyFill="1" applyBorder="1" applyAlignment="1">
      <alignment horizontal="right" vertical="center"/>
    </xf>
    <xf numFmtId="1" fontId="6" fillId="0" borderId="0" xfId="7" applyNumberFormat="1" applyFont="1" applyFill="1" applyBorder="1" applyAlignment="1" applyProtection="1">
      <alignment vertical="center"/>
    </xf>
    <xf numFmtId="168" fontId="6" fillId="0" borderId="14" xfId="4" applyNumberFormat="1" applyFont="1" applyFill="1" applyBorder="1" applyAlignment="1" applyProtection="1">
      <alignment horizontal="right" vertical="center"/>
    </xf>
    <xf numFmtId="168" fontId="6" fillId="0" borderId="15" xfId="4" applyNumberFormat="1" applyFont="1" applyFill="1" applyBorder="1" applyAlignment="1" applyProtection="1">
      <alignment horizontal="right" vertical="center"/>
    </xf>
    <xf numFmtId="3" fontId="6" fillId="0" borderId="0" xfId="4" applyNumberFormat="1" applyFont="1" applyFill="1" applyBorder="1" applyAlignment="1" applyProtection="1">
      <alignment vertical="center"/>
    </xf>
    <xf numFmtId="3" fontId="9" fillId="0" borderId="14" xfId="4" applyNumberFormat="1" applyFont="1" applyFill="1" applyBorder="1" applyAlignment="1" applyProtection="1">
      <alignment vertical="center"/>
    </xf>
    <xf numFmtId="3" fontId="9" fillId="0" borderId="15" xfId="4" applyNumberFormat="1" applyFont="1" applyFill="1" applyBorder="1" applyAlignment="1" applyProtection="1">
      <alignment vertical="center"/>
    </xf>
    <xf numFmtId="3" fontId="6" fillId="0" borderId="8" xfId="4" applyNumberFormat="1" applyFont="1" applyFill="1" applyBorder="1" applyAlignment="1" applyProtection="1">
      <alignment vertical="center"/>
    </xf>
    <xf numFmtId="3" fontId="6" fillId="0" borderId="13" xfId="4" applyNumberFormat="1" applyFont="1" applyFill="1" applyBorder="1" applyAlignment="1" applyProtection="1">
      <alignment vertical="center"/>
    </xf>
    <xf numFmtId="3" fontId="6" fillId="0" borderId="0" xfId="7" applyNumberFormat="1" applyFont="1" applyFill="1" applyBorder="1" applyAlignment="1" applyProtection="1">
      <alignment vertical="center"/>
    </xf>
    <xf numFmtId="3" fontId="6" fillId="0" borderId="8" xfId="7" applyNumberFormat="1" applyFont="1" applyFill="1" applyBorder="1" applyAlignment="1" applyProtection="1">
      <alignment vertical="center"/>
    </xf>
    <xf numFmtId="3" fontId="6" fillId="0" borderId="8" xfId="8" applyNumberFormat="1" applyFont="1" applyFill="1" applyBorder="1" applyAlignment="1" applyProtection="1">
      <alignment horizontal="right" vertical="center"/>
      <protection hidden="1"/>
    </xf>
    <xf numFmtId="3" fontId="9" fillId="0" borderId="0" xfId="4" applyNumberFormat="1" applyFont="1" applyFill="1" applyBorder="1" applyAlignment="1" applyProtection="1">
      <alignment vertical="center"/>
    </xf>
    <xf numFmtId="3" fontId="9" fillId="0" borderId="8" xfId="4" applyNumberFormat="1" applyFont="1" applyFill="1" applyBorder="1" applyAlignment="1" applyProtection="1">
      <alignment vertical="center"/>
    </xf>
    <xf numFmtId="9" fontId="90" fillId="0" borderId="13" xfId="6" applyFont="1" applyFill="1" applyBorder="1" applyAlignment="1" applyProtection="1">
      <alignment vertical="center"/>
    </xf>
    <xf numFmtId="3" fontId="9" fillId="0" borderId="13" xfId="4" applyNumberFormat="1" applyFont="1" applyFill="1" applyBorder="1" applyAlignment="1" applyProtection="1">
      <alignment vertical="center"/>
    </xf>
    <xf numFmtId="3" fontId="9" fillId="0" borderId="0" xfId="7" applyNumberFormat="1" applyFont="1" applyFill="1" applyBorder="1" applyAlignment="1" applyProtection="1">
      <alignment vertical="center"/>
    </xf>
    <xf numFmtId="3" fontId="9" fillId="0" borderId="8" xfId="7" applyNumberFormat="1" applyFont="1" applyFill="1" applyBorder="1" applyAlignment="1" applyProtection="1">
      <alignment vertical="center"/>
    </xf>
    <xf numFmtId="3" fontId="9" fillId="0" borderId="0" xfId="8" applyNumberFormat="1" applyFont="1" applyFill="1" applyBorder="1" applyAlignment="1" applyProtection="1">
      <alignment vertical="center"/>
      <protection hidden="1"/>
    </xf>
    <xf numFmtId="3" fontId="9" fillId="0" borderId="8" xfId="8" applyNumberFormat="1" applyFont="1" applyFill="1" applyBorder="1" applyAlignment="1" applyProtection="1">
      <alignment horizontal="right" vertical="center"/>
      <protection hidden="1"/>
    </xf>
    <xf numFmtId="3" fontId="9" fillId="0" borderId="8" xfId="8" applyNumberFormat="1" applyFont="1" applyFill="1" applyBorder="1" applyAlignment="1" applyProtection="1">
      <alignment vertical="center"/>
      <protection hidden="1"/>
    </xf>
    <xf numFmtId="3" fontId="6" fillId="0" borderId="8" xfId="8" applyNumberFormat="1" applyFont="1" applyFill="1" applyBorder="1" applyAlignment="1" applyProtection="1">
      <alignment vertical="center"/>
      <protection hidden="1"/>
    </xf>
    <xf numFmtId="3" fontId="6" fillId="0" borderId="14" xfId="4" applyNumberFormat="1" applyFont="1" applyFill="1" applyBorder="1" applyAlignment="1" applyProtection="1">
      <alignment vertical="center"/>
    </xf>
    <xf numFmtId="3" fontId="6" fillId="0" borderId="15" xfId="4" applyNumberFormat="1" applyFont="1" applyFill="1" applyBorder="1" applyAlignment="1" applyProtection="1">
      <alignment vertical="center"/>
    </xf>
    <xf numFmtId="9" fontId="62" fillId="0" borderId="7" xfId="6" applyNumberFormat="1" applyFont="1" applyFill="1" applyBorder="1" applyAlignment="1" applyProtection="1">
      <alignment vertical="center"/>
    </xf>
    <xf numFmtId="0" fontId="90" fillId="0" borderId="9" xfId="4" applyFont="1" applyFill="1" applyBorder="1" applyAlignment="1" applyProtection="1">
      <alignment horizontal="right" wrapText="1"/>
    </xf>
    <xf numFmtId="0" fontId="9" fillId="0" borderId="10" xfId="4" applyFont="1" applyFill="1" applyBorder="1" applyAlignment="1" applyProtection="1">
      <alignment horizontal="right" wrapText="1"/>
    </xf>
    <xf numFmtId="0" fontId="9" fillId="0" borderId="11" xfId="4" applyFont="1" applyFill="1" applyBorder="1" applyAlignment="1" applyProtection="1">
      <alignment horizontal="right" wrapText="1"/>
    </xf>
    <xf numFmtId="0" fontId="11" fillId="0" borderId="0" xfId="4" applyFont="1" applyFill="1" applyAlignment="1">
      <alignment horizontal="right" vertical="center"/>
    </xf>
    <xf numFmtId="0" fontId="60" fillId="0" borderId="0" xfId="4" applyFont="1" applyFill="1" applyAlignment="1">
      <alignment horizontal="right" vertical="center"/>
    </xf>
    <xf numFmtId="0" fontId="19" fillId="0" borderId="4" xfId="4" applyFont="1" applyFill="1" applyBorder="1" applyAlignment="1">
      <alignment horizontal="right" vertical="center" wrapText="1"/>
    </xf>
    <xf numFmtId="3" fontId="6" fillId="0" borderId="0" xfId="8" applyNumberFormat="1" applyFont="1" applyFill="1" applyBorder="1" applyAlignment="1" applyProtection="1">
      <protection hidden="1"/>
    </xf>
    <xf numFmtId="0" fontId="9" fillId="0" borderId="11" xfId="4" applyFont="1" applyFill="1" applyBorder="1" applyAlignment="1" applyProtection="1">
      <alignment horizontal="right" vertical="center" wrapText="1"/>
    </xf>
    <xf numFmtId="0" fontId="62" fillId="0" borderId="13" xfId="4" applyFont="1" applyFill="1" applyBorder="1" applyAlignment="1" applyProtection="1">
      <alignment horizontal="center" vertical="top" wrapText="1"/>
    </xf>
    <xf numFmtId="0" fontId="9" fillId="0" borderId="0" xfId="4" applyFont="1" applyFill="1" applyBorder="1" applyAlignment="1" applyProtection="1">
      <alignment horizontal="right" vertical="center" wrapText="1"/>
    </xf>
    <xf numFmtId="0" fontId="9" fillId="0" borderId="8" xfId="4" applyFont="1" applyFill="1" applyBorder="1" applyAlignment="1" applyProtection="1">
      <alignment horizontal="right" vertical="center" wrapText="1"/>
    </xf>
    <xf numFmtId="0" fontId="62" fillId="0" borderId="0" xfId="4" applyFont="1" applyFill="1" applyBorder="1" applyAlignment="1" applyProtection="1">
      <alignment horizontal="center" vertical="top" wrapText="1"/>
    </xf>
    <xf numFmtId="0" fontId="45" fillId="0" borderId="0" xfId="4" applyFont="1" applyFill="1" applyAlignment="1">
      <alignment horizontal="right"/>
    </xf>
    <xf numFmtId="0" fontId="9" fillId="0" borderId="0" xfId="4" applyFont="1" applyFill="1" applyAlignment="1"/>
    <xf numFmtId="0" fontId="36" fillId="0" borderId="0" xfId="4" applyFont="1" applyFill="1" applyAlignment="1"/>
    <xf numFmtId="0" fontId="45" fillId="0" borderId="0" xfId="4" applyFont="1" applyFill="1" applyAlignment="1"/>
    <xf numFmtId="0" fontId="36" fillId="3" borderId="0" xfId="4" applyFont="1" applyFill="1" applyAlignment="1"/>
    <xf numFmtId="0" fontId="19" fillId="0" borderId="3" xfId="0" applyFont="1" applyBorder="1" applyAlignment="1">
      <alignment horizontal="center"/>
    </xf>
    <xf numFmtId="0" fontId="3" fillId="0" borderId="0" xfId="43"/>
    <xf numFmtId="0" fontId="3" fillId="0" borderId="0" xfId="43" applyFill="1"/>
    <xf numFmtId="0" fontId="15" fillId="0" borderId="0" xfId="43" applyFont="1" applyBorder="1"/>
    <xf numFmtId="0" fontId="19" fillId="0" borderId="0" xfId="43" applyFont="1" applyBorder="1" applyAlignment="1">
      <alignment horizontal="center"/>
    </xf>
    <xf numFmtId="0" fontId="19" fillId="0" borderId="0" xfId="43" applyFont="1" applyBorder="1" applyAlignment="1">
      <alignment horizontal="left" indent="1"/>
    </xf>
    <xf numFmtId="0" fontId="3" fillId="0" borderId="0" xfId="43" applyBorder="1"/>
    <xf numFmtId="9" fontId="19" fillId="2" borderId="0" xfId="43" applyNumberFormat="1" applyFont="1" applyFill="1" applyBorder="1" applyAlignment="1">
      <alignment horizontal="right" vertical="center" indent="1"/>
    </xf>
    <xf numFmtId="167" fontId="19" fillId="2" borderId="0" xfId="43" applyNumberFormat="1" applyFont="1" applyFill="1" applyBorder="1" applyAlignment="1">
      <alignment horizontal="right" vertical="center" indent="1"/>
    </xf>
    <xf numFmtId="167" fontId="19" fillId="7" borderId="0" xfId="43" applyNumberFormat="1" applyFont="1" applyFill="1" applyAlignment="1">
      <alignment horizontal="right" vertical="center" indent="1"/>
    </xf>
    <xf numFmtId="0" fontId="7" fillId="2" borderId="0" xfId="43" applyFont="1" applyFill="1" applyBorder="1" applyAlignment="1">
      <alignment horizontal="left" vertical="center" indent="1"/>
    </xf>
    <xf numFmtId="0" fontId="8" fillId="0" borderId="3" xfId="43" applyFont="1" applyFill="1" applyBorder="1" applyAlignment="1">
      <alignment horizontal="left" vertical="center" indent="1"/>
    </xf>
    <xf numFmtId="0" fontId="8" fillId="0" borderId="0" xfId="43" applyFont="1" applyFill="1" applyBorder="1" applyAlignment="1">
      <alignment horizontal="left" vertical="center" indent="1"/>
    </xf>
    <xf numFmtId="0" fontId="55" fillId="0" borderId="3" xfId="43" applyFont="1" applyBorder="1" applyAlignment="1">
      <alignment horizontal="left" vertical="center" indent="1"/>
    </xf>
    <xf numFmtId="0" fontId="56" fillId="0" borderId="0" xfId="43" applyFont="1"/>
    <xf numFmtId="0" fontId="56" fillId="0" borderId="0" xfId="43" applyFont="1" applyBorder="1"/>
    <xf numFmtId="0" fontId="51" fillId="0" borderId="0" xfId="43" applyFont="1" applyFill="1" applyBorder="1" applyAlignment="1">
      <alignment horizontal="left" vertical="center" indent="1"/>
    </xf>
    <xf numFmtId="1" fontId="42" fillId="0" borderId="0" xfId="43" applyNumberFormat="1" applyFont="1" applyFill="1" applyBorder="1" applyAlignment="1">
      <alignment horizontal="right" vertical="center" indent="1"/>
    </xf>
    <xf numFmtId="0" fontId="42" fillId="0" borderId="0" xfId="43" applyFont="1" applyFill="1" applyBorder="1" applyAlignment="1">
      <alignment horizontal="right" vertical="center" indent="1"/>
    </xf>
    <xf numFmtId="0" fontId="3" fillId="0" borderId="0" xfId="43" applyFont="1" applyFill="1" applyBorder="1"/>
    <xf numFmtId="1" fontId="19" fillId="0" borderId="0" xfId="43" applyNumberFormat="1" applyFont="1" applyFill="1" applyBorder="1" applyAlignment="1">
      <alignment horizontal="right" vertical="center" indent="1"/>
    </xf>
    <xf numFmtId="0" fontId="19" fillId="0" borderId="0" xfId="43" applyFont="1" applyFill="1" applyBorder="1" applyAlignment="1">
      <alignment horizontal="right" vertical="center" indent="1"/>
    </xf>
    <xf numFmtId="0" fontId="19" fillId="0" borderId="0" xfId="43" applyFont="1" applyFill="1" applyBorder="1" applyAlignment="1">
      <alignment horizontal="left" vertical="center" indent="1"/>
    </xf>
    <xf numFmtId="3" fontId="0" fillId="0" borderId="0" xfId="0" applyNumberFormat="1" applyAlignment="1"/>
    <xf numFmtId="0" fontId="18" fillId="0" borderId="0" xfId="1" applyFont="1" applyAlignment="1">
      <alignment horizontal="left" vertical="center" wrapText="1"/>
    </xf>
    <xf numFmtId="0" fontId="6" fillId="3" borderId="26" xfId="12" applyFont="1" applyFill="1" applyBorder="1" applyAlignment="1">
      <alignment horizontal="left"/>
    </xf>
    <xf numFmtId="0" fontId="38" fillId="3" borderId="26" xfId="12" applyFont="1" applyFill="1" applyBorder="1" applyAlignment="1"/>
    <xf numFmtId="3" fontId="6" fillId="3" borderId="26" xfId="12" applyNumberFormat="1" applyFont="1" applyFill="1" applyBorder="1" applyAlignment="1"/>
    <xf numFmtId="0" fontId="9" fillId="3" borderId="26" xfId="12" applyFont="1" applyFill="1" applyBorder="1" applyAlignment="1"/>
    <xf numFmtId="0" fontId="6" fillId="3" borderId="10" xfId="5" applyFont="1" applyFill="1" applyBorder="1" applyAlignment="1">
      <alignment horizontal="left"/>
    </xf>
    <xf numFmtId="0" fontId="9" fillId="3" borderId="3" xfId="5" applyFont="1" applyFill="1" applyBorder="1" applyAlignment="1">
      <alignment horizontal="left"/>
    </xf>
    <xf numFmtId="0" fontId="6" fillId="3" borderId="0" xfId="5" applyFont="1" applyFill="1" applyBorder="1" applyAlignment="1">
      <alignment horizontal="left"/>
    </xf>
    <xf numFmtId="0" fontId="30" fillId="3" borderId="26" xfId="5" applyFont="1" applyFill="1" applyBorder="1" applyAlignment="1">
      <alignment horizontal="left" vertical="top"/>
    </xf>
    <xf numFmtId="3" fontId="19" fillId="5" borderId="26" xfId="0" applyNumberFormat="1" applyFont="1" applyFill="1" applyBorder="1" applyAlignment="1">
      <alignment horizontal="right" vertical="center"/>
    </xf>
    <xf numFmtId="0" fontId="9" fillId="5" borderId="26" xfId="0" applyFont="1" applyFill="1" applyBorder="1" applyAlignment="1">
      <alignment horizontal="left" vertical="center" readingOrder="1"/>
    </xf>
    <xf numFmtId="0" fontId="0" fillId="0" borderId="26" xfId="0" applyBorder="1"/>
    <xf numFmtId="0" fontId="0" fillId="3" borderId="26" xfId="0" applyFill="1" applyBorder="1"/>
    <xf numFmtId="0" fontId="22" fillId="3" borderId="26" xfId="0" applyFont="1" applyFill="1" applyBorder="1"/>
    <xf numFmtId="0" fontId="25" fillId="0" borderId="0" xfId="67" applyFont="1" applyBorder="1" applyAlignment="1"/>
    <xf numFmtId="0" fontId="26" fillId="3" borderId="0" xfId="67" applyFont="1" applyFill="1" applyBorder="1" applyAlignment="1">
      <alignment vertical="top"/>
    </xf>
    <xf numFmtId="9" fontId="91" fillId="3" borderId="0" xfId="9" applyFont="1" applyFill="1" applyBorder="1" applyAlignment="1" applyProtection="1">
      <alignment horizontal="right" vertical="center"/>
    </xf>
    <xf numFmtId="167" fontId="29" fillId="3" borderId="0" xfId="67" applyNumberFormat="1" applyFont="1" applyFill="1" applyBorder="1" applyAlignment="1" applyProtection="1">
      <alignment vertical="center"/>
    </xf>
    <xf numFmtId="166" fontId="29" fillId="3" borderId="0" xfId="67" applyNumberFormat="1" applyFont="1" applyFill="1" applyBorder="1" applyAlignment="1" applyProtection="1">
      <alignment vertical="center"/>
    </xf>
    <xf numFmtId="9" fontId="92" fillId="3" borderId="0" xfId="9" applyFont="1" applyFill="1" applyBorder="1" applyAlignment="1" applyProtection="1">
      <alignment horizontal="right" vertical="center"/>
    </xf>
    <xf numFmtId="166" fontId="25" fillId="3" borderId="0" xfId="67" applyNumberFormat="1" applyFont="1" applyFill="1" applyBorder="1" applyAlignment="1" applyProtection="1">
      <alignment vertical="center"/>
    </xf>
    <xf numFmtId="9" fontId="92" fillId="3" borderId="0" xfId="9" applyFont="1" applyFill="1" applyBorder="1" applyAlignment="1" applyProtection="1">
      <alignment vertical="center"/>
    </xf>
    <xf numFmtId="9" fontId="91" fillId="3" borderId="0" xfId="9" applyFont="1" applyFill="1" applyBorder="1" applyAlignment="1" applyProtection="1">
      <alignment vertical="center"/>
    </xf>
    <xf numFmtId="3" fontId="25" fillId="3" borderId="0" xfId="8" applyNumberFormat="1" applyFont="1" applyFill="1" applyBorder="1" applyAlignment="1" applyProtection="1">
      <alignment vertical="center"/>
    </xf>
    <xf numFmtId="166" fontId="92" fillId="3" borderId="0" xfId="9" applyNumberFormat="1" applyFont="1" applyFill="1" applyBorder="1" applyAlignment="1" applyProtection="1">
      <alignment vertical="center"/>
    </xf>
    <xf numFmtId="1" fontId="25" fillId="3" borderId="0" xfId="67" applyNumberFormat="1" applyFont="1" applyFill="1" applyBorder="1" applyAlignment="1" applyProtection="1">
      <alignment vertical="center"/>
    </xf>
    <xf numFmtId="1" fontId="25" fillId="8" borderId="0" xfId="7" applyNumberFormat="1" applyFont="1" applyFill="1" applyBorder="1" applyAlignment="1" applyProtection="1">
      <alignment vertical="center"/>
    </xf>
    <xf numFmtId="3" fontId="29" fillId="3" borderId="0" xfId="67" applyNumberFormat="1" applyFont="1" applyFill="1" applyBorder="1" applyAlignment="1" applyProtection="1">
      <alignment vertical="center"/>
    </xf>
    <xf numFmtId="3" fontId="25" fillId="3" borderId="0" xfId="67" applyNumberFormat="1" applyFont="1" applyFill="1" applyBorder="1" applyAlignment="1" applyProtection="1">
      <alignment vertical="center"/>
    </xf>
    <xf numFmtId="0" fontId="25" fillId="3" borderId="0" xfId="67" applyFont="1" applyFill="1" applyBorder="1" applyAlignment="1" applyProtection="1">
      <alignment vertical="center"/>
    </xf>
    <xf numFmtId="0" fontId="91" fillId="3" borderId="0" xfId="67" applyFont="1" applyFill="1" applyBorder="1" applyAlignment="1" applyProtection="1">
      <alignment horizontal="right"/>
    </xf>
    <xf numFmtId="0" fontId="29" fillId="3" borderId="0" xfId="67" applyFont="1" applyFill="1" applyBorder="1" applyAlignment="1" applyProtection="1">
      <alignment horizontal="right"/>
    </xf>
    <xf numFmtId="0" fontId="92" fillId="3" borderId="0" xfId="67" applyFont="1" applyFill="1" applyBorder="1" applyAlignment="1" applyProtection="1">
      <alignment horizontal="center" vertical="top"/>
    </xf>
    <xf numFmtId="0" fontId="25" fillId="3" borderId="0" xfId="67" applyFont="1" applyFill="1" applyBorder="1" applyAlignment="1" applyProtection="1">
      <alignment horizontal="center" vertical="top"/>
    </xf>
    <xf numFmtId="0" fontId="29" fillId="3" borderId="0" xfId="67" applyFont="1" applyFill="1" applyBorder="1" applyAlignment="1" applyProtection="1">
      <alignment horizontal="left" vertical="top"/>
    </xf>
    <xf numFmtId="0" fontId="25" fillId="3" borderId="0" xfId="67" applyFont="1" applyFill="1" applyBorder="1" applyAlignment="1"/>
    <xf numFmtId="0" fontId="29" fillId="3" borderId="0" xfId="67" applyFont="1" applyFill="1" applyBorder="1" applyAlignment="1"/>
    <xf numFmtId="0" fontId="29" fillId="3" borderId="0" xfId="67" applyFont="1" applyFill="1" applyBorder="1" applyAlignment="1" applyProtection="1">
      <alignment horizontal="center" vertical="top" wrapText="1"/>
    </xf>
    <xf numFmtId="0" fontId="19" fillId="3" borderId="0" xfId="67" applyFont="1" applyFill="1" applyBorder="1" applyAlignment="1" applyProtection="1">
      <alignment horizontal="left" vertical="top" wrapText="1"/>
    </xf>
    <xf numFmtId="0" fontId="19" fillId="0" borderId="0" xfId="67" applyFont="1" applyFill="1" applyBorder="1" applyAlignment="1">
      <alignment horizontal="center" vertical="center" wrapText="1"/>
    </xf>
    <xf numFmtId="0" fontId="29" fillId="3" borderId="0" xfId="67" applyFont="1" applyFill="1" applyBorder="1" applyAlignment="1" applyProtection="1">
      <alignment horizontal="center" vertical="center"/>
    </xf>
    <xf numFmtId="167" fontId="92" fillId="3" borderId="0" xfId="9" applyNumberFormat="1" applyFont="1" applyFill="1" applyBorder="1" applyAlignment="1" applyProtection="1">
      <alignment vertical="center"/>
    </xf>
    <xf numFmtId="9" fontId="91" fillId="4" borderId="0" xfId="9" applyFont="1" applyFill="1" applyBorder="1" applyAlignment="1" applyProtection="1">
      <alignment vertical="center"/>
    </xf>
    <xf numFmtId="0" fontId="42" fillId="0" borderId="0" xfId="67" applyFont="1"/>
    <xf numFmtId="9" fontId="92" fillId="4" borderId="0" xfId="9" applyFont="1" applyFill="1" applyBorder="1" applyAlignment="1" applyProtection="1">
      <alignment vertical="center"/>
    </xf>
    <xf numFmtId="0" fontId="43" fillId="0" borderId="0" xfId="67" applyFont="1" applyFill="1"/>
    <xf numFmtId="9" fontId="92" fillId="4" borderId="0" xfId="67" applyNumberFormat="1" applyFont="1" applyFill="1" applyBorder="1" applyAlignment="1" applyProtection="1">
      <alignment horizontal="right" vertical="center"/>
    </xf>
    <xf numFmtId="0" fontId="25" fillId="4" borderId="0" xfId="67" applyFont="1" applyFill="1" applyBorder="1" applyAlignment="1" applyProtection="1">
      <alignment horizontal="right" vertical="center"/>
    </xf>
    <xf numFmtId="0" fontId="92" fillId="0" borderId="0" xfId="67" applyFont="1" applyBorder="1" applyAlignment="1" applyProtection="1">
      <alignment horizontal="center" vertical="top"/>
    </xf>
    <xf numFmtId="0" fontId="29" fillId="4" borderId="0" xfId="67" applyFont="1" applyFill="1" applyBorder="1" applyAlignment="1" applyProtection="1">
      <alignment horizontal="right" vertical="center"/>
    </xf>
    <xf numFmtId="0" fontId="29" fillId="3" borderId="0" xfId="67" applyFont="1" applyFill="1" applyBorder="1" applyAlignment="1">
      <alignment horizontal="right"/>
    </xf>
    <xf numFmtId="0" fontId="27" fillId="3" borderId="0" xfId="67" applyFont="1" applyFill="1" applyBorder="1" applyAlignment="1" applyProtection="1">
      <alignment horizontal="center" vertical="top"/>
    </xf>
    <xf numFmtId="0" fontId="27" fillId="3" borderId="0" xfId="67" applyFont="1" applyFill="1" applyBorder="1" applyAlignment="1" applyProtection="1">
      <alignment horizontal="left" vertical="top"/>
    </xf>
    <xf numFmtId="0" fontId="27" fillId="4" borderId="0" xfId="67" applyFont="1" applyFill="1" applyBorder="1" applyAlignment="1" applyProtection="1">
      <alignment horizontal="center" vertical="center"/>
    </xf>
    <xf numFmtId="2" fontId="57" fillId="3" borderId="0" xfId="61" applyNumberFormat="1" applyFont="1" applyFill="1" applyBorder="1" applyAlignment="1">
      <alignment horizontal="center" wrapText="1"/>
    </xf>
    <xf numFmtId="9" fontId="62" fillId="0" borderId="7" xfId="6" applyFont="1" applyFill="1" applyBorder="1" applyAlignment="1" applyProtection="1">
      <alignment horizontal="right"/>
    </xf>
    <xf numFmtId="166" fontId="6" fillId="0" borderId="0" xfId="4" applyNumberFormat="1" applyFont="1" applyFill="1" applyBorder="1" applyAlignment="1" applyProtection="1"/>
    <xf numFmtId="166" fontId="6" fillId="0" borderId="8" xfId="4" applyNumberFormat="1" applyFont="1" applyFill="1" applyBorder="1" applyAlignment="1" applyProtection="1"/>
    <xf numFmtId="9" fontId="62" fillId="0" borderId="7" xfId="6" applyFont="1" applyFill="1" applyBorder="1" applyAlignment="1" applyProtection="1"/>
    <xf numFmtId="169" fontId="6" fillId="0" borderId="0" xfId="4" applyNumberFormat="1" applyFont="1" applyFill="1" applyBorder="1" applyAlignment="1" applyProtection="1">
      <alignment horizontal="right"/>
    </xf>
    <xf numFmtId="0" fontId="6" fillId="0" borderId="8" xfId="4" applyNumberFormat="1" applyFont="1" applyFill="1" applyBorder="1" applyAlignment="1" applyProtection="1"/>
    <xf numFmtId="167" fontId="6" fillId="0" borderId="0" xfId="7" applyNumberFormat="1" applyFont="1" applyFill="1" applyBorder="1" applyAlignment="1" applyProtection="1">
      <alignment horizontal="right"/>
    </xf>
    <xf numFmtId="167" fontId="6" fillId="0" borderId="8" xfId="7" applyNumberFormat="1" applyFont="1" applyFill="1" applyBorder="1" applyAlignment="1" applyProtection="1">
      <alignment horizontal="right"/>
    </xf>
    <xf numFmtId="0" fontId="6" fillId="0" borderId="0" xfId="4" applyFont="1" applyFill="1" applyBorder="1" applyAlignment="1" applyProtection="1">
      <alignment horizontal="right"/>
    </xf>
    <xf numFmtId="0" fontId="6" fillId="0" borderId="8" xfId="4" applyFont="1" applyFill="1" applyBorder="1" applyAlignment="1" applyProtection="1">
      <alignment horizontal="right"/>
    </xf>
    <xf numFmtId="9" fontId="62" fillId="0" borderId="8" xfId="6" applyFont="1" applyFill="1" applyBorder="1" applyAlignment="1" applyProtection="1">
      <alignment horizontal="right"/>
    </xf>
    <xf numFmtId="167" fontId="6" fillId="0" borderId="0" xfId="8" applyNumberFormat="1" applyFont="1" applyFill="1" applyBorder="1" applyAlignment="1" applyProtection="1"/>
    <xf numFmtId="167" fontId="6" fillId="0" borderId="8" xfId="8" applyNumberFormat="1" applyFont="1" applyFill="1" applyBorder="1" applyAlignment="1" applyProtection="1"/>
    <xf numFmtId="167" fontId="6" fillId="0" borderId="8" xfId="4" applyNumberFormat="1" applyFont="1" applyFill="1" applyBorder="1" applyAlignment="1" applyProtection="1"/>
    <xf numFmtId="2" fontId="6" fillId="0" borderId="0" xfId="7" applyNumberFormat="1" applyFont="1" applyFill="1" applyBorder="1" applyAlignment="1" applyProtection="1">
      <alignment horizontal="right"/>
    </xf>
    <xf numFmtId="2" fontId="6" fillId="0" borderId="8" xfId="7" applyNumberFormat="1" applyFont="1" applyFill="1" applyBorder="1" applyAlignment="1" applyProtection="1">
      <alignment horizontal="right"/>
    </xf>
    <xf numFmtId="167" fontId="6" fillId="0" borderId="0" xfId="4" applyNumberFormat="1" applyFont="1" applyFill="1" applyBorder="1" applyAlignment="1" applyProtection="1">
      <alignment horizontal="right"/>
    </xf>
    <xf numFmtId="167" fontId="6" fillId="0" borderId="8" xfId="4" applyNumberFormat="1" applyFont="1" applyFill="1" applyBorder="1" applyAlignment="1" applyProtection="1">
      <alignment horizontal="right"/>
    </xf>
    <xf numFmtId="9" fontId="62" fillId="0" borderId="8" xfId="6" applyFont="1" applyFill="1" applyBorder="1" applyAlignment="1" applyProtection="1"/>
    <xf numFmtId="168" fontId="6" fillId="0" borderId="0" xfId="4" applyNumberFormat="1" applyFont="1" applyFill="1" applyBorder="1" applyAlignment="1" applyProtection="1">
      <alignment horizontal="right"/>
    </xf>
    <xf numFmtId="168" fontId="6" fillId="0" borderId="8" xfId="4" applyNumberFormat="1" applyFont="1" applyFill="1" applyBorder="1" applyAlignment="1" applyProtection="1">
      <alignment horizontal="right"/>
    </xf>
    <xf numFmtId="167" fontId="6" fillId="0" borderId="0" xfId="4" applyNumberFormat="1" applyFont="1" applyFill="1" applyBorder="1" applyAlignment="1" applyProtection="1"/>
    <xf numFmtId="9" fontId="90" fillId="0" borderId="7" xfId="6" applyFont="1" applyFill="1" applyBorder="1" applyAlignment="1" applyProtection="1"/>
    <xf numFmtId="166" fontId="9" fillId="0" borderId="0" xfId="4" applyNumberFormat="1" applyFont="1" applyFill="1" applyBorder="1" applyAlignment="1" applyProtection="1"/>
    <xf numFmtId="166" fontId="9" fillId="0" borderId="8" xfId="4" applyNumberFormat="1" applyFont="1" applyFill="1" applyBorder="1" applyAlignment="1" applyProtection="1"/>
    <xf numFmtId="168" fontId="9" fillId="0" borderId="0" xfId="4" applyNumberFormat="1" applyFont="1" applyFill="1" applyBorder="1" applyAlignment="1" applyProtection="1"/>
    <xf numFmtId="169" fontId="9" fillId="0" borderId="8" xfId="4" applyNumberFormat="1" applyFont="1" applyFill="1" applyBorder="1" applyAlignment="1" applyProtection="1"/>
    <xf numFmtId="0" fontId="9" fillId="0" borderId="0" xfId="7" applyFont="1" applyFill="1" applyBorder="1" applyAlignment="1" applyProtection="1">
      <alignment horizontal="right"/>
    </xf>
    <xf numFmtId="167" fontId="9" fillId="0" borderId="8" xfId="7" applyNumberFormat="1" applyFont="1" applyFill="1" applyBorder="1" applyAlignment="1" applyProtection="1">
      <alignment horizontal="right"/>
    </xf>
    <xf numFmtId="168" fontId="9" fillId="0" borderId="8" xfId="4" applyNumberFormat="1" applyFont="1" applyFill="1" applyBorder="1" applyAlignment="1" applyProtection="1"/>
    <xf numFmtId="9" fontId="90" fillId="0" borderId="8" xfId="6" applyFont="1" applyFill="1" applyBorder="1" applyAlignment="1" applyProtection="1"/>
    <xf numFmtId="0" fontId="6" fillId="0" borderId="0" xfId="8" applyFont="1" applyFill="1" applyBorder="1" applyAlignment="1" applyProtection="1"/>
    <xf numFmtId="0" fontId="6" fillId="0" borderId="8" xfId="8" applyFont="1" applyFill="1" applyBorder="1" applyAlignment="1" applyProtection="1"/>
    <xf numFmtId="9" fontId="62" fillId="0" borderId="9" xfId="6" applyFont="1" applyFill="1" applyBorder="1" applyAlignment="1" applyProtection="1"/>
    <xf numFmtId="3" fontId="6" fillId="0" borderId="10" xfId="8" applyNumberFormat="1" applyFont="1" applyFill="1" applyBorder="1" applyAlignment="1" applyProtection="1"/>
    <xf numFmtId="3" fontId="6" fillId="0" borderId="11" xfId="8" applyNumberFormat="1" applyFont="1" applyFill="1" applyBorder="1" applyAlignment="1" applyProtection="1"/>
    <xf numFmtId="9" fontId="62" fillId="0" borderId="12" xfId="6" applyFont="1" applyFill="1" applyBorder="1" applyAlignment="1" applyProtection="1"/>
    <xf numFmtId="3" fontId="6" fillId="0" borderId="12" xfId="8" applyNumberFormat="1" applyFont="1" applyFill="1" applyBorder="1" applyAlignment="1" applyProtection="1"/>
    <xf numFmtId="9" fontId="62" fillId="0" borderId="11" xfId="6" applyFont="1" applyFill="1" applyBorder="1" applyAlignment="1" applyProtection="1"/>
    <xf numFmtId="9" fontId="62" fillId="0" borderId="13" xfId="6" applyFont="1" applyFill="1" applyBorder="1" applyAlignment="1" applyProtection="1"/>
    <xf numFmtId="3" fontId="6" fillId="0" borderId="13" xfId="8" applyNumberFormat="1" applyFont="1" applyFill="1" applyBorder="1" applyAlignment="1" applyProtection="1"/>
    <xf numFmtId="3" fontId="6" fillId="0" borderId="8" xfId="8" applyNumberFormat="1" applyFont="1" applyFill="1" applyBorder="1" applyAlignment="1" applyProtection="1"/>
    <xf numFmtId="3" fontId="6" fillId="0" borderId="0" xfId="8" applyNumberFormat="1" applyFont="1" applyFill="1" applyBorder="1" applyAlignment="1" applyProtection="1"/>
    <xf numFmtId="167" fontId="62" fillId="0" borderId="7" xfId="6" applyNumberFormat="1" applyFont="1" applyFill="1" applyBorder="1" applyAlignment="1" applyProtection="1"/>
    <xf numFmtId="1" fontId="6" fillId="0" borderId="0" xfId="4" applyNumberFormat="1" applyFont="1" applyFill="1" applyBorder="1" applyAlignment="1" applyProtection="1"/>
    <xf numFmtId="1" fontId="6" fillId="0" borderId="8" xfId="4" applyNumberFormat="1" applyFont="1" applyFill="1" applyBorder="1" applyAlignment="1" applyProtection="1"/>
    <xf numFmtId="167" fontId="62" fillId="0" borderId="13" xfId="6" applyNumberFormat="1" applyFont="1" applyFill="1" applyBorder="1" applyAlignment="1" applyProtection="1"/>
    <xf numFmtId="168" fontId="6" fillId="0" borderId="13" xfId="4" applyNumberFormat="1" applyFont="1" applyFill="1" applyBorder="1" applyAlignment="1" applyProtection="1">
      <alignment horizontal="right"/>
    </xf>
    <xf numFmtId="1" fontId="6" fillId="0" borderId="13" xfId="4" applyNumberFormat="1" applyFont="1" applyFill="1" applyBorder="1" applyAlignment="1" applyProtection="1"/>
    <xf numFmtId="1" fontId="6" fillId="0" borderId="0" xfId="8" applyNumberFormat="1" applyFont="1" applyFill="1" applyBorder="1" applyAlignment="1" applyProtection="1"/>
    <xf numFmtId="1" fontId="6" fillId="0" borderId="8" xfId="8" applyNumberFormat="1" applyFont="1" applyFill="1" applyBorder="1" applyAlignment="1" applyProtection="1"/>
    <xf numFmtId="1" fontId="6" fillId="0" borderId="0" xfId="7" applyNumberFormat="1" applyFont="1" applyFill="1" applyBorder="1" applyAlignment="1" applyProtection="1"/>
    <xf numFmtId="1" fontId="6" fillId="0" borderId="14" xfId="4" applyNumberFormat="1" applyFont="1" applyFill="1" applyBorder="1" applyAlignment="1" applyProtection="1"/>
    <xf numFmtId="1" fontId="6" fillId="0" borderId="15" xfId="4" applyNumberFormat="1" applyFont="1" applyFill="1" applyBorder="1" applyAlignment="1" applyProtection="1"/>
    <xf numFmtId="3" fontId="6" fillId="0" borderId="0" xfId="4" applyNumberFormat="1" applyFont="1" applyFill="1" applyBorder="1" applyAlignment="1" applyProtection="1"/>
    <xf numFmtId="3" fontId="6" fillId="0" borderId="8" xfId="4" applyNumberFormat="1" applyFont="1" applyFill="1" applyBorder="1" applyAlignment="1" applyProtection="1"/>
    <xf numFmtId="1" fontId="6" fillId="0" borderId="8" xfId="7" applyNumberFormat="1" applyFont="1" applyFill="1" applyBorder="1" applyAlignment="1" applyProtection="1"/>
    <xf numFmtId="3" fontId="6" fillId="0" borderId="8" xfId="8" applyNumberFormat="1" applyFont="1" applyFill="1" applyBorder="1" applyAlignment="1" applyProtection="1">
      <alignment horizontal="right"/>
      <protection hidden="1"/>
    </xf>
    <xf numFmtId="3" fontId="9" fillId="0" borderId="0" xfId="4" applyNumberFormat="1" applyFont="1" applyFill="1" applyBorder="1" applyAlignment="1" applyProtection="1"/>
    <xf numFmtId="3" fontId="9" fillId="0" borderId="8" xfId="4" applyNumberFormat="1" applyFont="1" applyFill="1" applyBorder="1" applyAlignment="1" applyProtection="1"/>
    <xf numFmtId="1" fontId="9" fillId="0" borderId="0" xfId="7" applyNumberFormat="1" applyFont="1" applyFill="1" applyBorder="1" applyAlignment="1" applyProtection="1"/>
    <xf numFmtId="1" fontId="9" fillId="0" borderId="8" xfId="7" applyNumberFormat="1" applyFont="1" applyFill="1" applyBorder="1" applyAlignment="1" applyProtection="1"/>
    <xf numFmtId="3" fontId="9" fillId="0" borderId="0" xfId="8" applyNumberFormat="1" applyFont="1" applyFill="1" applyBorder="1" applyAlignment="1" applyProtection="1">
      <alignment horizontal="right"/>
      <protection hidden="1"/>
    </xf>
    <xf numFmtId="3" fontId="9" fillId="0" borderId="8" xfId="8" applyNumberFormat="1" applyFont="1" applyFill="1" applyBorder="1" applyAlignment="1" applyProtection="1">
      <alignment horizontal="right"/>
      <protection hidden="1"/>
    </xf>
    <xf numFmtId="3" fontId="9" fillId="0" borderId="0" xfId="7" applyNumberFormat="1" applyFont="1" applyFill="1" applyBorder="1" applyAlignment="1" applyProtection="1"/>
    <xf numFmtId="3" fontId="9" fillId="0" borderId="8" xfId="7" applyNumberFormat="1" applyFont="1" applyFill="1" applyBorder="1" applyAlignment="1" applyProtection="1"/>
    <xf numFmtId="3" fontId="9" fillId="0" borderId="8" xfId="8" applyNumberFormat="1" applyFont="1" applyFill="1" applyBorder="1" applyAlignment="1" applyProtection="1">
      <protection hidden="1"/>
    </xf>
    <xf numFmtId="3" fontId="6" fillId="0" borderId="0" xfId="7" applyNumberFormat="1" applyFont="1" applyFill="1" applyBorder="1" applyAlignment="1" applyProtection="1"/>
    <xf numFmtId="3" fontId="6" fillId="0" borderId="8" xfId="7" applyNumberFormat="1" applyFont="1" applyFill="1" applyBorder="1" applyAlignment="1" applyProtection="1"/>
    <xf numFmtId="0" fontId="93" fillId="0" borderId="0" xfId="0" applyFont="1"/>
    <xf numFmtId="165" fontId="6" fillId="0" borderId="0" xfId="34" applyNumberFormat="1" applyFont="1" applyFill="1"/>
    <xf numFmtId="0" fontId="19" fillId="3" borderId="0" xfId="67" applyFont="1" applyFill="1" applyAlignment="1">
      <alignment horizontal="left"/>
    </xf>
    <xf numFmtId="3" fontId="19" fillId="3" borderId="0" xfId="67" applyNumberFormat="1" applyFont="1" applyFill="1" applyAlignment="1">
      <alignment horizontal="right" vertical="center" indent="1"/>
    </xf>
    <xf numFmtId="1" fontId="19" fillId="3" borderId="0" xfId="67" applyNumberFormat="1" applyFont="1" applyFill="1" applyAlignment="1">
      <alignment horizontal="right" vertical="center" indent="1"/>
    </xf>
    <xf numFmtId="1" fontId="9" fillId="3" borderId="0" xfId="67" applyNumberFormat="1" applyFont="1" applyFill="1" applyAlignment="1">
      <alignment horizontal="right" vertical="center" indent="1"/>
    </xf>
    <xf numFmtId="0" fontId="19" fillId="3" borderId="0" xfId="67" applyFont="1" applyFill="1" applyBorder="1" applyAlignment="1">
      <alignment horizontal="left" indent="1"/>
    </xf>
    <xf numFmtId="0" fontId="19" fillId="3" borderId="0" xfId="67" applyFont="1" applyFill="1" applyAlignment="1">
      <alignment horizontal="right" vertical="center" indent="1"/>
    </xf>
    <xf numFmtId="0" fontId="9" fillId="3" borderId="0" xfId="67" applyFont="1" applyFill="1" applyAlignment="1">
      <alignment horizontal="right" vertical="center" indent="1"/>
    </xf>
    <xf numFmtId="1" fontId="9" fillId="3" borderId="0" xfId="67" applyNumberFormat="1" applyFont="1" applyFill="1" applyBorder="1" applyAlignment="1">
      <alignment horizontal="right" vertical="center" indent="1"/>
    </xf>
    <xf numFmtId="1" fontId="19" fillId="3" borderId="0" xfId="67" applyNumberFormat="1" applyFont="1" applyFill="1" applyBorder="1" applyAlignment="1">
      <alignment horizontal="right" vertical="center" indent="1"/>
    </xf>
    <xf numFmtId="1" fontId="6" fillId="0" borderId="0" xfId="67" applyNumberFormat="1" applyFont="1" applyFill="1" applyBorder="1" applyAlignment="1">
      <alignment horizontal="right" vertical="center" indent="1"/>
    </xf>
    <xf numFmtId="0" fontId="19" fillId="3" borderId="0" xfId="67" applyFont="1" applyFill="1" applyBorder="1" applyAlignment="1">
      <alignment horizontal="left"/>
    </xf>
    <xf numFmtId="0" fontId="12" fillId="3" borderId="0" xfId="30" applyFont="1" applyFill="1" applyAlignment="1">
      <alignment vertical="center"/>
    </xf>
    <xf numFmtId="3" fontId="19" fillId="2" borderId="0" xfId="0" applyNumberFormat="1" applyFont="1" applyFill="1" applyAlignment="1">
      <alignment vertical="top" wrapText="1"/>
    </xf>
    <xf numFmtId="0" fontId="9" fillId="3" borderId="0" xfId="5" applyFont="1" applyFill="1" applyBorder="1" applyAlignment="1">
      <alignment horizontal="left" vertical="top" wrapText="1" indent="1"/>
    </xf>
    <xf numFmtId="0" fontId="60" fillId="3" borderId="0" xfId="0" applyFont="1" applyFill="1" applyAlignment="1" applyProtection="1">
      <protection locked="0"/>
    </xf>
    <xf numFmtId="0" fontId="9" fillId="5" borderId="0" xfId="0" applyFont="1" applyFill="1" applyBorder="1" applyAlignment="1">
      <alignment horizontal="left" vertical="center" wrapText="1" readingOrder="1"/>
    </xf>
    <xf numFmtId="0" fontId="9" fillId="3" borderId="0" xfId="5" applyFont="1" applyFill="1" applyAlignment="1"/>
    <xf numFmtId="0" fontId="6" fillId="3" borderId="0" xfId="67" applyFont="1" applyFill="1"/>
    <xf numFmtId="0" fontId="6" fillId="3" borderId="0" xfId="67" applyFont="1" applyFill="1" applyBorder="1"/>
    <xf numFmtId="1" fontId="6" fillId="3" borderId="0" xfId="67" applyNumberFormat="1" applyFont="1" applyFill="1" applyBorder="1" applyAlignment="1">
      <alignment horizontal="right" vertical="center" indent="1"/>
    </xf>
    <xf numFmtId="1" fontId="6" fillId="3" borderId="0" xfId="67" applyNumberFormat="1" applyFont="1" applyFill="1" applyAlignment="1">
      <alignment horizontal="right" vertical="center" indent="1"/>
    </xf>
    <xf numFmtId="2" fontId="6" fillId="0" borderId="0" xfId="4" quotePrefix="1" applyNumberFormat="1" applyFont="1" applyFill="1" applyAlignment="1">
      <alignment horizontal="right" vertical="center"/>
    </xf>
    <xf numFmtId="0" fontId="94" fillId="0" borderId="0" xfId="0" applyFont="1"/>
    <xf numFmtId="1" fontId="8" fillId="0" borderId="0" xfId="0" applyNumberFormat="1" applyFont="1" applyAlignment="1">
      <alignment horizontal="center"/>
    </xf>
    <xf numFmtId="0" fontId="8" fillId="0" borderId="11" xfId="0" applyFont="1" applyBorder="1" applyAlignment="1">
      <alignment horizontal="center"/>
    </xf>
    <xf numFmtId="3" fontId="6" fillId="0" borderId="10" xfId="5" applyNumberFormat="1" applyFont="1" applyFill="1" applyBorder="1" applyAlignment="1" applyProtection="1">
      <alignment horizontal="center" vertical="center"/>
      <protection locked="0"/>
    </xf>
    <xf numFmtId="3" fontId="6" fillId="0" borderId="0" xfId="5" applyNumberFormat="1" applyFont="1" applyFill="1" applyBorder="1" applyAlignment="1" applyProtection="1">
      <alignment horizontal="center" vertical="center"/>
      <protection locked="0"/>
    </xf>
    <xf numFmtId="167" fontId="19" fillId="2" borderId="0" xfId="52" applyNumberFormat="1" applyFont="1" applyFill="1" applyAlignment="1">
      <alignment horizontal="center" vertical="center"/>
    </xf>
    <xf numFmtId="167" fontId="54" fillId="0" borderId="0" xfId="27" applyNumberFormat="1" applyFont="1" applyAlignment="1">
      <alignment horizontal="center" vertical="center"/>
    </xf>
    <xf numFmtId="1" fontId="11" fillId="0" borderId="0" xfId="67" applyNumberFormat="1" applyFont="1" applyFill="1" applyAlignment="1">
      <alignment horizontal="right" vertical="center" indent="1"/>
    </xf>
    <xf numFmtId="1" fontId="11" fillId="0" borderId="0" xfId="67" applyNumberFormat="1" applyFont="1" applyFill="1" applyBorder="1" applyAlignment="1">
      <alignment horizontal="right" vertical="center" indent="1"/>
    </xf>
    <xf numFmtId="0" fontId="60" fillId="0" borderId="0" xfId="67" applyFont="1" applyFill="1" applyAlignment="1">
      <alignment horizontal="left"/>
    </xf>
    <xf numFmtId="1" fontId="60" fillId="0" borderId="0" xfId="67" applyNumberFormat="1" applyFont="1" applyFill="1" applyAlignment="1">
      <alignment horizontal="right" vertical="center" indent="1"/>
    </xf>
    <xf numFmtId="0" fontId="11" fillId="0" borderId="0" xfId="67" applyFont="1" applyFill="1" applyAlignment="1">
      <alignment horizontal="left"/>
    </xf>
    <xf numFmtId="0" fontId="60" fillId="0" borderId="0" xfId="67" applyFont="1" applyFill="1" applyBorder="1" applyAlignment="1">
      <alignment horizontal="left" indent="1"/>
    </xf>
    <xf numFmtId="0" fontId="11" fillId="0" borderId="0" xfId="67" applyFont="1" applyFill="1"/>
    <xf numFmtId="3" fontId="11" fillId="0" borderId="0" xfId="67" applyNumberFormat="1" applyFont="1" applyFill="1"/>
    <xf numFmtId="0" fontId="60" fillId="0" borderId="0" xfId="67" applyFont="1" applyFill="1" applyAlignment="1">
      <alignment horizontal="right" vertical="center" indent="1"/>
    </xf>
    <xf numFmtId="1" fontId="60" fillId="0" borderId="0" xfId="67" applyNumberFormat="1" applyFont="1" applyFill="1" applyBorder="1" applyAlignment="1">
      <alignment horizontal="right" vertical="center" indent="1"/>
    </xf>
    <xf numFmtId="0" fontId="60" fillId="0" borderId="0" xfId="67" applyFont="1" applyFill="1" applyBorder="1"/>
    <xf numFmtId="0" fontId="60" fillId="0" borderId="0" xfId="67" applyFont="1" applyFill="1" applyBorder="1" applyAlignment="1">
      <alignment horizontal="center"/>
    </xf>
    <xf numFmtId="0" fontId="11" fillId="0" borderId="0" xfId="67" applyFont="1" applyFill="1" applyBorder="1" applyAlignment="1">
      <alignment horizontal="left"/>
    </xf>
    <xf numFmtId="0" fontId="60" fillId="0" borderId="0" xfId="67" applyFont="1" applyFill="1" applyBorder="1" applyAlignment="1">
      <alignment horizontal="left"/>
    </xf>
    <xf numFmtId="0" fontId="60" fillId="0" borderId="0" xfId="67" applyFont="1" applyFill="1" applyBorder="1" applyAlignment="1">
      <alignment horizontal="right" vertical="center" indent="1"/>
    </xf>
    <xf numFmtId="0" fontId="12" fillId="0" borderId="0" xfId="72"/>
    <xf numFmtId="0" fontId="25" fillId="3" borderId="0" xfId="12" applyFont="1" applyFill="1" applyBorder="1" applyAlignment="1">
      <alignment vertical="center"/>
    </xf>
    <xf numFmtId="0" fontId="29" fillId="3" borderId="0" xfId="12" applyFont="1" applyFill="1" applyBorder="1" applyAlignment="1">
      <alignment horizontal="right" vertical="center"/>
    </xf>
    <xf numFmtId="0" fontId="25" fillId="3" borderId="10" xfId="12" applyFont="1" applyFill="1" applyBorder="1" applyAlignment="1">
      <alignment vertical="center"/>
    </xf>
    <xf numFmtId="0" fontId="29" fillId="3" borderId="10" xfId="12" applyFont="1" applyFill="1" applyBorder="1" applyAlignment="1">
      <alignment horizontal="right" vertical="center"/>
    </xf>
    <xf numFmtId="3" fontId="19" fillId="2" borderId="0" xfId="12" applyNumberFormat="1" applyFont="1" applyFill="1" applyBorder="1" applyAlignment="1">
      <alignment horizontal="right" vertical="center"/>
    </xf>
    <xf numFmtId="3" fontId="19" fillId="3" borderId="0" xfId="12" applyNumberFormat="1" applyFont="1" applyFill="1" applyBorder="1" applyAlignment="1">
      <alignment horizontal="right" vertical="center"/>
    </xf>
    <xf numFmtId="3" fontId="19" fillId="2" borderId="10" xfId="12" applyNumberFormat="1" applyFont="1" applyFill="1" applyBorder="1" applyAlignment="1">
      <alignment horizontal="right" vertical="center"/>
    </xf>
    <xf numFmtId="0" fontId="36" fillId="3" borderId="0" xfId="12" applyFont="1" applyFill="1" applyBorder="1" applyAlignment="1">
      <alignment horizontal="left" vertical="center"/>
    </xf>
    <xf numFmtId="0" fontId="19" fillId="3" borderId="0" xfId="12" applyFont="1" applyFill="1" applyBorder="1" applyAlignment="1">
      <alignment vertical="center"/>
    </xf>
    <xf numFmtId="0" fontId="19" fillId="3" borderId="0" xfId="12" applyFont="1" applyFill="1" applyBorder="1" applyAlignment="1">
      <alignment horizontal="right" vertical="center"/>
    </xf>
    <xf numFmtId="0" fontId="19" fillId="3" borderId="10" xfId="12" applyFont="1" applyFill="1" applyBorder="1" applyAlignment="1">
      <alignment horizontal="left" vertical="center"/>
    </xf>
    <xf numFmtId="0" fontId="19" fillId="3" borderId="10" xfId="12" applyFont="1" applyFill="1" applyBorder="1" applyAlignment="1">
      <alignment horizontal="right" vertical="center"/>
    </xf>
    <xf numFmtId="0" fontId="19" fillId="3" borderId="10" xfId="12" quotePrefix="1" applyFont="1" applyFill="1" applyBorder="1" applyAlignment="1">
      <alignment horizontal="right" vertical="center"/>
    </xf>
    <xf numFmtId="0" fontId="6" fillId="0" borderId="0" xfId="42" applyFont="1" applyFill="1" applyBorder="1" applyAlignment="1">
      <alignment horizontal="left" vertical="center" wrapText="1" indent="1" readingOrder="1"/>
    </xf>
    <xf numFmtId="0" fontId="6" fillId="0" borderId="0" xfId="42" applyFont="1" applyFill="1" applyBorder="1" applyAlignment="1">
      <alignment horizontal="left" wrapText="1" indent="1" readingOrder="1"/>
    </xf>
    <xf numFmtId="0" fontId="6" fillId="0" borderId="0" xfId="42" applyFont="1" applyFill="1" applyBorder="1" applyAlignment="1">
      <alignment horizontal="left" vertical="center" readingOrder="1"/>
    </xf>
    <xf numFmtId="0" fontId="6" fillId="0" borderId="0" xfId="42" applyFont="1" applyFill="1" applyBorder="1" applyAlignment="1">
      <alignment horizontal="center" vertical="center" readingOrder="1"/>
    </xf>
    <xf numFmtId="0" fontId="20" fillId="0" borderId="0" xfId="42" applyFont="1" applyFill="1" applyBorder="1" applyAlignment="1">
      <alignment horizontal="left" vertical="center" readingOrder="1"/>
    </xf>
    <xf numFmtId="0" fontId="20" fillId="0" borderId="0" xfId="42" applyFont="1" applyFill="1" applyBorder="1" applyAlignment="1">
      <alignment horizontal="center" vertical="center" readingOrder="1"/>
    </xf>
    <xf numFmtId="9" fontId="58" fillId="0" borderId="0" xfId="3" applyFont="1" applyFill="1" applyBorder="1"/>
    <xf numFmtId="167" fontId="19" fillId="0" borderId="0" xfId="42" applyNumberFormat="1" applyFont="1" applyFill="1" applyBorder="1" applyAlignment="1">
      <alignment horizontal="right" vertical="center"/>
    </xf>
    <xf numFmtId="172" fontId="19" fillId="0" borderId="0" xfId="50" applyNumberFormat="1" applyFont="1" applyFill="1" applyBorder="1" applyAlignment="1">
      <alignment horizontal="right" vertical="center"/>
    </xf>
    <xf numFmtId="0" fontId="12" fillId="0" borderId="0" xfId="42" applyFont="1" applyFill="1" applyBorder="1" applyAlignment="1"/>
    <xf numFmtId="0" fontId="12" fillId="0" borderId="0" xfId="42" applyFont="1" applyFill="1" applyBorder="1" applyAlignment="1">
      <alignment vertical="top"/>
    </xf>
    <xf numFmtId="0" fontId="3" fillId="0" borderId="0" xfId="42" applyAlignment="1">
      <alignment horizontal="right"/>
    </xf>
    <xf numFmtId="0" fontId="77" fillId="0" borderId="0" xfId="42" applyFont="1" applyAlignment="1">
      <alignment horizontal="left" vertical="center" readingOrder="1"/>
    </xf>
    <xf numFmtId="9" fontId="58" fillId="0" borderId="0" xfId="3" applyFont="1"/>
    <xf numFmtId="3" fontId="58" fillId="0" borderId="0" xfId="42" applyNumberFormat="1" applyFont="1"/>
    <xf numFmtId="0" fontId="58" fillId="0" borderId="0" xfId="42" applyFont="1"/>
    <xf numFmtId="0" fontId="6" fillId="0" borderId="0" xfId="42" applyFont="1" applyBorder="1" applyAlignment="1">
      <alignment horizontal="center" vertical="center" wrapText="1" readingOrder="1"/>
    </xf>
    <xf numFmtId="15" fontId="19" fillId="0" borderId="0" xfId="42" applyNumberFormat="1" applyFont="1" applyAlignment="1">
      <alignment horizontal="left" vertical="center" readingOrder="1"/>
    </xf>
    <xf numFmtId="0" fontId="58" fillId="0" borderId="0" xfId="42" applyFont="1" applyAlignment="1">
      <alignment vertical="center"/>
    </xf>
    <xf numFmtId="0" fontId="15" fillId="0" borderId="0" xfId="42" applyFont="1" applyAlignment="1">
      <alignment vertical="center"/>
    </xf>
    <xf numFmtId="0" fontId="13" fillId="0" borderId="0" xfId="42" applyFont="1" applyAlignment="1">
      <alignment vertical="center"/>
    </xf>
    <xf numFmtId="0" fontId="19" fillId="3" borderId="0" xfId="61" applyFont="1" applyFill="1"/>
    <xf numFmtId="167" fontId="6" fillId="3" borderId="0" xfId="61" applyNumberFormat="1" applyFont="1" applyFill="1" applyAlignment="1">
      <alignment horizontal="center"/>
    </xf>
    <xf numFmtId="0" fontId="47" fillId="3" borderId="0" xfId="61" applyFont="1" applyFill="1" applyAlignment="1">
      <alignment horizontal="right" indent="1"/>
    </xf>
    <xf numFmtId="0" fontId="47" fillId="3" borderId="0" xfId="61" applyFont="1" applyFill="1" applyAlignment="1"/>
    <xf numFmtId="0" fontId="47" fillId="3" borderId="0" xfId="61" quotePrefix="1" applyFont="1" applyFill="1" applyAlignment="1">
      <alignment horizontal="right" indent="1"/>
    </xf>
    <xf numFmtId="0" fontId="47" fillId="3" borderId="0" xfId="61" quotePrefix="1" applyFont="1" applyFill="1" applyAlignment="1"/>
    <xf numFmtId="0" fontId="47" fillId="3" borderId="0" xfId="61" applyFont="1" applyFill="1" applyBorder="1" applyAlignment="1"/>
    <xf numFmtId="167" fontId="6" fillId="3" borderId="3" xfId="61" applyNumberFormat="1" applyFont="1" applyFill="1" applyBorder="1" applyAlignment="1">
      <alignment horizontal="center"/>
    </xf>
    <xf numFmtId="167" fontId="6" fillId="3" borderId="0" xfId="61" quotePrefix="1" applyNumberFormat="1" applyFont="1" applyFill="1" applyAlignment="1">
      <alignment horizontal="center"/>
    </xf>
    <xf numFmtId="167" fontId="6" fillId="3" borderId="0" xfId="61" applyNumberFormat="1" applyFont="1" applyFill="1" applyBorder="1" applyAlignment="1">
      <alignment horizontal="center"/>
    </xf>
    <xf numFmtId="0" fontId="19" fillId="3" borderId="3" xfId="61" applyFont="1" applyFill="1" applyBorder="1" applyAlignment="1">
      <alignment horizontal="center"/>
    </xf>
    <xf numFmtId="0" fontId="56" fillId="3" borderId="3" xfId="61" applyFont="1" applyFill="1" applyBorder="1" applyAlignment="1">
      <alignment horizontal="right" indent="1"/>
    </xf>
    <xf numFmtId="0" fontId="6" fillId="3" borderId="3" xfId="61" applyFont="1" applyFill="1" applyBorder="1" applyAlignment="1"/>
    <xf numFmtId="0" fontId="19" fillId="0" borderId="0" xfId="42" applyFont="1" applyAlignment="1">
      <alignment horizontal="left" vertical="center" readingOrder="1"/>
    </xf>
    <xf numFmtId="0" fontId="2" fillId="0" borderId="0" xfId="1" applyFont="1" applyAlignment="1">
      <alignment horizontal="left" vertical="center" indent="1"/>
    </xf>
    <xf numFmtId="0" fontId="2" fillId="0" borderId="0" xfId="1" applyFont="1" applyAlignment="1">
      <alignment horizontal="center" vertical="center"/>
    </xf>
    <xf numFmtId="3" fontId="19" fillId="5" borderId="3" xfId="0" applyNumberFormat="1" applyFont="1" applyFill="1" applyBorder="1" applyAlignment="1">
      <alignment horizontal="right" vertical="center"/>
    </xf>
    <xf numFmtId="3" fontId="9" fillId="5" borderId="0" xfId="0" applyNumberFormat="1" applyFont="1" applyFill="1" applyBorder="1" applyAlignment="1">
      <alignment horizontal="right" vertical="center"/>
    </xf>
    <xf numFmtId="3" fontId="6" fillId="3" borderId="0" xfId="0" applyNumberFormat="1" applyFont="1" applyFill="1" applyBorder="1" applyAlignment="1">
      <alignment horizontal="right" vertical="center"/>
    </xf>
    <xf numFmtId="166" fontId="25" fillId="3" borderId="0" xfId="0" applyNumberFormat="1" applyFont="1" applyFill="1" applyAlignment="1">
      <alignment vertical="top"/>
    </xf>
    <xf numFmtId="0" fontId="25" fillId="3" borderId="0" xfId="0" applyFont="1" applyFill="1" applyAlignment="1">
      <alignment vertical="top"/>
    </xf>
    <xf numFmtId="3" fontId="9" fillId="3" borderId="31" xfId="5" applyNumberFormat="1" applyFont="1" applyFill="1" applyBorder="1" applyAlignment="1" applyProtection="1">
      <alignment horizontal="right"/>
      <protection locked="0"/>
    </xf>
    <xf numFmtId="0" fontId="9" fillId="3" borderId="31" xfId="5" applyFont="1" applyFill="1" applyBorder="1" applyAlignment="1">
      <alignment horizontal="left" indent="1"/>
    </xf>
    <xf numFmtId="3" fontId="9" fillId="3" borderId="31" xfId="0" applyNumberFormat="1" applyFont="1" applyFill="1" applyBorder="1" applyAlignment="1">
      <alignment vertical="center"/>
    </xf>
    <xf numFmtId="0" fontId="9" fillId="3" borderId="31" xfId="0" applyFont="1" applyFill="1" applyBorder="1" applyAlignment="1">
      <alignment horizontal="justify" vertical="center"/>
    </xf>
    <xf numFmtId="0" fontId="9" fillId="3" borderId="31" xfId="5" applyFont="1" applyFill="1" applyBorder="1" applyAlignment="1">
      <alignment horizontal="left"/>
    </xf>
    <xf numFmtId="0" fontId="9" fillId="3" borderId="31" xfId="5" applyFont="1" applyFill="1" applyBorder="1" applyAlignment="1" applyProtection="1">
      <alignment horizontal="left"/>
      <protection locked="0"/>
    </xf>
    <xf numFmtId="173" fontId="9" fillId="3" borderId="31" xfId="49" applyNumberFormat="1" applyFont="1" applyFill="1" applyBorder="1" applyAlignment="1">
      <alignment vertical="center"/>
    </xf>
    <xf numFmtId="173" fontId="9" fillId="3" borderId="31" xfId="49" applyNumberFormat="1" applyFont="1" applyFill="1" applyBorder="1" applyAlignment="1" applyProtection="1">
      <alignment vertical="center"/>
      <protection locked="0"/>
    </xf>
    <xf numFmtId="0" fontId="9" fillId="3" borderId="31" xfId="5" applyFont="1" applyFill="1" applyBorder="1" applyAlignment="1">
      <alignment horizontal="left" vertical="center"/>
    </xf>
    <xf numFmtId="0" fontId="9" fillId="3" borderId="31" xfId="5" quotePrefix="1" applyFont="1" applyFill="1" applyBorder="1" applyAlignment="1">
      <alignment horizontal="left" vertical="center"/>
    </xf>
    <xf numFmtId="173" fontId="6" fillId="3" borderId="31" xfId="49" applyNumberFormat="1" applyFont="1" applyFill="1" applyBorder="1" applyAlignment="1">
      <alignment vertical="center"/>
    </xf>
    <xf numFmtId="0" fontId="6" fillId="3" borderId="31" xfId="5" applyFont="1" applyFill="1" applyBorder="1" applyAlignment="1">
      <alignment horizontal="left" vertical="center"/>
    </xf>
    <xf numFmtId="3" fontId="19" fillId="3" borderId="31" xfId="0" applyNumberFormat="1" applyFont="1" applyFill="1" applyBorder="1"/>
    <xf numFmtId="3" fontId="19" fillId="3" borderId="31" xfId="0" applyNumberFormat="1" applyFont="1" applyFill="1" applyBorder="1" applyProtection="1">
      <protection locked="0"/>
    </xf>
    <xf numFmtId="0" fontId="9" fillId="3" borderId="31" xfId="5" applyFont="1" applyFill="1" applyBorder="1" applyAlignment="1">
      <alignment horizontal="left" vertical="center" indent="1"/>
    </xf>
    <xf numFmtId="3" fontId="19" fillId="3" borderId="31" xfId="0" applyNumberFormat="1" applyFont="1" applyFill="1" applyBorder="1" applyAlignment="1">
      <alignment vertical="center"/>
    </xf>
    <xf numFmtId="3" fontId="19" fillId="3" borderId="31" xfId="0" applyNumberFormat="1" applyFont="1" applyFill="1" applyBorder="1" applyAlignment="1" applyProtection="1">
      <alignment vertical="center"/>
      <protection locked="0"/>
    </xf>
    <xf numFmtId="0" fontId="9" fillId="3" borderId="31" xfId="5" quotePrefix="1" applyFont="1" applyFill="1" applyBorder="1" applyAlignment="1">
      <alignment horizontal="left" vertical="center" indent="1"/>
    </xf>
    <xf numFmtId="0" fontId="6" fillId="3" borderId="31" xfId="5" applyFont="1" applyFill="1" applyBorder="1" applyAlignment="1">
      <alignment horizontal="left" vertical="center" indent="1"/>
    </xf>
    <xf numFmtId="167" fontId="6" fillId="3" borderId="31" xfId="5" applyNumberFormat="1" applyFont="1" applyFill="1" applyBorder="1" applyAlignment="1" applyProtection="1">
      <alignment horizontal="right" vertical="top" indent="1"/>
      <protection locked="0"/>
    </xf>
    <xf numFmtId="3" fontId="9" fillId="3" borderId="31" xfId="5" applyNumberFormat="1" applyFont="1" applyFill="1" applyBorder="1" applyAlignment="1" applyProtection="1">
      <alignment horizontal="right" vertical="center"/>
      <protection locked="0"/>
    </xf>
    <xf numFmtId="0" fontId="12" fillId="3" borderId="0" xfId="72" applyFont="1" applyFill="1"/>
    <xf numFmtId="0" fontId="7" fillId="3" borderId="0" xfId="12" applyFont="1" applyFill="1" applyBorder="1" applyAlignment="1">
      <alignment horizontal="left" vertical="center" indent="1"/>
    </xf>
    <xf numFmtId="0" fontId="8" fillId="3" borderId="0" xfId="12" applyFont="1" applyFill="1" applyBorder="1" applyAlignment="1">
      <alignment horizontal="center" vertical="center"/>
    </xf>
    <xf numFmtId="0" fontId="97" fillId="3" borderId="0" xfId="12" applyFont="1" applyFill="1" applyBorder="1" applyAlignment="1">
      <alignment horizontal="left" vertical="center" indent="1"/>
    </xf>
    <xf numFmtId="0" fontId="96" fillId="3" borderId="0" xfId="12" applyFont="1" applyFill="1" applyBorder="1" applyAlignment="1">
      <alignment horizontal="left" vertical="center" indent="1"/>
    </xf>
    <xf numFmtId="0" fontId="13" fillId="3" borderId="0" xfId="12" applyFont="1" applyFill="1" applyBorder="1" applyAlignment="1">
      <alignment vertical="center"/>
    </xf>
    <xf numFmtId="0" fontId="11" fillId="0" borderId="0" xfId="4" applyFont="1" applyFill="1" applyAlignment="1">
      <alignment horizontal="left" vertical="center" indent="1"/>
    </xf>
    <xf numFmtId="0" fontId="11" fillId="0" borderId="0" xfId="4" applyFont="1" applyFill="1" applyAlignment="1">
      <alignment vertical="top"/>
    </xf>
    <xf numFmtId="0" fontId="74" fillId="0" borderId="0" xfId="4" applyFont="1" applyFill="1" applyAlignment="1">
      <alignment vertical="center"/>
    </xf>
    <xf numFmtId="9" fontId="62" fillId="0" borderId="32" xfId="6" applyFont="1" applyFill="1" applyBorder="1" applyAlignment="1" applyProtection="1">
      <alignment vertical="center"/>
    </xf>
    <xf numFmtId="169" fontId="9" fillId="0" borderId="31" xfId="4" applyNumberFormat="1" applyFont="1" applyFill="1" applyBorder="1" applyAlignment="1" applyProtection="1">
      <alignment horizontal="right"/>
    </xf>
    <xf numFmtId="167" fontId="9" fillId="0" borderId="31" xfId="7" applyNumberFormat="1" applyFont="1" applyFill="1" applyBorder="1" applyAlignment="1" applyProtection="1">
      <alignment horizontal="right"/>
    </xf>
    <xf numFmtId="167" fontId="9" fillId="0" borderId="31" xfId="8" applyNumberFormat="1" applyFont="1" applyFill="1" applyBorder="1" applyAlignment="1" applyProtection="1"/>
    <xf numFmtId="0" fontId="60" fillId="0" borderId="0" xfId="4" applyFont="1" applyFill="1"/>
    <xf numFmtId="3" fontId="9" fillId="0" borderId="31" xfId="4" applyNumberFormat="1" applyFont="1" applyFill="1" applyBorder="1" applyAlignment="1" applyProtection="1"/>
    <xf numFmtId="1" fontId="9" fillId="0" borderId="31" xfId="7" applyNumberFormat="1" applyFont="1" applyFill="1" applyBorder="1" applyAlignment="1" applyProtection="1"/>
    <xf numFmtId="0" fontId="60" fillId="0" borderId="0" xfId="4" applyFont="1" applyFill="1" applyAlignment="1"/>
    <xf numFmtId="0" fontId="36" fillId="3" borderId="3" xfId="14" applyFont="1" applyFill="1" applyBorder="1" applyAlignment="1">
      <alignment horizontal="left"/>
    </xf>
    <xf numFmtId="0" fontId="19" fillId="2" borderId="0" xfId="12" applyFont="1" applyFill="1" applyBorder="1" applyAlignment="1">
      <alignment horizontal="left" vertical="center"/>
    </xf>
    <xf numFmtId="0" fontId="19" fillId="3" borderId="0" xfId="12" applyFont="1" applyFill="1" applyBorder="1" applyAlignment="1">
      <alignment horizontal="left" vertical="center"/>
    </xf>
    <xf numFmtId="0" fontId="19" fillId="2" borderId="10" xfId="12" applyFont="1" applyFill="1" applyBorder="1" applyAlignment="1">
      <alignment horizontal="left" vertical="center"/>
    </xf>
    <xf numFmtId="0" fontId="19" fillId="2" borderId="0" xfId="4" applyFont="1" applyFill="1" applyAlignment="1">
      <alignment vertical="center"/>
    </xf>
    <xf numFmtId="0" fontId="2" fillId="0" borderId="0" xfId="42" applyFont="1"/>
    <xf numFmtId="167" fontId="5" fillId="0" borderId="0" xfId="1" applyNumberFormat="1" applyFont="1"/>
    <xf numFmtId="9" fontId="6" fillId="0" borderId="0" xfId="0" applyNumberFormat="1" applyFont="1" applyFill="1" applyBorder="1" applyAlignment="1">
      <alignment vertical="center" wrapText="1" readingOrder="1"/>
    </xf>
    <xf numFmtId="0" fontId="65" fillId="3" borderId="0" xfId="0" applyFont="1" applyFill="1" applyAlignment="1"/>
    <xf numFmtId="0" fontId="60" fillId="3" borderId="0" xfId="0" applyFont="1" applyFill="1" applyAlignment="1"/>
    <xf numFmtId="0" fontId="4" fillId="3" borderId="0" xfId="0" applyFont="1" applyFill="1"/>
    <xf numFmtId="3" fontId="99" fillId="0" borderId="0" xfId="33" applyNumberFormat="1" applyFont="1" applyFill="1" applyBorder="1" applyAlignment="1">
      <alignment horizontal="right"/>
    </xf>
    <xf numFmtId="0" fontId="29" fillId="0" borderId="10" xfId="33" applyFont="1" applyBorder="1"/>
    <xf numFmtId="0" fontId="66" fillId="0" borderId="0" xfId="0" applyFont="1" applyAlignment="1"/>
    <xf numFmtId="0" fontId="19" fillId="0" borderId="0" xfId="34" applyFont="1" applyFill="1" applyBorder="1"/>
    <xf numFmtId="3" fontId="67" fillId="0" borderId="0" xfId="36" applyNumberFormat="1" applyFont="1" applyFill="1" applyBorder="1" applyAlignment="1">
      <alignment horizontal="right"/>
    </xf>
    <xf numFmtId="3" fontId="12" fillId="3" borderId="0" xfId="72" applyNumberFormat="1" applyFont="1" applyFill="1"/>
    <xf numFmtId="3" fontId="9" fillId="0" borderId="31" xfId="4" applyNumberFormat="1" applyFont="1" applyFill="1" applyBorder="1" applyAlignment="1" applyProtection="1">
      <alignment vertical="center"/>
    </xf>
    <xf numFmtId="3" fontId="9" fillId="0" borderId="31" xfId="7" applyNumberFormat="1" applyFont="1" applyFill="1" applyBorder="1" applyAlignment="1" applyProtection="1">
      <alignment vertical="center"/>
    </xf>
    <xf numFmtId="166" fontId="9" fillId="0" borderId="31" xfId="4" applyNumberFormat="1" applyFont="1" applyFill="1" applyBorder="1" applyAlignment="1" applyProtection="1"/>
    <xf numFmtId="167" fontId="9" fillId="0" borderId="31" xfId="4" applyNumberFormat="1" applyFont="1" applyFill="1" applyBorder="1" applyAlignment="1" applyProtection="1">
      <alignment horizontal="right"/>
    </xf>
    <xf numFmtId="9" fontId="62" fillId="0" borderId="7" xfId="68" applyFont="1" applyFill="1" applyBorder="1" applyAlignment="1" applyProtection="1">
      <alignment vertical="center"/>
    </xf>
    <xf numFmtId="0" fontId="20" fillId="3" borderId="0" xfId="1" applyFont="1" applyFill="1"/>
    <xf numFmtId="0" fontId="19" fillId="2" borderId="0" xfId="1" applyFont="1" applyFill="1" applyAlignment="1">
      <alignment horizontal="left" vertical="center" indent="1"/>
    </xf>
    <xf numFmtId="167" fontId="8" fillId="4" borderId="0" xfId="0" applyNumberFormat="1" applyFont="1" applyFill="1" applyAlignment="1">
      <alignment horizontal="center"/>
    </xf>
    <xf numFmtId="0" fontId="2" fillId="0" borderId="0" xfId="1" applyFont="1"/>
    <xf numFmtId="0" fontId="2" fillId="0" borderId="0" xfId="1" applyFont="1" applyFill="1"/>
    <xf numFmtId="0" fontId="2" fillId="0" borderId="0" xfId="1" applyFont="1" applyBorder="1"/>
    <xf numFmtId="1" fontId="8" fillId="0" borderId="0" xfId="1" applyNumberFormat="1" applyFont="1" applyFill="1" applyBorder="1" applyAlignment="1">
      <alignment horizontal="right" vertical="center" indent="1"/>
    </xf>
    <xf numFmtId="0" fontId="19" fillId="0" borderId="0" xfId="1" applyFont="1" applyBorder="1" applyAlignment="1">
      <alignment horizontal="center"/>
    </xf>
    <xf numFmtId="0" fontId="56" fillId="0" borderId="0" xfId="1" applyFont="1" applyFill="1" applyBorder="1"/>
    <xf numFmtId="1" fontId="7" fillId="0" borderId="0" xfId="1" applyNumberFormat="1" applyFont="1" applyFill="1" applyBorder="1" applyAlignment="1">
      <alignment horizontal="right" vertical="center" indent="1"/>
    </xf>
    <xf numFmtId="1" fontId="42" fillId="0" borderId="0" xfId="1" applyNumberFormat="1" applyFont="1" applyFill="1" applyBorder="1" applyAlignment="1">
      <alignment horizontal="right" vertical="center" indent="1"/>
    </xf>
    <xf numFmtId="0" fontId="15" fillId="0" borderId="0" xfId="1" applyFont="1" applyFill="1" applyBorder="1"/>
    <xf numFmtId="1" fontId="19" fillId="0" borderId="0" xfId="1" applyNumberFormat="1" applyFont="1" applyFill="1" applyBorder="1" applyAlignment="1">
      <alignment horizontal="right" vertical="center" indent="1"/>
    </xf>
    <xf numFmtId="0" fontId="56" fillId="0" borderId="0" xfId="1" applyFont="1"/>
    <xf numFmtId="9" fontId="2" fillId="0" borderId="0" xfId="1" applyNumberFormat="1" applyFont="1" applyFill="1" applyBorder="1" applyAlignment="1">
      <alignment horizontal="right" vertical="center" indent="1"/>
    </xf>
    <xf numFmtId="0" fontId="51" fillId="3" borderId="0" xfId="8" applyFont="1" applyFill="1" applyBorder="1" applyAlignment="1" applyProtection="1">
      <alignment horizontal="right" wrapText="1"/>
      <protection hidden="1"/>
    </xf>
    <xf numFmtId="167" fontId="19" fillId="0" borderId="0" xfId="1" applyNumberFormat="1" applyFont="1" applyFill="1" applyBorder="1" applyAlignment="1">
      <alignment horizontal="right" vertical="center" indent="1"/>
    </xf>
    <xf numFmtId="1" fontId="2" fillId="0" borderId="0" xfId="1" applyNumberFormat="1" applyFont="1" applyFill="1" applyBorder="1" applyAlignment="1">
      <alignment horizontal="right" vertical="center" indent="1"/>
    </xf>
    <xf numFmtId="9" fontId="2" fillId="0" borderId="0" xfId="1" applyNumberFormat="1" applyFont="1" applyAlignment="1">
      <alignment horizontal="right" indent="1"/>
    </xf>
    <xf numFmtId="0" fontId="2" fillId="0" borderId="0" xfId="1" applyFont="1" applyAlignment="1">
      <alignment horizontal="right" indent="1"/>
    </xf>
    <xf numFmtId="167" fontId="2" fillId="0" borderId="0" xfId="1" applyNumberFormat="1" applyFont="1" applyFill="1" applyBorder="1" applyAlignment="1">
      <alignment horizontal="right" vertical="center" indent="1"/>
    </xf>
    <xf numFmtId="9" fontId="8" fillId="0" borderId="0" xfId="1" applyNumberFormat="1" applyFont="1" applyBorder="1" applyAlignment="1">
      <alignment horizontal="right" vertical="center" indent="1"/>
    </xf>
    <xf numFmtId="0" fontId="8" fillId="0" borderId="0" xfId="1" applyFont="1" applyAlignment="1">
      <alignment horizontal="right" vertical="center" indent="1"/>
    </xf>
    <xf numFmtId="0" fontId="8" fillId="0" borderId="0" xfId="1" applyFont="1" applyBorder="1" applyAlignment="1">
      <alignment horizontal="right" vertical="center" indent="1"/>
    </xf>
    <xf numFmtId="0" fontId="2" fillId="0" borderId="0" xfId="1" applyFont="1" applyBorder="1" applyAlignment="1">
      <alignment horizontal="right" indent="1"/>
    </xf>
    <xf numFmtId="9" fontId="19" fillId="0" borderId="0" xfId="1" applyNumberFormat="1" applyFont="1" applyBorder="1" applyAlignment="1">
      <alignment horizontal="center" vertical="center"/>
    </xf>
    <xf numFmtId="1" fontId="19" fillId="0" borderId="0" xfId="1" applyNumberFormat="1" applyFont="1" applyBorder="1" applyAlignment="1">
      <alignment horizontal="right" vertical="center" indent="1"/>
    </xf>
    <xf numFmtId="0" fontId="19" fillId="0" borderId="0" xfId="1" applyFont="1" applyBorder="1" applyAlignment="1">
      <alignment horizontal="center" vertical="center"/>
    </xf>
    <xf numFmtId="9" fontId="19" fillId="0" borderId="0" xfId="1" applyNumberFormat="1" applyFont="1" applyFill="1" applyBorder="1" applyAlignment="1">
      <alignment horizontal="right" vertical="center" indent="1"/>
    </xf>
    <xf numFmtId="0" fontId="2" fillId="0" borderId="0" xfId="1" applyFont="1" applyFill="1" applyBorder="1" applyAlignment="1">
      <alignment horizontal="right" vertical="center" indent="1"/>
    </xf>
    <xf numFmtId="0" fontId="2" fillId="0" borderId="0" xfId="1" applyFont="1" applyFill="1" applyBorder="1" applyAlignment="1">
      <alignment horizontal="left" vertical="center" indent="1"/>
    </xf>
    <xf numFmtId="0" fontId="19" fillId="0" borderId="0" xfId="1" applyFont="1" applyFill="1" applyBorder="1" applyAlignment="1">
      <alignment horizontal="center" vertical="center"/>
    </xf>
    <xf numFmtId="0" fontId="19" fillId="0" borderId="0" xfId="1" applyFont="1" applyFill="1" applyBorder="1"/>
    <xf numFmtId="0" fontId="19" fillId="0" borderId="0" xfId="1" applyFont="1" applyFill="1" applyBorder="1" applyAlignment="1">
      <alignment horizontal="center"/>
    </xf>
    <xf numFmtId="0" fontId="19" fillId="0" borderId="0" xfId="1" applyFont="1" applyFill="1" applyBorder="1" applyAlignment="1">
      <alignment horizontal="right" vertical="center" indent="1"/>
    </xf>
    <xf numFmtId="0" fontId="55" fillId="0" borderId="0" xfId="1" applyFont="1" applyFill="1" applyBorder="1" applyAlignment="1">
      <alignment horizontal="left" vertical="center" indent="1"/>
    </xf>
    <xf numFmtId="9" fontId="19" fillId="0" borderId="0" xfId="1" applyNumberFormat="1" applyFont="1" applyFill="1" applyBorder="1" applyAlignment="1">
      <alignment horizontal="center" vertical="center"/>
    </xf>
    <xf numFmtId="0" fontId="19" fillId="0" borderId="0" xfId="1" applyFont="1" applyFill="1" applyBorder="1" applyAlignment="1">
      <alignment horizontal="left" indent="1"/>
    </xf>
    <xf numFmtId="0" fontId="42" fillId="0" borderId="0" xfId="1" applyFont="1" applyFill="1" applyBorder="1" applyAlignment="1">
      <alignment horizontal="right" vertical="center" indent="1"/>
    </xf>
    <xf numFmtId="0" fontId="7" fillId="0" borderId="0" xfId="1" applyFont="1" applyFill="1" applyBorder="1" applyAlignment="1">
      <alignment horizontal="left" vertical="center" indent="1"/>
    </xf>
    <xf numFmtId="0" fontId="8" fillId="0" borderId="0" xfId="1" applyFont="1" applyFill="1" applyBorder="1" applyAlignment="1">
      <alignment horizontal="left" vertical="center" indent="1"/>
    </xf>
    <xf numFmtId="0" fontId="2" fillId="0" borderId="0" xfId="1" applyFont="1" applyFill="1" applyBorder="1"/>
    <xf numFmtId="0" fontId="3" fillId="0" borderId="0" xfId="1" applyFill="1" applyBorder="1"/>
    <xf numFmtId="1" fontId="44" fillId="0" borderId="0" xfId="1" applyNumberFormat="1" applyFont="1" applyFill="1" applyBorder="1" applyAlignment="1">
      <alignment horizontal="right" vertical="center" indent="1"/>
    </xf>
    <xf numFmtId="0" fontId="44" fillId="0" borderId="0" xfId="1" applyFont="1" applyFill="1" applyBorder="1" applyAlignment="1">
      <alignment horizontal="right" vertical="center" indent="1"/>
    </xf>
    <xf numFmtId="0" fontId="19" fillId="0" borderId="0" xfId="1" applyFont="1" applyFill="1"/>
    <xf numFmtId="0" fontId="3" fillId="0" borderId="0" xfId="1" applyFill="1"/>
    <xf numFmtId="0" fontId="13" fillId="0" borderId="0" xfId="1" applyFont="1" applyFill="1"/>
    <xf numFmtId="0" fontId="3" fillId="0" borderId="0" xfId="1" applyFont="1" applyFill="1" applyBorder="1"/>
    <xf numFmtId="0" fontId="19" fillId="0" borderId="0" xfId="1" applyFont="1" applyFill="1" applyBorder="1" applyAlignment="1">
      <alignment horizontal="left" vertical="center" indent="1"/>
    </xf>
    <xf numFmtId="9" fontId="60" fillId="0" borderId="0" xfId="1" applyNumberFormat="1" applyFont="1" applyFill="1" applyBorder="1" applyAlignment="1">
      <alignment horizontal="left" vertical="center" indent="1"/>
    </xf>
    <xf numFmtId="0" fontId="13" fillId="0" borderId="0" xfId="1" applyFont="1"/>
    <xf numFmtId="0" fontId="3" fillId="0" borderId="0" xfId="1" applyBorder="1"/>
    <xf numFmtId="0" fontId="15" fillId="0" borderId="0" xfId="1" applyFont="1" applyBorder="1"/>
    <xf numFmtId="167" fontId="6" fillId="0" borderId="0" xfId="4" quotePrefix="1" applyNumberFormat="1" applyFont="1" applyFill="1" applyAlignment="1">
      <alignment horizontal="right" vertical="center"/>
    </xf>
    <xf numFmtId="2" fontId="6" fillId="0" borderId="0" xfId="0" applyNumberFormat="1" applyFont="1" applyFill="1" applyBorder="1" applyAlignment="1">
      <alignment horizontal="center" wrapText="1" readingOrder="1"/>
    </xf>
    <xf numFmtId="2" fontId="33" fillId="0" borderId="0" xfId="61" applyNumberFormat="1" applyFont="1" applyFill="1" applyBorder="1" applyAlignment="1">
      <alignment horizontal="center" wrapText="1" readingOrder="1"/>
    </xf>
    <xf numFmtId="2" fontId="57" fillId="0" borderId="0" xfId="61" applyNumberFormat="1" applyFont="1" applyFill="1" applyBorder="1" applyAlignment="1">
      <alignment horizontal="center" wrapText="1" readingOrder="1"/>
    </xf>
    <xf numFmtId="167" fontId="8" fillId="0" borderId="2" xfId="1" applyNumberFormat="1" applyFont="1" applyBorder="1" applyAlignment="1">
      <alignment horizontal="center"/>
    </xf>
    <xf numFmtId="167" fontId="8" fillId="0" borderId="0" xfId="1" applyNumberFormat="1" applyFont="1" applyAlignment="1">
      <alignment horizontal="center"/>
    </xf>
    <xf numFmtId="167" fontId="8" fillId="0" borderId="4" xfId="1" applyNumberFormat="1" applyFont="1" applyBorder="1" applyAlignment="1">
      <alignment horizontal="center"/>
    </xf>
    <xf numFmtId="0" fontId="11" fillId="0" borderId="0" xfId="1" applyFont="1"/>
    <xf numFmtId="0" fontId="4" fillId="0" borderId="0" xfId="1" applyFont="1"/>
    <xf numFmtId="0" fontId="50" fillId="3" borderId="10" xfId="42" applyFont="1" applyFill="1" applyBorder="1" applyAlignment="1">
      <alignment horizontal="right"/>
    </xf>
    <xf numFmtId="0" fontId="50" fillId="3" borderId="0" xfId="42" applyFont="1" applyFill="1" applyAlignment="1">
      <alignment horizontal="right"/>
    </xf>
    <xf numFmtId="0" fontId="11" fillId="0" borderId="0" xfId="1" applyFont="1" applyBorder="1"/>
    <xf numFmtId="166" fontId="19" fillId="2" borderId="1" xfId="27" applyNumberFormat="1" applyFont="1" applyFill="1" applyBorder="1" applyAlignment="1">
      <alignment horizontal="center" vertical="center"/>
    </xf>
    <xf numFmtId="0" fontId="9" fillId="2" borderId="2" xfId="27" applyFont="1" applyFill="1" applyBorder="1" applyAlignment="1">
      <alignment vertical="center" wrapText="1" readingOrder="1"/>
    </xf>
    <xf numFmtId="0" fontId="3" fillId="0" borderId="0" xfId="1" applyFont="1"/>
    <xf numFmtId="0" fontId="14" fillId="3" borderId="0" xfId="42" applyFont="1" applyFill="1"/>
    <xf numFmtId="0" fontId="8" fillId="3" borderId="0" xfId="42" applyFont="1" applyFill="1"/>
    <xf numFmtId="0" fontId="14" fillId="3" borderId="0" xfId="42" applyFont="1" applyFill="1" applyAlignment="1">
      <alignment vertical="center"/>
    </xf>
    <xf numFmtId="0" fontId="2" fillId="0" borderId="10" xfId="1" applyFont="1" applyBorder="1"/>
    <xf numFmtId="0" fontId="3" fillId="0" borderId="10" xfId="1" applyFont="1" applyBorder="1"/>
    <xf numFmtId="0" fontId="8" fillId="3" borderId="30" xfId="42" applyFont="1" applyFill="1" applyBorder="1"/>
    <xf numFmtId="0" fontId="8" fillId="9" borderId="0" xfId="0" applyFont="1" applyFill="1" applyBorder="1" applyAlignment="1">
      <alignment vertical="center"/>
    </xf>
    <xf numFmtId="0" fontId="8" fillId="9" borderId="0" xfId="0" applyFont="1" applyFill="1" applyAlignment="1">
      <alignment vertical="center"/>
    </xf>
    <xf numFmtId="0" fontId="8" fillId="9" borderId="10" xfId="0" applyFont="1" applyFill="1" applyBorder="1" applyAlignment="1">
      <alignment vertical="center"/>
    </xf>
    <xf numFmtId="1" fontId="59" fillId="0" borderId="0" xfId="0" applyNumberFormat="1" applyFont="1" applyAlignment="1">
      <alignment horizontal="center"/>
    </xf>
    <xf numFmtId="3" fontId="9" fillId="0" borderId="31" xfId="5" applyNumberFormat="1" applyFont="1" applyFill="1" applyBorder="1" applyAlignment="1" applyProtection="1">
      <alignment horizontal="right"/>
      <protection locked="0"/>
    </xf>
    <xf numFmtId="3" fontId="9" fillId="0" borderId="31" xfId="38" applyNumberFormat="1" applyFont="1" applyFill="1" applyBorder="1" applyAlignment="1" applyProtection="1">
      <alignment horizontal="left"/>
      <protection locked="0"/>
    </xf>
    <xf numFmtId="49" fontId="103" fillId="0" borderId="0" xfId="0" applyNumberFormat="1" applyFont="1"/>
    <xf numFmtId="0" fontId="6" fillId="3" borderId="0" xfId="5" applyFont="1" applyFill="1" applyAlignment="1">
      <alignment vertical="center" wrapText="1"/>
    </xf>
    <xf numFmtId="0" fontId="30" fillId="9" borderId="0" xfId="5" applyFont="1" applyFill="1" applyBorder="1" applyAlignment="1" applyProtection="1">
      <alignment vertical="center"/>
      <protection locked="0"/>
    </xf>
    <xf numFmtId="0" fontId="9" fillId="3" borderId="0" xfId="5" applyFont="1" applyFill="1" applyBorder="1" applyAlignment="1">
      <alignment horizontal="left" vertical="center" wrapText="1"/>
    </xf>
    <xf numFmtId="3" fontId="11" fillId="3" borderId="0" xfId="5" applyNumberFormat="1" applyFont="1" applyFill="1" applyBorder="1" applyAlignment="1" applyProtection="1">
      <alignment horizontal="right" vertical="center"/>
      <protection locked="0"/>
    </xf>
    <xf numFmtId="0" fontId="8" fillId="3" borderId="26" xfId="42" applyFont="1" applyFill="1" applyBorder="1" applyAlignment="1">
      <alignment vertical="center"/>
    </xf>
    <xf numFmtId="0" fontId="8" fillId="3" borderId="0" xfId="42" applyFont="1" applyFill="1" applyBorder="1" applyAlignment="1">
      <alignment vertical="center"/>
    </xf>
    <xf numFmtId="0" fontId="8" fillId="3" borderId="10" xfId="42" applyFont="1" applyFill="1" applyBorder="1" applyAlignment="1">
      <alignment vertical="center"/>
    </xf>
    <xf numFmtId="0" fontId="1" fillId="0" borderId="0" xfId="61" applyFont="1"/>
    <xf numFmtId="0" fontId="1" fillId="0" borderId="0" xfId="61" applyFont="1" applyFill="1"/>
    <xf numFmtId="0" fontId="1" fillId="3" borderId="0" xfId="61" applyFont="1" applyFill="1"/>
    <xf numFmtId="167" fontId="6" fillId="0" borderId="0" xfId="61" applyNumberFormat="1" applyFont="1" applyFill="1" applyBorder="1" applyAlignment="1">
      <alignment horizontal="center"/>
    </xf>
    <xf numFmtId="9" fontId="11" fillId="3" borderId="0" xfId="0" applyNumberFormat="1" applyFont="1" applyFill="1" applyBorder="1" applyAlignment="1">
      <alignment horizontal="right" vertical="center" wrapText="1" indent="1" readingOrder="1"/>
    </xf>
    <xf numFmtId="0" fontId="1" fillId="3" borderId="0" xfId="0" applyFont="1" applyFill="1"/>
    <xf numFmtId="0" fontId="1" fillId="3" borderId="0" xfId="0" applyFont="1" applyFill="1" applyProtection="1">
      <protection locked="0"/>
    </xf>
    <xf numFmtId="166" fontId="6" fillId="3" borderId="10" xfId="5" applyNumberFormat="1" applyFont="1" applyFill="1" applyBorder="1" applyAlignment="1">
      <alignment horizontal="right"/>
    </xf>
    <xf numFmtId="3" fontId="6" fillId="3" borderId="0" xfId="0" applyNumberFormat="1" applyFont="1" applyFill="1" applyAlignment="1">
      <alignment horizontal="right"/>
    </xf>
    <xf numFmtId="3" fontId="6" fillId="3" borderId="0" xfId="5" applyNumberFormat="1" applyFont="1" applyFill="1" applyBorder="1" applyAlignment="1">
      <alignment horizontal="right"/>
    </xf>
    <xf numFmtId="0" fontId="11" fillId="3" borderId="0" xfId="5" applyFont="1" applyFill="1" applyBorder="1" applyAlignment="1"/>
    <xf numFmtId="167" fontId="6" fillId="3" borderId="0" xfId="0" applyNumberFormat="1" applyFont="1" applyFill="1" applyAlignment="1">
      <alignment horizontal="right"/>
    </xf>
    <xf numFmtId="167" fontId="6" fillId="3" borderId="0" xfId="5" applyNumberFormat="1" applyFont="1" applyFill="1" applyBorder="1" applyAlignment="1">
      <alignment horizontal="right" vertical="center"/>
    </xf>
    <xf numFmtId="167" fontId="6" fillId="3" borderId="0" xfId="5" applyNumberFormat="1" applyFont="1" applyFill="1" applyBorder="1" applyAlignment="1" applyProtection="1">
      <alignment horizontal="right" vertical="center"/>
      <protection locked="0"/>
    </xf>
    <xf numFmtId="16" fontId="60" fillId="3" borderId="0" xfId="5" quotePrefix="1" applyNumberFormat="1" applyFont="1" applyFill="1" applyBorder="1" applyAlignment="1">
      <alignment horizontal="right" indent="1"/>
    </xf>
    <xf numFmtId="0" fontId="11" fillId="3" borderId="0" xfId="5" applyFont="1" applyFill="1" applyBorder="1">
      <alignment vertical="top"/>
    </xf>
    <xf numFmtId="0" fontId="60" fillId="3" borderId="0" xfId="5" applyFont="1" applyFill="1" applyBorder="1">
      <alignment vertical="top"/>
    </xf>
    <xf numFmtId="0" fontId="22" fillId="0" borderId="0" xfId="0" applyFont="1" applyAlignment="1">
      <alignment vertical="center"/>
    </xf>
    <xf numFmtId="3" fontId="6" fillId="3" borderId="10" xfId="0" applyNumberFormat="1" applyFont="1" applyFill="1" applyBorder="1" applyAlignment="1" applyProtection="1">
      <alignment horizontal="right" vertical="center" wrapText="1" readingOrder="1"/>
      <protection locked="0"/>
    </xf>
    <xf numFmtId="3" fontId="6" fillId="3" borderId="0" xfId="0" applyNumberFormat="1" applyFont="1" applyFill="1" applyBorder="1" applyAlignment="1" applyProtection="1">
      <alignment horizontal="right" vertical="center" wrapText="1" readingOrder="1"/>
      <protection locked="0"/>
    </xf>
    <xf numFmtId="1" fontId="1" fillId="3" borderId="0" xfId="0" applyNumberFormat="1" applyFont="1" applyFill="1" applyAlignment="1">
      <alignment horizontal="right" vertical="center" readingOrder="1"/>
    </xf>
    <xf numFmtId="1" fontId="1" fillId="3" borderId="0" xfId="0" applyNumberFormat="1" applyFont="1" applyFill="1" applyAlignment="1" applyProtection="1">
      <alignment horizontal="right" vertical="center" readingOrder="1"/>
      <protection locked="0"/>
    </xf>
    <xf numFmtId="165" fontId="1" fillId="3" borderId="0" xfId="68" applyNumberFormat="1" applyFont="1" applyFill="1" applyAlignment="1">
      <alignment horizontal="right" vertical="center" readingOrder="1"/>
    </xf>
    <xf numFmtId="165" fontId="1" fillId="3" borderId="0" xfId="68" applyNumberFormat="1" applyFont="1" applyFill="1" applyAlignment="1" applyProtection="1">
      <alignment horizontal="right" vertical="center" readingOrder="1"/>
      <protection locked="0"/>
    </xf>
    <xf numFmtId="3" fontId="9" fillId="5" borderId="0" xfId="0" applyNumberFormat="1" applyFont="1" applyFill="1" applyBorder="1" applyAlignment="1" applyProtection="1">
      <alignment horizontal="right" vertical="center" wrapText="1" readingOrder="1"/>
      <protection locked="0"/>
    </xf>
    <xf numFmtId="0" fontId="6" fillId="3" borderId="0" xfId="0" applyFont="1" applyFill="1" applyBorder="1" applyAlignment="1">
      <alignment horizontal="left" vertical="center" wrapText="1" indent="1"/>
    </xf>
    <xf numFmtId="1" fontId="6" fillId="3" borderId="0" xfId="0" applyNumberFormat="1" applyFont="1" applyFill="1" applyBorder="1" applyAlignment="1">
      <alignment horizontal="right" vertical="center" wrapText="1" readingOrder="1"/>
    </xf>
    <xf numFmtId="1" fontId="6" fillId="3" borderId="0" xfId="0" applyNumberFormat="1" applyFont="1" applyFill="1" applyBorder="1" applyAlignment="1" applyProtection="1">
      <alignment horizontal="right" vertical="center" wrapText="1" readingOrder="1"/>
      <protection locked="0"/>
    </xf>
    <xf numFmtId="165" fontId="6" fillId="3" borderId="0" xfId="68" applyNumberFormat="1" applyFont="1" applyFill="1" applyBorder="1" applyAlignment="1">
      <alignment horizontal="right" vertical="center" wrapText="1" readingOrder="1"/>
    </xf>
    <xf numFmtId="165" fontId="6" fillId="3" borderId="0" xfId="68" applyNumberFormat="1" applyFont="1" applyFill="1" applyBorder="1" applyAlignment="1" applyProtection="1">
      <alignment horizontal="right" vertical="center" wrapText="1" readingOrder="1"/>
      <protection locked="0"/>
    </xf>
    <xf numFmtId="1" fontId="11" fillId="3" borderId="0" xfId="0" applyNumberFormat="1" applyFont="1" applyFill="1" applyBorder="1" applyAlignment="1" applyProtection="1">
      <alignment horizontal="right" vertical="center" wrapText="1" readingOrder="1"/>
      <protection locked="0"/>
    </xf>
    <xf numFmtId="3" fontId="1" fillId="3" borderId="0" xfId="0" applyNumberFormat="1" applyFont="1" applyFill="1" applyBorder="1" applyAlignment="1" applyProtection="1">
      <alignment horizontal="right" vertical="center" wrapText="1" readingOrder="1"/>
      <protection locked="0"/>
    </xf>
    <xf numFmtId="1" fontId="1" fillId="3" borderId="0" xfId="68" applyNumberFormat="1" applyFont="1" applyFill="1" applyAlignment="1">
      <alignment horizontal="right" vertical="center" readingOrder="1"/>
    </xf>
    <xf numFmtId="1" fontId="1" fillId="3" borderId="0" xfId="68" applyNumberFormat="1" applyFont="1" applyFill="1" applyAlignment="1" applyProtection="1">
      <alignment horizontal="right" vertical="center" readingOrder="1"/>
      <protection locked="0"/>
    </xf>
    <xf numFmtId="3" fontId="9" fillId="5" borderId="0" xfId="0" applyNumberFormat="1" applyFont="1" applyFill="1" applyBorder="1" applyAlignment="1">
      <alignment horizontal="right" vertical="center" wrapText="1" readingOrder="1"/>
    </xf>
    <xf numFmtId="3" fontId="6" fillId="3" borderId="0" xfId="0" applyNumberFormat="1" applyFont="1" applyFill="1" applyBorder="1" applyAlignment="1">
      <alignment horizontal="right" vertical="center" wrapText="1" readingOrder="1"/>
    </xf>
    <xf numFmtId="3" fontId="1" fillId="3" borderId="0" xfId="68" applyNumberFormat="1" applyFont="1" applyFill="1" applyAlignment="1">
      <alignment horizontal="right" vertical="center" readingOrder="1"/>
    </xf>
    <xf numFmtId="3" fontId="1" fillId="3" borderId="0" xfId="68" applyNumberFormat="1" applyFont="1" applyFill="1" applyAlignment="1" applyProtection="1">
      <alignment horizontal="right" vertical="center" readingOrder="1"/>
      <protection locked="0"/>
    </xf>
    <xf numFmtId="3" fontId="1" fillId="3" borderId="0" xfId="0" applyNumberFormat="1" applyFont="1" applyFill="1" applyAlignment="1">
      <alignment horizontal="right" vertical="center" readingOrder="1"/>
    </xf>
    <xf numFmtId="3" fontId="1" fillId="3" borderId="0" xfId="0" applyNumberFormat="1" applyFont="1" applyFill="1" applyAlignment="1" applyProtection="1">
      <alignment horizontal="right" vertical="center" readingOrder="1"/>
      <protection locked="0"/>
    </xf>
    <xf numFmtId="3" fontId="6" fillId="3" borderId="0" xfId="0" applyNumberFormat="1" applyFont="1" applyFill="1" applyBorder="1" applyAlignment="1">
      <alignment horizontal="right" wrapText="1"/>
    </xf>
    <xf numFmtId="3" fontId="6" fillId="3" borderId="0" xfId="0" applyNumberFormat="1" applyFont="1" applyFill="1" applyBorder="1" applyAlignment="1" applyProtection="1">
      <alignment horizontal="right" wrapText="1"/>
      <protection locked="0"/>
    </xf>
    <xf numFmtId="0" fontId="20" fillId="3" borderId="17" xfId="0" applyFont="1" applyFill="1" applyBorder="1" applyAlignment="1">
      <alignment horizontal="left" vertical="center" wrapText="1" indent="1" readingOrder="1"/>
    </xf>
    <xf numFmtId="0" fontId="1" fillId="0" borderId="0" xfId="4" applyFont="1" applyAlignment="1">
      <alignment horizontal="right" vertical="center"/>
    </xf>
    <xf numFmtId="0" fontId="1" fillId="0" borderId="0" xfId="4" applyFont="1" applyFill="1" applyAlignment="1">
      <alignment horizontal="left" vertical="center"/>
    </xf>
    <xf numFmtId="0" fontId="6" fillId="3" borderId="10" xfId="0" applyFont="1" applyFill="1" applyBorder="1" applyAlignment="1">
      <alignment horizontal="right"/>
    </xf>
    <xf numFmtId="0" fontId="15" fillId="3" borderId="0" xfId="5" applyFont="1" applyFill="1" applyBorder="1" applyAlignment="1">
      <alignment horizontal="left" vertical="center"/>
    </xf>
    <xf numFmtId="0" fontId="1" fillId="0" borderId="0" xfId="1" applyFont="1" applyAlignment="1">
      <alignment horizontal="left" vertical="center" indent="1"/>
    </xf>
    <xf numFmtId="0" fontId="1" fillId="0" borderId="0" xfId="1" applyFont="1"/>
    <xf numFmtId="0" fontId="1" fillId="0" borderId="0" xfId="1" applyFont="1" applyAlignment="1">
      <alignment horizontal="center"/>
    </xf>
    <xf numFmtId="0" fontId="1" fillId="0" borderId="0" xfId="42" applyFont="1" applyFill="1" applyBorder="1"/>
    <xf numFmtId="0" fontId="1" fillId="0" borderId="0" xfId="42" applyFont="1" applyFill="1" applyBorder="1" applyAlignment="1">
      <alignment horizontal="left" vertical="center" wrapText="1"/>
    </xf>
    <xf numFmtId="0" fontId="1" fillId="0" borderId="0" xfId="42" applyFont="1" applyFill="1" applyBorder="1" applyAlignment="1">
      <alignment vertical="center"/>
    </xf>
    <xf numFmtId="172" fontId="1" fillId="0" borderId="0" xfId="50" applyNumberFormat="1" applyFont="1" applyFill="1" applyBorder="1" applyAlignment="1">
      <alignment horizontal="center" vertical="center"/>
    </xf>
    <xf numFmtId="0" fontId="1" fillId="0" borderId="0" xfId="42" applyFont="1" applyFill="1" applyBorder="1" applyAlignment="1">
      <alignment horizontal="left" vertical="center" wrapText="1" indent="1"/>
    </xf>
    <xf numFmtId="167" fontId="1" fillId="0" borderId="0" xfId="42" applyNumberFormat="1" applyFont="1" applyFill="1" applyBorder="1" applyAlignment="1">
      <alignment horizontal="center" vertical="center"/>
    </xf>
    <xf numFmtId="0" fontId="1" fillId="0" borderId="0" xfId="42" applyFont="1" applyFill="1" applyBorder="1" applyAlignment="1">
      <alignment horizontal="left" vertical="center" indent="1"/>
    </xf>
    <xf numFmtId="175" fontId="1" fillId="0" borderId="0" xfId="50" applyNumberFormat="1" applyFont="1" applyFill="1" applyBorder="1" applyAlignment="1">
      <alignment horizontal="right" vertical="center" indent="1"/>
    </xf>
    <xf numFmtId="167" fontId="1" fillId="0" borderId="0" xfId="50" applyNumberFormat="1" applyFont="1" applyFill="1" applyBorder="1" applyAlignment="1">
      <alignment horizontal="center" vertical="center"/>
    </xf>
    <xf numFmtId="0" fontId="1" fillId="0" borderId="0" xfId="42" applyFont="1" applyFill="1" applyBorder="1" applyAlignment="1">
      <alignment horizontal="left" vertical="top" wrapText="1"/>
    </xf>
    <xf numFmtId="0" fontId="1" fillId="0" borderId="0" xfId="42" applyFont="1" applyFill="1" applyBorder="1" applyAlignment="1">
      <alignment vertical="top"/>
    </xf>
    <xf numFmtId="3" fontId="1" fillId="0" borderId="0" xfId="42" applyNumberFormat="1" applyFont="1" applyBorder="1" applyAlignment="1">
      <alignment vertical="center"/>
    </xf>
    <xf numFmtId="3" fontId="1" fillId="0" borderId="0" xfId="42" applyNumberFormat="1" applyFont="1" applyFill="1" applyBorder="1" applyAlignment="1">
      <alignment horizontal="center" vertical="center"/>
    </xf>
    <xf numFmtId="3" fontId="1" fillId="0" borderId="0" xfId="42" applyNumberFormat="1" applyFont="1" applyFill="1" applyBorder="1" applyAlignment="1">
      <alignment vertical="center"/>
    </xf>
    <xf numFmtId="3" fontId="1" fillId="0" borderId="0" xfId="42" applyNumberFormat="1" applyFont="1" applyAlignment="1">
      <alignment horizontal="center" vertical="center"/>
    </xf>
    <xf numFmtId="3" fontId="1" fillId="0" borderId="0" xfId="42" applyNumberFormat="1" applyFont="1" applyFill="1" applyBorder="1" applyAlignment="1">
      <alignment horizontal="left" vertical="center"/>
    </xf>
    <xf numFmtId="3" fontId="1" fillId="0" borderId="0" xfId="42" applyNumberFormat="1" applyFont="1" applyFill="1" applyBorder="1" applyAlignment="1"/>
    <xf numFmtId="3" fontId="1" fillId="0" borderId="0" xfId="42" applyNumberFormat="1" applyFont="1" applyFill="1" applyBorder="1" applyAlignment="1">
      <alignment horizontal="center"/>
    </xf>
    <xf numFmtId="0" fontId="105" fillId="9" borderId="0" xfId="0" applyFont="1" applyFill="1" applyAlignment="1">
      <alignment horizontal="right" vertical="center"/>
    </xf>
    <xf numFmtId="0" fontId="105" fillId="9" borderId="0" xfId="0" applyFont="1" applyFill="1" applyBorder="1" applyAlignment="1">
      <alignment horizontal="right" vertical="center"/>
    </xf>
    <xf numFmtId="0" fontId="1" fillId="0" borderId="0" xfId="67" applyFont="1"/>
    <xf numFmtId="0" fontId="1" fillId="0" borderId="0" xfId="67" applyFont="1" applyBorder="1"/>
    <xf numFmtId="3" fontId="1" fillId="0" borderId="0" xfId="67" applyNumberFormat="1" applyFont="1" applyBorder="1"/>
    <xf numFmtId="0" fontId="1" fillId="0" borderId="4" xfId="67" applyFont="1" applyBorder="1" applyAlignment="1">
      <alignment horizontal="left"/>
    </xf>
    <xf numFmtId="1" fontId="1" fillId="0" borderId="0" xfId="67" applyNumberFormat="1" applyFont="1" applyFill="1" applyBorder="1" applyAlignment="1">
      <alignment horizontal="right" vertical="center" indent="1"/>
    </xf>
    <xf numFmtId="1" fontId="1" fillId="0" borderId="0" xfId="67" applyNumberFormat="1" applyFont="1" applyFill="1" applyAlignment="1">
      <alignment horizontal="right" vertical="center" indent="1"/>
    </xf>
    <xf numFmtId="0" fontId="1" fillId="0" borderId="0" xfId="67" applyFont="1" applyAlignment="1">
      <alignment horizontal="left"/>
    </xf>
    <xf numFmtId="0" fontId="1" fillId="0" borderId="0" xfId="67" applyFont="1" applyFill="1" applyBorder="1"/>
    <xf numFmtId="3" fontId="1" fillId="0" borderId="0" xfId="67" applyNumberFormat="1" applyFont="1" applyFill="1" applyBorder="1"/>
    <xf numFmtId="0" fontId="1" fillId="0" borderId="0" xfId="67" applyFont="1" applyFill="1" applyBorder="1" applyAlignment="1">
      <alignment horizontal="right" vertical="center" indent="1"/>
    </xf>
    <xf numFmtId="0" fontId="1" fillId="0" borderId="0" xfId="67" applyFont="1" applyFill="1" applyBorder="1" applyAlignment="1">
      <alignment horizontal="left" vertical="center" indent="1"/>
    </xf>
    <xf numFmtId="0" fontId="1" fillId="0" borderId="0" xfId="67" applyFont="1" applyAlignment="1">
      <alignment wrapText="1"/>
    </xf>
    <xf numFmtId="0" fontId="1" fillId="0" borderId="0" xfId="67" applyFont="1" applyFill="1" applyBorder="1" applyAlignment="1">
      <alignment wrapText="1"/>
    </xf>
    <xf numFmtId="3" fontId="1" fillId="0" borderId="0" xfId="67" applyNumberFormat="1" applyFont="1" applyFill="1" applyBorder="1" applyAlignment="1">
      <alignment horizontal="right" vertical="center" indent="1"/>
    </xf>
    <xf numFmtId="0" fontId="1" fillId="0" borderId="0" xfId="67" applyFont="1" applyFill="1"/>
    <xf numFmtId="0" fontId="1" fillId="0" borderId="0" xfId="67" applyFont="1" applyFill="1" applyAlignment="1">
      <alignment horizontal="right" indent="1"/>
    </xf>
    <xf numFmtId="0" fontId="1" fillId="3" borderId="0" xfId="67" applyFont="1" applyFill="1" applyBorder="1" applyAlignment="1"/>
    <xf numFmtId="0" fontId="1" fillId="0" borderId="0" xfId="27" applyFont="1" applyAlignment="1">
      <alignment horizontal="right" vertical="center" indent="1"/>
    </xf>
    <xf numFmtId="0" fontId="1" fillId="0" borderId="0" xfId="0" applyFont="1"/>
    <xf numFmtId="0" fontId="1" fillId="0" borderId="0" xfId="67" applyFont="1" applyBorder="1" applyAlignment="1">
      <alignment horizontal="left"/>
    </xf>
    <xf numFmtId="0" fontId="1" fillId="3" borderId="10" xfId="12" applyFont="1" applyFill="1" applyBorder="1" applyAlignment="1">
      <alignment horizontal="right" vertical="center"/>
    </xf>
    <xf numFmtId="0" fontId="1" fillId="3" borderId="0" xfId="12" applyFont="1" applyFill="1" applyBorder="1" applyAlignment="1">
      <alignment horizontal="right" vertical="center"/>
    </xf>
    <xf numFmtId="0" fontId="1" fillId="2" borderId="26" xfId="12" applyFont="1" applyFill="1" applyBorder="1" applyAlignment="1">
      <alignment horizontal="right" vertical="center"/>
    </xf>
    <xf numFmtId="0" fontId="1" fillId="2" borderId="26" xfId="12" applyFont="1" applyFill="1" applyBorder="1" applyAlignment="1">
      <alignment horizontal="left" vertical="center"/>
    </xf>
    <xf numFmtId="3" fontId="1" fillId="3" borderId="0" xfId="12" applyNumberFormat="1" applyFont="1" applyFill="1" applyAlignment="1">
      <alignment horizontal="right" vertical="center"/>
    </xf>
    <xf numFmtId="3" fontId="1" fillId="3" borderId="26" xfId="12" applyNumberFormat="1" applyFont="1" applyFill="1" applyBorder="1" applyAlignment="1">
      <alignment horizontal="right" vertical="center"/>
    </xf>
    <xf numFmtId="0" fontId="1" fillId="3" borderId="26" xfId="12" applyFont="1" applyFill="1" applyBorder="1" applyAlignment="1">
      <alignment horizontal="left" vertical="center"/>
    </xf>
    <xf numFmtId="0" fontId="1" fillId="3" borderId="0" xfId="12" quotePrefix="1" applyFont="1" applyFill="1" applyBorder="1" applyAlignment="1">
      <alignment horizontal="left" vertical="center" indent="1"/>
    </xf>
    <xf numFmtId="0" fontId="1" fillId="5" borderId="10" xfId="12" applyFont="1" applyFill="1" applyBorder="1" applyAlignment="1">
      <alignment horizontal="right" vertical="center"/>
    </xf>
    <xf numFmtId="0" fontId="1" fillId="3" borderId="10" xfId="12" quotePrefix="1" applyFont="1" applyFill="1" applyBorder="1" applyAlignment="1">
      <alignment horizontal="left" vertical="center" indent="1"/>
    </xf>
    <xf numFmtId="0" fontId="1" fillId="5" borderId="0" xfId="12" applyFont="1" applyFill="1" applyBorder="1" applyAlignment="1">
      <alignment horizontal="right" vertical="center"/>
    </xf>
    <xf numFmtId="0" fontId="1" fillId="5" borderId="26" xfId="12" applyFont="1" applyFill="1" applyBorder="1" applyAlignment="1">
      <alignment horizontal="right" vertical="center"/>
    </xf>
    <xf numFmtId="0" fontId="19" fillId="5" borderId="10" xfId="12" quotePrefix="1" applyFont="1" applyFill="1" applyBorder="1" applyAlignment="1">
      <alignment horizontal="right" vertical="center"/>
    </xf>
    <xf numFmtId="0" fontId="19" fillId="5" borderId="0" xfId="12" applyFont="1" applyFill="1" applyBorder="1" applyAlignment="1">
      <alignment horizontal="right" vertical="center"/>
    </xf>
    <xf numFmtId="3" fontId="1" fillId="3" borderId="0" xfId="12" applyNumberFormat="1" applyFont="1" applyFill="1" applyBorder="1" applyAlignment="1">
      <alignment horizontal="right" vertical="center"/>
    </xf>
    <xf numFmtId="3" fontId="19" fillId="5" borderId="10" xfId="12" applyNumberFormat="1" applyFont="1" applyFill="1" applyBorder="1" applyAlignment="1">
      <alignment horizontal="right" vertical="center"/>
    </xf>
    <xf numFmtId="0" fontId="19" fillId="5" borderId="0" xfId="12" applyFont="1" applyFill="1" applyBorder="1" applyAlignment="1">
      <alignment horizontal="left" vertical="center"/>
    </xf>
    <xf numFmtId="3" fontId="19" fillId="5" borderId="0" xfId="12" applyNumberFormat="1" applyFont="1" applyFill="1" applyBorder="1" applyAlignment="1">
      <alignment horizontal="right" vertical="center"/>
    </xf>
    <xf numFmtId="3" fontId="1" fillId="5" borderId="0" xfId="12" applyNumberFormat="1" applyFont="1" applyFill="1" applyBorder="1" applyAlignment="1">
      <alignment horizontal="right" vertical="center"/>
    </xf>
    <xf numFmtId="3" fontId="1" fillId="5" borderId="0" xfId="12" applyNumberFormat="1" applyFont="1" applyFill="1" applyAlignment="1">
      <alignment horizontal="right" vertical="center"/>
    </xf>
    <xf numFmtId="3" fontId="1" fillId="5" borderId="26" xfId="12" applyNumberFormat="1" applyFont="1" applyFill="1" applyBorder="1" applyAlignment="1">
      <alignment horizontal="right" vertical="center"/>
    </xf>
    <xf numFmtId="9" fontId="107" fillId="0" borderId="0" xfId="86" applyNumberFormat="1" applyAlignment="1">
      <alignment horizontal="left"/>
    </xf>
    <xf numFmtId="9" fontId="108" fillId="0" borderId="0" xfId="86" applyNumberFormat="1" applyFont="1" applyAlignment="1">
      <alignment horizontal="left"/>
    </xf>
    <xf numFmtId="3" fontId="1" fillId="3" borderId="3" xfId="0" applyNumberFormat="1" applyFont="1" applyFill="1" applyBorder="1" applyAlignment="1">
      <alignment horizontal="right" vertical="center"/>
    </xf>
    <xf numFmtId="3" fontId="1" fillId="3" borderId="0" xfId="0" applyNumberFormat="1" applyFont="1" applyFill="1" applyBorder="1" applyAlignment="1">
      <alignment horizontal="right" vertical="center"/>
    </xf>
    <xf numFmtId="3" fontId="1" fillId="3" borderId="0" xfId="0" applyNumberFormat="1" applyFont="1" applyFill="1" applyAlignment="1">
      <alignment horizontal="right" vertical="center"/>
    </xf>
    <xf numFmtId="0" fontId="1" fillId="3" borderId="0" xfId="0" applyFont="1" applyFill="1" applyAlignment="1">
      <alignment vertical="center"/>
    </xf>
    <xf numFmtId="3" fontId="1" fillId="3" borderId="0" xfId="0" applyNumberFormat="1" applyFont="1" applyFill="1" applyBorder="1" applyAlignment="1">
      <alignment horizontal="right"/>
    </xf>
    <xf numFmtId="3" fontId="9" fillId="3" borderId="0" xfId="0" applyNumberFormat="1" applyFont="1" applyFill="1" applyAlignment="1">
      <alignment vertical="center" wrapText="1"/>
    </xf>
    <xf numFmtId="3" fontId="6" fillId="0" borderId="0" xfId="87" applyNumberFormat="1" applyFont="1" applyAlignment="1">
      <alignment horizontal="left" vertical="top" indent="2"/>
    </xf>
    <xf numFmtId="0" fontId="106" fillId="0" borderId="0" xfId="0" applyFont="1"/>
    <xf numFmtId="3" fontId="9" fillId="0" borderId="0" xfId="87" applyNumberFormat="1" applyFont="1" applyAlignment="1">
      <alignment horizontal="left" vertical="top"/>
    </xf>
    <xf numFmtId="3" fontId="9" fillId="0" borderId="0" xfId="87" applyNumberFormat="1" applyFont="1" applyAlignment="1">
      <alignment vertical="top"/>
    </xf>
    <xf numFmtId="3" fontId="9" fillId="0" borderId="0" xfId="87" applyNumberFormat="1" applyFont="1"/>
    <xf numFmtId="0" fontId="1" fillId="0" borderId="0" xfId="0" applyFont="1" applyFill="1" applyBorder="1"/>
    <xf numFmtId="173" fontId="1" fillId="0" borderId="0" xfId="0" applyNumberFormat="1" applyFont="1" applyFill="1" applyBorder="1"/>
    <xf numFmtId="173" fontId="1" fillId="0" borderId="0" xfId="0" applyNumberFormat="1" applyFont="1" applyFill="1" applyBorder="1" applyAlignment="1">
      <alignment vertical="center"/>
    </xf>
    <xf numFmtId="173" fontId="1" fillId="3" borderId="0" xfId="0" applyNumberFormat="1" applyFont="1" applyFill="1" applyBorder="1" applyAlignment="1">
      <alignment vertical="center"/>
    </xf>
    <xf numFmtId="0" fontId="15" fillId="3" borderId="0" xfId="5" applyFont="1" applyFill="1" applyBorder="1">
      <alignment vertical="top"/>
    </xf>
    <xf numFmtId="0" fontId="1" fillId="3" borderId="0" xfId="0" applyFont="1" applyFill="1" applyAlignment="1"/>
    <xf numFmtId="0" fontId="1" fillId="3" borderId="0" xfId="0" applyFont="1" applyFill="1" applyBorder="1"/>
    <xf numFmtId="0" fontId="1" fillId="3" borderId="0" xfId="0" applyFont="1" applyFill="1" applyAlignment="1">
      <alignment vertical="center" readingOrder="1"/>
    </xf>
    <xf numFmtId="3" fontId="1" fillId="0" borderId="0" xfId="0" applyNumberFormat="1" applyFont="1" applyFill="1" applyBorder="1" applyAlignment="1">
      <alignment horizontal="right" vertical="center"/>
    </xf>
    <xf numFmtId="0" fontId="1" fillId="3" borderId="0" xfId="0" applyFont="1" applyFill="1" applyAlignment="1" applyProtection="1">
      <protection locked="0"/>
    </xf>
    <xf numFmtId="0" fontId="1" fillId="3" borderId="0" xfId="0" applyFont="1" applyFill="1" applyBorder="1" applyProtection="1">
      <protection locked="0"/>
    </xf>
    <xf numFmtId="3" fontId="1" fillId="3" borderId="0" xfId="0" applyNumberFormat="1" applyFont="1" applyFill="1" applyAlignment="1">
      <alignment vertical="center"/>
    </xf>
    <xf numFmtId="3" fontId="1" fillId="3" borderId="0" xfId="0" applyNumberFormat="1" applyFont="1" applyFill="1" applyAlignment="1" applyProtection="1">
      <alignment vertical="center"/>
      <protection locked="0"/>
    </xf>
    <xf numFmtId="3" fontId="1" fillId="3" borderId="10" xfId="0" applyNumberFormat="1" applyFont="1" applyFill="1" applyBorder="1" applyAlignment="1">
      <alignment vertical="center"/>
    </xf>
    <xf numFmtId="3" fontId="1" fillId="3" borderId="10" xfId="0" applyNumberFormat="1" applyFont="1" applyFill="1" applyBorder="1" applyAlignment="1" applyProtection="1">
      <alignment vertical="center"/>
      <protection locked="0"/>
    </xf>
    <xf numFmtId="3" fontId="1" fillId="3" borderId="31" xfId="0" applyNumberFormat="1" applyFont="1" applyFill="1" applyBorder="1" applyAlignment="1">
      <alignment vertical="center"/>
    </xf>
    <xf numFmtId="3" fontId="1" fillId="3" borderId="10" xfId="0" applyNumberFormat="1" applyFont="1" applyFill="1" applyBorder="1" applyAlignment="1">
      <alignment horizontal="right"/>
    </xf>
    <xf numFmtId="3" fontId="1" fillId="3" borderId="10" xfId="0" applyNumberFormat="1" applyFont="1" applyFill="1" applyBorder="1" applyAlignment="1" applyProtection="1">
      <alignment horizontal="right"/>
      <protection locked="0"/>
    </xf>
    <xf numFmtId="3" fontId="1" fillId="3" borderId="0" xfId="0" applyNumberFormat="1" applyFont="1" applyFill="1" applyAlignment="1">
      <alignment horizontal="right"/>
    </xf>
    <xf numFmtId="3" fontId="1" fillId="3" borderId="0" xfId="0" applyNumberFormat="1" applyFont="1" applyFill="1" applyAlignment="1" applyProtection="1">
      <alignment horizontal="right"/>
      <protection locked="0"/>
    </xf>
    <xf numFmtId="0" fontId="1" fillId="3" borderId="0" xfId="0" applyFont="1" applyFill="1" applyAlignment="1">
      <alignment horizontal="center"/>
    </xf>
    <xf numFmtId="3" fontId="9" fillId="3" borderId="0" xfId="0" applyNumberFormat="1" applyFont="1" applyFill="1" applyBorder="1" applyAlignment="1" applyProtection="1">
      <alignment horizontal="right" vertical="center"/>
      <protection locked="0"/>
    </xf>
    <xf numFmtId="0" fontId="1" fillId="0" borderId="0" xfId="27" applyFont="1" applyAlignment="1">
      <alignment horizontal="left" vertical="center" indent="1"/>
    </xf>
    <xf numFmtId="167" fontId="1" fillId="0" borderId="4" xfId="52" applyNumberFormat="1" applyFont="1" applyBorder="1" applyAlignment="1">
      <alignment horizontal="center" vertical="center"/>
    </xf>
    <xf numFmtId="0" fontId="1" fillId="0" borderId="4" xfId="27" applyFont="1" applyBorder="1" applyAlignment="1">
      <alignment horizontal="left" vertical="center" wrapText="1" indent="1"/>
    </xf>
    <xf numFmtId="0" fontId="1" fillId="0" borderId="0" xfId="27" applyFont="1" applyAlignment="1">
      <alignment horizontal="left" vertical="center" wrapText="1" indent="1"/>
    </xf>
    <xf numFmtId="167" fontId="1" fillId="0" borderId="0" xfId="52" applyNumberFormat="1" applyFont="1" applyAlignment="1">
      <alignment horizontal="center" vertical="center"/>
    </xf>
    <xf numFmtId="0" fontId="1" fillId="0" borderId="0" xfId="27" applyFont="1"/>
    <xf numFmtId="167" fontId="1" fillId="0" borderId="0" xfId="27" applyNumberFormat="1" applyFont="1" applyAlignment="1">
      <alignment horizontal="center" vertical="center"/>
    </xf>
    <xf numFmtId="0" fontId="1" fillId="0" borderId="0" xfId="27" quotePrefix="1" applyFont="1" applyAlignment="1">
      <alignment horizontal="left" vertical="center" wrapText="1" indent="1"/>
    </xf>
    <xf numFmtId="3" fontId="1" fillId="0" borderId="0" xfId="27" applyNumberFormat="1" applyFont="1" applyAlignment="1">
      <alignment horizontal="left" vertical="center" indent="1"/>
    </xf>
    <xf numFmtId="166" fontId="1" fillId="0" borderId="0" xfId="27" applyNumberFormat="1" applyFont="1" applyAlignment="1">
      <alignment horizontal="center" vertical="center"/>
    </xf>
    <xf numFmtId="0" fontId="1" fillId="0" borderId="0" xfId="27" applyFont="1" applyAlignment="1">
      <alignment vertical="center"/>
    </xf>
    <xf numFmtId="178" fontId="1" fillId="0" borderId="0" xfId="71" applyNumberFormat="1" applyFont="1" applyAlignment="1">
      <alignment vertical="top"/>
    </xf>
    <xf numFmtId="175" fontId="1" fillId="0" borderId="0" xfId="52" applyNumberFormat="1" applyFont="1" applyAlignment="1">
      <alignment horizontal="right" vertical="center" indent="1"/>
    </xf>
    <xf numFmtId="0" fontId="1" fillId="0" borderId="0" xfId="27" applyFont="1" applyAlignment="1">
      <alignment horizontal="center"/>
    </xf>
    <xf numFmtId="3" fontId="1" fillId="0" borderId="10" xfId="0" applyNumberFormat="1" applyFont="1" applyBorder="1" applyAlignment="1">
      <alignment wrapText="1"/>
    </xf>
    <xf numFmtId="3" fontId="1" fillId="0" borderId="10" xfId="0" applyNumberFormat="1" applyFont="1" applyBorder="1" applyAlignment="1">
      <alignment horizontal="left" wrapText="1"/>
    </xf>
    <xf numFmtId="0" fontId="1" fillId="0" borderId="0" xfId="0" applyFont="1" applyAlignment="1">
      <alignment horizontal="left" wrapText="1"/>
    </xf>
    <xf numFmtId="0" fontId="13" fillId="3" borderId="0" xfId="61" applyFont="1" applyFill="1" applyAlignment="1">
      <alignment vertical="center"/>
    </xf>
    <xf numFmtId="0" fontId="13" fillId="3" borderId="0" xfId="61" applyFont="1" applyFill="1"/>
    <xf numFmtId="0" fontId="61" fillId="0" borderId="0" xfId="61" applyFont="1" applyFill="1" applyAlignment="1"/>
    <xf numFmtId="0" fontId="54" fillId="0" borderId="0" xfId="0" applyFont="1" applyAlignment="1"/>
    <xf numFmtId="0" fontId="109" fillId="0" borderId="0" xfId="0" applyFont="1" applyAlignment="1"/>
    <xf numFmtId="0" fontId="0" fillId="3" borderId="0" xfId="0" quotePrefix="1" applyFill="1"/>
    <xf numFmtId="0" fontId="1" fillId="0" borderId="0" xfId="43" applyFont="1"/>
    <xf numFmtId="0" fontId="1" fillId="0" borderId="0" xfId="43" applyFont="1" applyBorder="1"/>
    <xf numFmtId="0" fontId="1" fillId="0" borderId="0" xfId="43" applyFont="1" applyFill="1"/>
    <xf numFmtId="167" fontId="1" fillId="0" borderId="29" xfId="43" applyNumberFormat="1" applyFont="1" applyBorder="1" applyAlignment="1">
      <alignment horizontal="right" vertical="center" indent="1"/>
    </xf>
    <xf numFmtId="1" fontId="1" fillId="0" borderId="0" xfId="43" applyNumberFormat="1" applyFont="1" applyFill="1" applyBorder="1" applyAlignment="1">
      <alignment horizontal="right" vertical="center" indent="1"/>
    </xf>
    <xf numFmtId="167" fontId="1" fillId="0" borderId="0" xfId="43" applyNumberFormat="1" applyFont="1" applyFill="1" applyBorder="1" applyAlignment="1">
      <alignment horizontal="right" vertical="center" indent="1"/>
    </xf>
    <xf numFmtId="167" fontId="1" fillId="0" borderId="0" xfId="43" applyNumberFormat="1" applyFont="1" applyAlignment="1">
      <alignment horizontal="right" vertical="center" indent="1"/>
    </xf>
    <xf numFmtId="0" fontId="1" fillId="0" borderId="0" xfId="43" applyFont="1" applyFill="1" applyBorder="1" applyAlignment="1">
      <alignment horizontal="right" vertical="center" indent="1"/>
    </xf>
    <xf numFmtId="0" fontId="1" fillId="0" borderId="0" xfId="43" applyFont="1" applyFill="1" applyBorder="1" applyAlignment="1">
      <alignment horizontal="left" vertical="center" indent="1"/>
    </xf>
    <xf numFmtId="167" fontId="1" fillId="0" borderId="3" xfId="43" applyNumberFormat="1" applyFont="1" applyFill="1" applyBorder="1" applyAlignment="1">
      <alignment horizontal="right" vertical="center" indent="1"/>
    </xf>
    <xf numFmtId="1" fontId="1" fillId="0" borderId="0" xfId="43" applyNumberFormat="1" applyFont="1" applyBorder="1" applyAlignment="1">
      <alignment horizontal="right" vertical="center" indent="1"/>
    </xf>
    <xf numFmtId="0" fontId="1" fillId="0" borderId="0" xfId="43" applyFont="1" applyBorder="1" applyAlignment="1">
      <alignment horizontal="right" vertical="center" indent="1"/>
    </xf>
    <xf numFmtId="0" fontId="1" fillId="0" borderId="0" xfId="43" applyFont="1" applyBorder="1" applyAlignment="1">
      <alignment horizontal="left" vertical="center" indent="1"/>
    </xf>
    <xf numFmtId="0" fontId="1" fillId="0" borderId="0" xfId="4" applyFont="1"/>
    <xf numFmtId="0" fontId="1" fillId="0" borderId="0" xfId="4" applyFont="1" applyAlignment="1">
      <alignment horizontal="right"/>
    </xf>
    <xf numFmtId="0" fontId="1" fillId="0" borderId="0" xfId="4" applyFont="1" applyFill="1" applyAlignment="1">
      <alignment horizontal="right"/>
    </xf>
    <xf numFmtId="0" fontId="1" fillId="0" borderId="0" xfId="4" applyFont="1" applyFill="1"/>
    <xf numFmtId="0" fontId="1" fillId="0" borderId="0" xfId="4" applyFont="1" applyAlignment="1">
      <alignment horizontal="left"/>
    </xf>
    <xf numFmtId="0" fontId="1" fillId="0" borderId="0" xfId="4" applyFont="1" applyFill="1" applyAlignment="1"/>
    <xf numFmtId="3" fontId="1" fillId="0" borderId="0" xfId="4" applyNumberFormat="1" applyFont="1" applyFill="1" applyAlignment="1">
      <alignment horizontal="right"/>
    </xf>
    <xf numFmtId="0" fontId="1" fillId="0" borderId="0" xfId="4" applyFont="1" applyFill="1" applyAlignment="1">
      <alignment horizontal="left" vertical="center" indent="1"/>
    </xf>
    <xf numFmtId="3" fontId="1" fillId="0" borderId="0" xfId="4" applyNumberFormat="1" applyFont="1" applyFill="1"/>
    <xf numFmtId="0" fontId="1" fillId="0" borderId="0" xfId="4" applyFont="1" applyFill="1" applyAlignment="1">
      <alignment horizontal="right" vertical="center"/>
    </xf>
    <xf numFmtId="3" fontId="1" fillId="0" borderId="3" xfId="4" applyNumberFormat="1" applyFont="1" applyFill="1" applyBorder="1" applyAlignment="1">
      <alignment horizontal="right" vertical="center"/>
    </xf>
    <xf numFmtId="0" fontId="1" fillId="0" borderId="3" xfId="4" applyFont="1" applyFill="1" applyBorder="1" applyAlignment="1">
      <alignment vertical="center"/>
    </xf>
    <xf numFmtId="3" fontId="1" fillId="0" borderId="3" xfId="4" applyNumberFormat="1" applyFont="1" applyBorder="1" applyAlignment="1">
      <alignment horizontal="right" vertical="center"/>
    </xf>
    <xf numFmtId="0" fontId="1" fillId="0" borderId="3" xfId="4" applyFont="1" applyBorder="1" applyAlignment="1">
      <alignment vertical="center"/>
    </xf>
    <xf numFmtId="3" fontId="1" fillId="0" borderId="0" xfId="4" applyNumberFormat="1" applyFont="1" applyFill="1" applyAlignment="1">
      <alignment horizontal="right" vertical="center"/>
    </xf>
    <xf numFmtId="0" fontId="1" fillId="0" borderId="0" xfId="4" applyFont="1" applyFill="1" applyAlignment="1">
      <alignment vertical="center"/>
    </xf>
    <xf numFmtId="3" fontId="1" fillId="0" borderId="0" xfId="4" applyNumberFormat="1" applyFont="1" applyAlignment="1">
      <alignment horizontal="right" vertical="center"/>
    </xf>
    <xf numFmtId="0" fontId="1" fillId="0" borderId="0" xfId="4" applyFont="1" applyAlignment="1">
      <alignment vertical="center"/>
    </xf>
    <xf numFmtId="167" fontId="1" fillId="0" borderId="0" xfId="4" applyNumberFormat="1" applyFont="1" applyFill="1" applyBorder="1" applyAlignment="1">
      <alignment horizontal="right" vertical="center"/>
    </xf>
    <xf numFmtId="0" fontId="1" fillId="0" borderId="3" xfId="4" applyFont="1" applyFill="1" applyBorder="1" applyAlignment="1">
      <alignment horizontal="right" vertical="center"/>
    </xf>
    <xf numFmtId="167" fontId="1" fillId="0" borderId="3" xfId="4" applyNumberFormat="1" applyFont="1" applyFill="1" applyBorder="1" applyAlignment="1">
      <alignment horizontal="right" vertical="center"/>
    </xf>
    <xf numFmtId="166" fontId="1" fillId="0" borderId="3" xfId="4" applyNumberFormat="1" applyFont="1" applyFill="1" applyBorder="1" applyAlignment="1">
      <alignment horizontal="right" vertical="center"/>
    </xf>
    <xf numFmtId="0" fontId="1" fillId="0" borderId="3" xfId="4" applyFont="1" applyFill="1" applyBorder="1" applyAlignment="1">
      <alignment horizontal="left" vertical="center"/>
    </xf>
    <xf numFmtId="0" fontId="1" fillId="0" borderId="0" xfId="4" applyFont="1" applyAlignment="1">
      <alignment horizontal="left" vertical="center"/>
    </xf>
    <xf numFmtId="167" fontId="1" fillId="0" borderId="0" xfId="4" applyNumberFormat="1" applyFont="1" applyFill="1" applyAlignment="1">
      <alignment horizontal="right" vertical="center"/>
    </xf>
    <xf numFmtId="166" fontId="1" fillId="0" borderId="0" xfId="4" applyNumberFormat="1" applyFont="1" applyFill="1" applyAlignment="1">
      <alignment horizontal="right" vertical="center"/>
    </xf>
    <xf numFmtId="3" fontId="1" fillId="0" borderId="4" xfId="4" applyNumberFormat="1" applyFont="1" applyFill="1" applyBorder="1" applyAlignment="1">
      <alignment horizontal="right"/>
    </xf>
    <xf numFmtId="0" fontId="1" fillId="0" borderId="4" xfId="4" applyFont="1" applyFill="1" applyBorder="1" applyAlignment="1">
      <alignment horizontal="left"/>
    </xf>
    <xf numFmtId="0" fontId="1" fillId="0" borderId="3" xfId="4" applyFont="1" applyBorder="1" applyAlignment="1">
      <alignment horizontal="left" vertical="center"/>
    </xf>
    <xf numFmtId="0" fontId="1" fillId="0" borderId="0" xfId="4" applyFont="1" applyFill="1" applyAlignment="1">
      <alignment horizontal="left"/>
    </xf>
    <xf numFmtId="3" fontId="1" fillId="0" borderId="0" xfId="4" applyNumberFormat="1" applyFont="1" applyFill="1" applyAlignment="1">
      <alignment horizontal="right" vertical="center" wrapText="1"/>
    </xf>
    <xf numFmtId="0" fontId="1" fillId="0" borderId="0" xfId="4" applyFont="1" applyAlignment="1">
      <alignment horizontal="left" vertical="center" wrapText="1"/>
    </xf>
    <xf numFmtId="0" fontId="1" fillId="0" borderId="0" xfId="4" applyFont="1" applyAlignment="1">
      <alignment wrapText="1"/>
    </xf>
    <xf numFmtId="167" fontId="1" fillId="0" borderId="0" xfId="4" applyNumberFormat="1" applyFont="1" applyFill="1" applyAlignment="1">
      <alignment horizontal="right" vertical="center" wrapText="1"/>
    </xf>
    <xf numFmtId="0" fontId="1" fillId="0" borderId="0" xfId="4" applyFont="1" applyAlignment="1">
      <alignment horizontal="right" wrapText="1"/>
    </xf>
    <xf numFmtId="3" fontId="1" fillId="0" borderId="0" xfId="4" applyNumberFormat="1" applyFont="1" applyAlignment="1">
      <alignment horizontal="right" wrapText="1"/>
    </xf>
    <xf numFmtId="1" fontId="1" fillId="0" borderId="0" xfId="4" applyNumberFormat="1" applyFont="1" applyFill="1" applyAlignment="1">
      <alignment horizontal="right" vertical="center"/>
    </xf>
    <xf numFmtId="2" fontId="1" fillId="0" borderId="0" xfId="4" applyNumberFormat="1" applyFont="1" applyFill="1" applyAlignment="1">
      <alignment horizontal="right" vertical="center"/>
    </xf>
    <xf numFmtId="4" fontId="1" fillId="0" borderId="0" xfId="4" applyNumberFormat="1" applyFont="1" applyFill="1" applyAlignment="1">
      <alignment horizontal="right" vertical="center"/>
    </xf>
    <xf numFmtId="3" fontId="1" fillId="0" borderId="0" xfId="4" applyNumberFormat="1" applyFont="1" applyAlignment="1">
      <alignment horizontal="right"/>
    </xf>
    <xf numFmtId="3" fontId="1" fillId="0" borderId="0" xfId="4" applyNumberFormat="1" applyFont="1" applyAlignment="1">
      <alignment horizontal="right" vertical="center" wrapText="1"/>
    </xf>
    <xf numFmtId="0" fontId="1" fillId="0" borderId="0" xfId="4" applyFont="1" applyFill="1" applyAlignment="1">
      <alignment horizontal="left" vertical="top" wrapText="1"/>
    </xf>
    <xf numFmtId="0" fontId="62" fillId="0" borderId="13" xfId="88" applyFont="1" applyFill="1" applyBorder="1" applyAlignment="1" applyProtection="1">
      <alignment horizontal="center" vertical="top" wrapText="1"/>
    </xf>
    <xf numFmtId="0" fontId="6" fillId="0" borderId="0" xfId="88" applyFont="1" applyFill="1" applyBorder="1" applyAlignment="1" applyProtection="1">
      <alignment horizontal="centerContinuous" vertical="top" wrapText="1"/>
    </xf>
    <xf numFmtId="0" fontId="9" fillId="0" borderId="8" xfId="88" applyFont="1" applyFill="1" applyBorder="1" applyAlignment="1" applyProtection="1">
      <alignment horizontal="centerContinuous" vertical="top" wrapText="1"/>
    </xf>
    <xf numFmtId="0" fontId="1" fillId="0" borderId="0" xfId="33" applyFont="1"/>
    <xf numFmtId="3" fontId="110" fillId="0" borderId="0" xfId="0" applyNumberFormat="1" applyFont="1"/>
    <xf numFmtId="9" fontId="42" fillId="0" borderId="0" xfId="89" applyFont="1"/>
    <xf numFmtId="9" fontId="42" fillId="0" borderId="0" xfId="89" applyFont="1" applyFill="1"/>
    <xf numFmtId="9" fontId="11" fillId="0" borderId="0" xfId="89" applyFont="1" applyFill="1"/>
    <xf numFmtId="0" fontId="1" fillId="0" borderId="0" xfId="34" applyFont="1" applyFill="1" applyBorder="1"/>
    <xf numFmtId="3" fontId="1" fillId="0" borderId="0" xfId="34" applyNumberFormat="1" applyFont="1" applyFill="1"/>
    <xf numFmtId="3" fontId="1" fillId="0" borderId="3" xfId="34" applyNumberFormat="1" applyFont="1" applyFill="1" applyBorder="1"/>
    <xf numFmtId="3" fontId="1" fillId="0" borderId="0" xfId="34" applyNumberFormat="1" applyFont="1" applyFill="1" applyAlignment="1">
      <alignment horizontal="left"/>
    </xf>
    <xf numFmtId="3" fontId="11" fillId="0" borderId="0" xfId="34" applyNumberFormat="1" applyFont="1" applyFill="1" applyAlignment="1">
      <alignment horizontal="center"/>
    </xf>
    <xf numFmtId="0" fontId="1" fillId="0" borderId="0" xfId="1" applyFont="1" applyAlignment="1">
      <alignment horizontal="left" vertical="center" wrapText="1" indent="1"/>
    </xf>
    <xf numFmtId="0" fontId="1" fillId="0" borderId="0" xfId="42" applyFont="1"/>
    <xf numFmtId="0" fontId="8" fillId="0" borderId="4" xfId="1" applyFont="1" applyBorder="1" applyAlignment="1">
      <alignment vertical="center"/>
    </xf>
    <xf numFmtId="0" fontId="8" fillId="4" borderId="0" xfId="0" applyFont="1" applyFill="1" applyBorder="1"/>
    <xf numFmtId="0" fontId="51" fillId="4" borderId="0" xfId="0" applyFont="1" applyFill="1" applyBorder="1"/>
    <xf numFmtId="0" fontId="9" fillId="0" borderId="3" xfId="67" applyFont="1" applyBorder="1" applyAlignment="1">
      <alignment horizontal="right"/>
    </xf>
    <xf numFmtId="0" fontId="19" fillId="0" borderId="3" xfId="67" applyFont="1" applyBorder="1" applyAlignment="1">
      <alignment horizontal="right" vertical="center"/>
    </xf>
    <xf numFmtId="3" fontId="19" fillId="2" borderId="0" xfId="67" applyNumberFormat="1" applyFont="1" applyFill="1" applyAlignment="1">
      <alignment vertical="center"/>
    </xf>
    <xf numFmtId="1" fontId="19" fillId="2" borderId="0" xfId="67" applyNumberFormat="1" applyFont="1" applyFill="1" applyAlignment="1">
      <alignment vertical="center"/>
    </xf>
    <xf numFmtId="1" fontId="1" fillId="0" borderId="0" xfId="67" applyNumberFormat="1" applyFont="1" applyFill="1" applyAlignment="1">
      <alignment vertical="center"/>
    </xf>
    <xf numFmtId="1" fontId="1" fillId="0" borderId="0" xfId="67" applyNumberFormat="1" applyFont="1" applyFill="1" applyBorder="1" applyAlignment="1">
      <alignment vertical="center"/>
    </xf>
    <xf numFmtId="1" fontId="1" fillId="0" borderId="4" xfId="67" applyNumberFormat="1" applyFont="1" applyFill="1" applyBorder="1" applyAlignment="1">
      <alignment vertical="center"/>
    </xf>
    <xf numFmtId="1" fontId="1" fillId="0" borderId="3" xfId="67" applyNumberFormat="1" applyFont="1" applyFill="1" applyBorder="1" applyAlignment="1">
      <alignment vertical="center"/>
    </xf>
    <xf numFmtId="0" fontId="1" fillId="0" borderId="0" xfId="62" applyFont="1" applyAlignment="1" applyProtection="1"/>
    <xf numFmtId="166" fontId="8" fillId="0" borderId="4" xfId="1" applyNumberFormat="1" applyFont="1" applyBorder="1" applyAlignment="1">
      <alignment horizontal="center"/>
    </xf>
    <xf numFmtId="0" fontId="11" fillId="0" borderId="0" xfId="61" applyFont="1" applyFill="1"/>
    <xf numFmtId="0" fontId="109" fillId="3" borderId="0" xfId="0" applyFont="1" applyFill="1" applyAlignment="1"/>
    <xf numFmtId="0" fontId="0" fillId="0" borderId="0" xfId="0" applyAlignment="1">
      <alignment vertical="center" wrapText="1"/>
    </xf>
    <xf numFmtId="0" fontId="56" fillId="3" borderId="0" xfId="61" applyFont="1" applyFill="1"/>
    <xf numFmtId="166" fontId="9" fillId="7" borderId="0" xfId="90" applyNumberFormat="1" applyFont="1" applyFill="1" applyBorder="1" applyAlignment="1" applyProtection="1">
      <alignment horizontal="right"/>
      <protection hidden="1"/>
    </xf>
    <xf numFmtId="3" fontId="9" fillId="7" borderId="0" xfId="90" applyNumberFormat="1" applyFont="1" applyFill="1" applyBorder="1" applyAlignment="1" applyProtection="1">
      <alignment horizontal="left" vertical="center"/>
      <protection hidden="1"/>
    </xf>
    <xf numFmtId="9" fontId="6" fillId="0" borderId="0" xfId="91" applyFont="1" applyFill="1" applyBorder="1" applyAlignment="1" applyProtection="1">
      <alignment horizontal="right"/>
      <protection hidden="1"/>
    </xf>
    <xf numFmtId="167" fontId="6" fillId="0" borderId="0" xfId="90" applyNumberFormat="1" applyFont="1" applyFill="1" applyBorder="1" applyAlignment="1" applyProtection="1">
      <alignment horizontal="right"/>
      <protection hidden="1"/>
    </xf>
    <xf numFmtId="0" fontId="6" fillId="0" borderId="0" xfId="90" applyFont="1" applyFill="1" applyBorder="1" applyAlignment="1" applyProtection="1">
      <alignment horizontal="left" vertical="center" wrapText="1"/>
      <protection hidden="1"/>
    </xf>
    <xf numFmtId="167" fontId="6" fillId="0" borderId="0" xfId="92" applyNumberFormat="1" applyFont="1" applyFill="1" applyBorder="1" applyAlignment="1" applyProtection="1">
      <alignment vertical="top"/>
    </xf>
    <xf numFmtId="166" fontId="6" fillId="0" borderId="0" xfId="90" applyNumberFormat="1" applyFont="1" applyFill="1" applyBorder="1" applyAlignment="1" applyProtection="1">
      <alignment horizontal="right" vertical="center" wrapText="1"/>
      <protection hidden="1"/>
    </xf>
    <xf numFmtId="0" fontId="9" fillId="0" borderId="0" xfId="90" applyFont="1" applyFill="1" applyBorder="1" applyAlignment="1" applyProtection="1">
      <alignment horizontal="right" vertical="center" wrapText="1"/>
      <protection hidden="1"/>
    </xf>
    <xf numFmtId="2" fontId="9" fillId="0" borderId="0" xfId="90" applyNumberFormat="1" applyFont="1" applyFill="1" applyBorder="1" applyAlignment="1" applyProtection="1">
      <alignment horizontal="right" vertical="center" wrapText="1"/>
      <protection hidden="1"/>
    </xf>
    <xf numFmtId="167" fontId="6" fillId="0" borderId="0" xfId="90" applyNumberFormat="1" applyFont="1" applyFill="1" applyBorder="1" applyAlignment="1" applyProtection="1">
      <alignment horizontal="right" vertical="center" wrapText="1"/>
      <protection hidden="1"/>
    </xf>
    <xf numFmtId="166" fontId="9" fillId="7" borderId="33" xfId="90" applyNumberFormat="1" applyFont="1" applyFill="1" applyBorder="1" applyAlignment="1" applyProtection="1">
      <alignment horizontal="right"/>
      <protection hidden="1"/>
    </xf>
    <xf numFmtId="3" fontId="9" fillId="7" borderId="33" xfId="90" applyNumberFormat="1" applyFont="1" applyFill="1" applyBorder="1" applyAlignment="1" applyProtection="1">
      <alignment horizontal="left" vertical="center"/>
      <protection hidden="1"/>
    </xf>
    <xf numFmtId="0" fontId="9" fillId="0" borderId="0" xfId="90" applyFont="1" applyFill="1" applyBorder="1" applyAlignment="1" applyProtection="1">
      <alignment wrapText="1"/>
      <protection hidden="1"/>
    </xf>
    <xf numFmtId="9" fontId="9" fillId="0" borderId="0" xfId="93" applyFont="1" applyFill="1" applyBorder="1" applyAlignment="1" applyProtection="1">
      <alignment horizontal="right"/>
      <protection hidden="1"/>
    </xf>
    <xf numFmtId="3" fontId="9" fillId="0" borderId="0" xfId="90" applyNumberFormat="1" applyFont="1" applyFill="1" applyBorder="1" applyAlignment="1" applyProtection="1">
      <alignment horizontal="right"/>
      <protection hidden="1"/>
    </xf>
    <xf numFmtId="3" fontId="9" fillId="0" borderId="0" xfId="90" applyNumberFormat="1" applyFont="1" applyFill="1" applyBorder="1" applyAlignment="1" applyProtection="1">
      <alignment horizontal="left" vertical="center"/>
      <protection hidden="1"/>
    </xf>
    <xf numFmtId="3" fontId="9" fillId="7" borderId="0" xfId="90" applyNumberFormat="1" applyFont="1" applyFill="1" applyBorder="1" applyAlignment="1" applyProtection="1">
      <alignment horizontal="right"/>
      <protection hidden="1"/>
    </xf>
    <xf numFmtId="2" fontId="9" fillId="0" borderId="34" xfId="90" applyNumberFormat="1" applyFont="1" applyFill="1" applyBorder="1" applyAlignment="1" applyProtection="1">
      <alignment horizontal="right" vertical="center" wrapText="1"/>
      <protection hidden="1"/>
    </xf>
    <xf numFmtId="0" fontId="112" fillId="0" borderId="0" xfId="90" applyFont="1" applyFill="1" applyBorder="1" applyAlignment="1" applyProtection="1">
      <protection hidden="1"/>
    </xf>
    <xf numFmtId="0" fontId="3" fillId="0" borderId="0" xfId="72" applyFont="1"/>
    <xf numFmtId="1" fontId="9" fillId="7" borderId="0" xfId="90" applyNumberFormat="1" applyFont="1" applyFill="1" applyBorder="1" applyAlignment="1" applyProtection="1">
      <alignment horizontal="right"/>
      <protection hidden="1"/>
    </xf>
    <xf numFmtId="1" fontId="6" fillId="0" borderId="0" xfId="90" applyNumberFormat="1" applyFont="1" applyFill="1" applyBorder="1" applyAlignment="1" applyProtection="1">
      <alignment horizontal="right" vertical="center" wrapText="1"/>
      <protection hidden="1"/>
    </xf>
    <xf numFmtId="0" fontId="6" fillId="0" borderId="33" xfId="90" applyFont="1" applyFill="1" applyBorder="1" applyAlignment="1" applyProtection="1">
      <alignment horizontal="left" vertical="center" wrapText="1"/>
      <protection hidden="1"/>
    </xf>
    <xf numFmtId="3" fontId="6" fillId="0" borderId="0" xfId="90" applyNumberFormat="1" applyFont="1" applyFill="1" applyBorder="1" applyAlignment="1" applyProtection="1">
      <alignment horizontal="right"/>
      <protection hidden="1"/>
    </xf>
    <xf numFmtId="0" fontId="6" fillId="0" borderId="0" xfId="90" applyFont="1" applyFill="1" applyBorder="1" applyAlignment="1" applyProtection="1">
      <alignment vertical="center"/>
      <protection hidden="1"/>
    </xf>
    <xf numFmtId="9" fontId="6" fillId="0" borderId="33" xfId="91" applyFont="1" applyFill="1" applyBorder="1" applyAlignment="1" applyProtection="1">
      <alignment horizontal="right"/>
      <protection hidden="1"/>
    </xf>
    <xf numFmtId="3" fontId="6" fillId="0" borderId="35" xfId="90" applyNumberFormat="1" applyFont="1" applyFill="1" applyBorder="1" applyAlignment="1" applyProtection="1">
      <alignment horizontal="right"/>
      <protection hidden="1"/>
    </xf>
    <xf numFmtId="0" fontId="6" fillId="0" borderId="0" xfId="90" applyFont="1" applyFill="1" applyBorder="1" applyAlignment="1" applyProtection="1">
      <protection hidden="1"/>
    </xf>
    <xf numFmtId="3" fontId="9" fillId="0" borderId="35" xfId="90" applyNumberFormat="1" applyFont="1" applyFill="1" applyBorder="1" applyAlignment="1" applyProtection="1">
      <alignment horizontal="right"/>
      <protection hidden="1"/>
    </xf>
    <xf numFmtId="3" fontId="9" fillId="7" borderId="35" xfId="90" applyNumberFormat="1" applyFont="1" applyFill="1" applyBorder="1" applyAlignment="1" applyProtection="1">
      <alignment horizontal="right"/>
      <protection hidden="1"/>
    </xf>
    <xf numFmtId="9" fontId="6" fillId="0" borderId="36" xfId="91" applyFont="1" applyFill="1" applyBorder="1" applyAlignment="1" applyProtection="1">
      <alignment horizontal="right"/>
      <protection hidden="1"/>
    </xf>
    <xf numFmtId="9" fontId="6" fillId="0" borderId="37" xfId="91" applyFont="1" applyFill="1" applyBorder="1" applyAlignment="1" applyProtection="1">
      <alignment horizontal="right"/>
      <protection hidden="1"/>
    </xf>
    <xf numFmtId="0" fontId="6" fillId="0" borderId="33" xfId="90" applyFont="1" applyFill="1" applyBorder="1" applyAlignment="1" applyProtection="1">
      <alignment vertical="center"/>
      <protection hidden="1"/>
    </xf>
    <xf numFmtId="2" fontId="9" fillId="0" borderId="38" xfId="90" applyNumberFormat="1" applyFont="1" applyFill="1" applyBorder="1" applyAlignment="1" applyProtection="1">
      <alignment horizontal="right" vertical="center" wrapText="1"/>
      <protection hidden="1"/>
    </xf>
    <xf numFmtId="0" fontId="9" fillId="0" borderId="35" xfId="90" applyFont="1" applyFill="1" applyBorder="1" applyAlignment="1" applyProtection="1">
      <alignment vertical="center"/>
      <protection hidden="1"/>
    </xf>
    <xf numFmtId="0" fontId="9" fillId="0" borderId="0" xfId="90" applyFont="1" applyFill="1" applyBorder="1" applyAlignment="1" applyProtection="1">
      <alignment vertical="center"/>
      <protection hidden="1"/>
    </xf>
    <xf numFmtId="0" fontId="112" fillId="0" borderId="35" xfId="90" applyFont="1" applyFill="1" applyBorder="1" applyAlignment="1" applyProtection="1">
      <protection hidden="1"/>
    </xf>
    <xf numFmtId="0" fontId="9" fillId="0" borderId="40" xfId="90" applyFont="1" applyFill="1" applyBorder="1" applyAlignment="1" applyProtection="1">
      <alignment horizontal="right" vertical="center" wrapText="1"/>
      <protection hidden="1"/>
    </xf>
    <xf numFmtId="0" fontId="112" fillId="0" borderId="42" xfId="90" applyFont="1" applyFill="1" applyBorder="1" applyAlignment="1" applyProtection="1">
      <protection hidden="1"/>
    </xf>
    <xf numFmtId="9" fontId="62" fillId="0" borderId="0" xfId="91" applyFont="1" applyFill="1" applyBorder="1" applyAlignment="1" applyProtection="1">
      <alignment horizontal="right"/>
      <protection hidden="1"/>
    </xf>
    <xf numFmtId="1" fontId="62" fillId="0" borderId="0" xfId="92" applyNumberFormat="1" applyFont="1" applyFill="1" applyBorder="1" applyAlignment="1" applyProtection="1">
      <alignment vertical="top"/>
    </xf>
    <xf numFmtId="0" fontId="62" fillId="0" borderId="0" xfId="92" applyFont="1" applyFill="1" applyBorder="1" applyAlignment="1" applyProtection="1">
      <alignment vertical="top"/>
    </xf>
    <xf numFmtId="1" fontId="6" fillId="0" borderId="0" xfId="92" applyNumberFormat="1" applyFont="1" applyFill="1" applyBorder="1" applyAlignment="1" applyProtection="1">
      <alignment vertical="top"/>
    </xf>
    <xf numFmtId="0" fontId="6" fillId="0" borderId="0" xfId="92" applyFont="1" applyFill="1" applyBorder="1" applyAlignment="1" applyProtection="1">
      <alignment vertical="top"/>
    </xf>
    <xf numFmtId="1" fontId="9" fillId="0" borderId="0" xfId="90" applyNumberFormat="1" applyFont="1" applyFill="1" applyBorder="1" applyAlignment="1" applyProtection="1">
      <alignment horizontal="right" vertical="center" wrapText="1"/>
      <protection hidden="1"/>
    </xf>
    <xf numFmtId="0" fontId="9" fillId="0" borderId="0" xfId="90" applyFont="1" applyFill="1" applyBorder="1" applyAlignment="1" applyProtection="1">
      <alignment horizontal="left" vertical="center" wrapText="1"/>
      <protection hidden="1"/>
    </xf>
    <xf numFmtId="2" fontId="9" fillId="0" borderId="33" xfId="90" applyNumberFormat="1" applyFont="1" applyFill="1" applyBorder="1" applyAlignment="1" applyProtection="1">
      <alignment horizontal="right" vertical="center" wrapText="1"/>
      <protection hidden="1"/>
    </xf>
    <xf numFmtId="0" fontId="9" fillId="0" borderId="33" xfId="90" applyFont="1" applyFill="1" applyBorder="1" applyAlignment="1" applyProtection="1">
      <alignment horizontal="left" vertical="center" wrapText="1"/>
      <protection hidden="1"/>
    </xf>
    <xf numFmtId="0" fontId="25" fillId="0" borderId="0" xfId="67" applyFont="1" applyAlignment="1">
      <alignment horizontal="left"/>
    </xf>
    <xf numFmtId="0" fontId="115" fillId="0" borderId="0" xfId="0" applyFont="1"/>
    <xf numFmtId="165" fontId="1" fillId="3" borderId="0" xfId="68" applyNumberFormat="1" applyFont="1" applyFill="1"/>
    <xf numFmtId="3" fontId="9" fillId="7" borderId="0" xfId="90" applyNumberFormat="1" applyFont="1" applyFill="1" applyBorder="1" applyAlignment="1" applyProtection="1">
      <alignment horizontal="right" vertical="center"/>
      <protection hidden="1"/>
    </xf>
    <xf numFmtId="0" fontId="6" fillId="0" borderId="0" xfId="90" applyFont="1" applyFill="1" applyBorder="1" applyAlignment="1" applyProtection="1">
      <alignment horizontal="right" vertical="center"/>
      <protection hidden="1"/>
    </xf>
    <xf numFmtId="3" fontId="6" fillId="0" borderId="33" xfId="90" applyNumberFormat="1" applyFont="1" applyFill="1" applyBorder="1" applyAlignment="1" applyProtection="1">
      <alignment horizontal="right"/>
      <protection hidden="1"/>
    </xf>
    <xf numFmtId="167" fontId="6" fillId="0" borderId="38" xfId="90" applyNumberFormat="1" applyFont="1" applyFill="1" applyBorder="1" applyAlignment="1" applyProtection="1">
      <alignment horizontal="right"/>
      <protection hidden="1"/>
    </xf>
    <xf numFmtId="166" fontId="9" fillId="0" borderId="35" xfId="90" applyNumberFormat="1" applyFont="1" applyFill="1" applyBorder="1" applyAlignment="1" applyProtection="1">
      <alignment horizontal="right"/>
      <protection hidden="1"/>
    </xf>
    <xf numFmtId="166" fontId="9" fillId="0" borderId="0" xfId="90" applyNumberFormat="1" applyFont="1" applyFill="1" applyBorder="1" applyAlignment="1" applyProtection="1">
      <alignment horizontal="right"/>
      <protection hidden="1"/>
    </xf>
    <xf numFmtId="167" fontId="6" fillId="0" borderId="35" xfId="90" applyNumberFormat="1" applyFont="1" applyFill="1" applyBorder="1" applyAlignment="1" applyProtection="1">
      <alignment horizontal="right"/>
      <protection hidden="1"/>
    </xf>
    <xf numFmtId="167" fontId="6" fillId="0" borderId="0" xfId="90" applyNumberFormat="1" applyFont="1" applyFill="1" applyBorder="1" applyAlignment="1" applyProtection="1">
      <alignment horizontal="right"/>
      <protection locked="0"/>
    </xf>
    <xf numFmtId="167" fontId="6" fillId="0" borderId="33" xfId="92" applyNumberFormat="1" applyFont="1" applyFill="1" applyBorder="1" applyAlignment="1" applyProtection="1">
      <alignment vertical="top"/>
    </xf>
    <xf numFmtId="0" fontId="6" fillId="0" borderId="33" xfId="92" applyFont="1" applyFill="1" applyBorder="1" applyAlignment="1" applyProtection="1">
      <alignment vertical="top"/>
    </xf>
    <xf numFmtId="3" fontId="6" fillId="0" borderId="35" xfId="90" applyNumberFormat="1" applyFont="1" applyFill="1" applyBorder="1" applyAlignment="1" applyProtection="1">
      <alignment horizontal="right" vertical="center"/>
      <protection hidden="1"/>
    </xf>
    <xf numFmtId="3" fontId="6" fillId="0" borderId="0" xfId="90" applyNumberFormat="1" applyFont="1" applyFill="1" applyBorder="1" applyAlignment="1" applyProtection="1">
      <alignment horizontal="right" vertical="center"/>
      <protection hidden="1"/>
    </xf>
    <xf numFmtId="0" fontId="6" fillId="0" borderId="0" xfId="90" applyFont="1" applyFill="1" applyBorder="1" applyAlignment="1" applyProtection="1">
      <alignment vertical="center"/>
    </xf>
    <xf numFmtId="3" fontId="9" fillId="0" borderId="35" xfId="90" applyNumberFormat="1" applyFont="1" applyFill="1" applyBorder="1" applyAlignment="1" applyProtection="1">
      <alignment horizontal="right" vertical="center"/>
      <protection hidden="1"/>
    </xf>
    <xf numFmtId="3" fontId="9" fillId="0" borderId="0" xfId="90" applyNumberFormat="1" applyFont="1" applyFill="1" applyBorder="1" applyAlignment="1" applyProtection="1">
      <alignment horizontal="right" vertical="center"/>
      <protection hidden="1"/>
    </xf>
    <xf numFmtId="3" fontId="9" fillId="7" borderId="35" xfId="90" applyNumberFormat="1" applyFont="1" applyFill="1" applyBorder="1" applyAlignment="1" applyProtection="1">
      <alignment horizontal="right" vertical="center"/>
      <protection hidden="1"/>
    </xf>
    <xf numFmtId="3" fontId="6" fillId="0" borderId="35" xfId="90" applyNumberFormat="1" applyFont="1" applyFill="1" applyBorder="1" applyAlignment="1" applyProtection="1">
      <alignment vertical="center"/>
      <protection hidden="1"/>
    </xf>
    <xf numFmtId="3" fontId="6" fillId="0" borderId="0" xfId="90" applyNumberFormat="1" applyFont="1" applyFill="1" applyBorder="1" applyAlignment="1" applyProtection="1">
      <alignment vertical="center"/>
      <protection hidden="1"/>
    </xf>
    <xf numFmtId="3" fontId="6" fillId="0" borderId="36" xfId="90" applyNumberFormat="1" applyFont="1" applyFill="1" applyBorder="1" applyAlignment="1" applyProtection="1">
      <alignment vertical="center"/>
      <protection hidden="1"/>
    </xf>
    <xf numFmtId="3" fontId="6" fillId="0" borderId="33" xfId="90" applyNumberFormat="1" applyFont="1" applyFill="1" applyBorder="1" applyAlignment="1" applyProtection="1">
      <alignment vertical="center"/>
      <protection hidden="1"/>
    </xf>
    <xf numFmtId="3" fontId="6" fillId="0" borderId="36" xfId="90" applyNumberFormat="1" applyFont="1" applyFill="1" applyBorder="1" applyAlignment="1" applyProtection="1">
      <alignment horizontal="right"/>
      <protection hidden="1"/>
    </xf>
    <xf numFmtId="0" fontId="9" fillId="0" borderId="48" xfId="90" applyFont="1" applyFill="1" applyBorder="1" applyAlignment="1" applyProtection="1">
      <alignment horizontal="right" vertical="center" wrapText="1"/>
      <protection hidden="1"/>
    </xf>
    <xf numFmtId="3" fontId="6" fillId="0" borderId="36" xfId="90" applyNumberFormat="1" applyFont="1" applyFill="1" applyBorder="1" applyAlignment="1" applyProtection="1">
      <alignment horizontal="right" vertical="center"/>
      <protection hidden="1"/>
    </xf>
    <xf numFmtId="3" fontId="6" fillId="0" borderId="33" xfId="90" applyNumberFormat="1" applyFont="1" applyFill="1" applyBorder="1" applyAlignment="1" applyProtection="1">
      <alignment horizontal="right" vertical="center"/>
      <protection hidden="1"/>
    </xf>
    <xf numFmtId="1" fontId="6" fillId="0" borderId="49" xfId="91" applyNumberFormat="1" applyFont="1" applyFill="1" applyBorder="1" applyAlignment="1" applyProtection="1">
      <alignment horizontal="right"/>
      <protection hidden="1"/>
    </xf>
    <xf numFmtId="9" fontId="6" fillId="0" borderId="49" xfId="91" applyFont="1" applyFill="1" applyBorder="1" applyAlignment="1" applyProtection="1">
      <alignment horizontal="right"/>
      <protection hidden="1"/>
    </xf>
    <xf numFmtId="9" fontId="9" fillId="0" borderId="49" xfId="93" applyFont="1" applyFill="1" applyBorder="1" applyAlignment="1" applyProtection="1">
      <alignment horizontal="right"/>
      <protection hidden="1"/>
    </xf>
    <xf numFmtId="9" fontId="9" fillId="0" borderId="49" xfId="91" applyFont="1" applyFill="1" applyBorder="1" applyAlignment="1" applyProtection="1">
      <alignment horizontal="right"/>
      <protection hidden="1"/>
    </xf>
    <xf numFmtId="166" fontId="6" fillId="0" borderId="0" xfId="90" applyNumberFormat="1" applyFont="1" applyFill="1" applyBorder="1" applyAlignment="1" applyProtection="1">
      <alignment horizontal="right"/>
      <protection hidden="1"/>
    </xf>
    <xf numFmtId="166" fontId="6" fillId="0" borderId="33" xfId="90" applyNumberFormat="1" applyFont="1" applyFill="1" applyBorder="1" applyAlignment="1" applyProtection="1">
      <alignment horizontal="right"/>
      <protection hidden="1"/>
    </xf>
    <xf numFmtId="1" fontId="6" fillId="0" borderId="33" xfId="92" applyNumberFormat="1" applyFont="1" applyFill="1" applyBorder="1" applyAlignment="1" applyProtection="1">
      <alignment vertical="top"/>
    </xf>
    <xf numFmtId="167" fontId="9" fillId="7" borderId="33" xfId="90" applyNumberFormat="1" applyFont="1" applyFill="1" applyBorder="1" applyAlignment="1" applyProtection="1">
      <alignment horizontal="right" vertical="center"/>
      <protection hidden="1"/>
    </xf>
    <xf numFmtId="166" fontId="9" fillId="0" borderId="0" xfId="90" applyNumberFormat="1" applyFont="1" applyFill="1" applyBorder="1" applyAlignment="1" applyProtection="1">
      <alignment horizontal="right" vertical="center"/>
      <protection hidden="1"/>
    </xf>
    <xf numFmtId="166" fontId="6" fillId="0" borderId="0" xfId="90" applyNumberFormat="1" applyFont="1" applyFill="1" applyBorder="1" applyAlignment="1" applyProtection="1">
      <alignment horizontal="right" vertical="center"/>
      <protection hidden="1"/>
    </xf>
    <xf numFmtId="3" fontId="6" fillId="0" borderId="0" xfId="90" applyNumberFormat="1" applyFont="1" applyFill="1" applyBorder="1" applyAlignment="1" applyProtection="1">
      <alignment horizontal="left" vertical="center"/>
      <protection hidden="1"/>
    </xf>
    <xf numFmtId="166" fontId="6" fillId="0" borderId="33" xfId="90" applyNumberFormat="1" applyFont="1" applyFill="1" applyBorder="1" applyAlignment="1" applyProtection="1">
      <alignment horizontal="right" vertical="center"/>
      <protection hidden="1"/>
    </xf>
    <xf numFmtId="3" fontId="6" fillId="0" borderId="33" xfId="90" applyNumberFormat="1" applyFont="1" applyFill="1" applyBorder="1" applyAlignment="1" applyProtection="1">
      <alignment horizontal="left" vertical="center"/>
      <protection hidden="1"/>
    </xf>
    <xf numFmtId="0" fontId="9" fillId="0" borderId="49" xfId="90" applyFont="1" applyFill="1" applyBorder="1" applyAlignment="1" applyProtection="1">
      <alignment horizontal="right" vertical="center" wrapText="1"/>
      <protection hidden="1"/>
    </xf>
    <xf numFmtId="3" fontId="113" fillId="0" borderId="0" xfId="90" applyNumberFormat="1" applyFont="1" applyFill="1" applyBorder="1" applyAlignment="1" applyProtection="1">
      <alignment vertical="center"/>
      <protection hidden="1"/>
    </xf>
    <xf numFmtId="9" fontId="6" fillId="0" borderId="0" xfId="91" quotePrefix="1" applyFont="1" applyFill="1" applyBorder="1" applyAlignment="1" applyProtection="1">
      <alignment horizontal="right"/>
      <protection hidden="1"/>
    </xf>
    <xf numFmtId="9" fontId="6" fillId="0" borderId="29" xfId="91" applyFont="1" applyFill="1" applyBorder="1" applyAlignment="1" applyProtection="1">
      <alignment horizontal="right"/>
      <protection hidden="1"/>
    </xf>
    <xf numFmtId="167" fontId="6" fillId="0" borderId="33" xfId="90" applyNumberFormat="1" applyFont="1" applyFill="1" applyBorder="1" applyAlignment="1" applyProtection="1">
      <alignment horizontal="right" vertical="center" wrapText="1"/>
      <protection hidden="1"/>
    </xf>
    <xf numFmtId="167" fontId="9" fillId="7" borderId="0" xfId="90" applyNumberFormat="1" applyFont="1" applyFill="1" applyBorder="1" applyAlignment="1" applyProtection="1">
      <alignment horizontal="right"/>
      <protection hidden="1"/>
    </xf>
    <xf numFmtId="3" fontId="42" fillId="0" borderId="0" xfId="38" applyNumberFormat="1" applyFont="1" applyFill="1" applyBorder="1" applyProtection="1">
      <protection locked="0"/>
    </xf>
    <xf numFmtId="170" fontId="42" fillId="0" borderId="20" xfId="38" applyNumberFormat="1" applyFont="1" applyFill="1" applyBorder="1" applyProtection="1">
      <protection locked="0"/>
    </xf>
    <xf numFmtId="4" fontId="42" fillId="0" borderId="0" xfId="38" applyNumberFormat="1" applyFont="1" applyFill="1" applyBorder="1" applyAlignment="1" applyProtection="1">
      <alignment horizontal="left"/>
      <protection locked="0"/>
    </xf>
    <xf numFmtId="4" fontId="42" fillId="0" borderId="0" xfId="38" applyNumberFormat="1" applyFont="1" applyFill="1" applyBorder="1" applyProtection="1">
      <protection locked="0"/>
    </xf>
    <xf numFmtId="3" fontId="6" fillId="0" borderId="51" xfId="5" applyNumberFormat="1" applyFont="1" applyFill="1" applyBorder="1" applyAlignment="1" applyProtection="1">
      <alignment horizontal="right"/>
      <protection locked="0"/>
    </xf>
    <xf numFmtId="3" fontId="11" fillId="0" borderId="0" xfId="5" applyNumberFormat="1" applyFont="1" applyFill="1" applyBorder="1" applyAlignment="1" applyProtection="1">
      <alignment horizontal="left"/>
      <protection locked="0"/>
    </xf>
    <xf numFmtId="170" fontId="42" fillId="0" borderId="0" xfId="38" applyNumberFormat="1" applyFont="1" applyFill="1" applyBorder="1" applyProtection="1">
      <protection locked="0"/>
    </xf>
    <xf numFmtId="3" fontId="42" fillId="0" borderId="0" xfId="5" applyNumberFormat="1" applyFont="1" applyFill="1" applyBorder="1" applyAlignment="1" applyProtection="1">
      <alignment horizontal="left"/>
      <protection locked="0"/>
    </xf>
    <xf numFmtId="170" fontId="11" fillId="0" borderId="0" xfId="38" applyNumberFormat="1" applyFont="1" applyFill="1" applyBorder="1" applyProtection="1">
      <protection locked="0"/>
    </xf>
    <xf numFmtId="166" fontId="11" fillId="0" borderId="0" xfId="38" applyNumberFormat="1" applyFont="1" applyFill="1" applyBorder="1" applyProtection="1">
      <protection locked="0"/>
    </xf>
    <xf numFmtId="0" fontId="54" fillId="0" borderId="0" xfId="0" applyFont="1"/>
    <xf numFmtId="3" fontId="9" fillId="0" borderId="52" xfId="5" applyNumberFormat="1" applyFont="1" applyFill="1" applyBorder="1" applyAlignment="1" applyProtection="1">
      <alignment horizontal="right"/>
      <protection locked="0"/>
    </xf>
    <xf numFmtId="3" fontId="9" fillId="0" borderId="52" xfId="38" applyNumberFormat="1" applyFont="1" applyFill="1" applyBorder="1" applyAlignment="1" applyProtection="1">
      <alignment horizontal="left"/>
      <protection locked="0"/>
    </xf>
    <xf numFmtId="3" fontId="9" fillId="0" borderId="53" xfId="38" applyNumberFormat="1" applyFont="1" applyFill="1" applyBorder="1" applyAlignment="1" applyProtection="1">
      <alignment horizontal="left"/>
      <protection locked="0"/>
    </xf>
    <xf numFmtId="0" fontId="5" fillId="0" borderId="0" xfId="1" applyFont="1"/>
    <xf numFmtId="3" fontId="6" fillId="0" borderId="33" xfId="90" applyNumberFormat="1" applyFont="1" applyFill="1" applyBorder="1" applyAlignment="1" applyProtection="1">
      <alignment horizontal="right" vertical="center" wrapText="1"/>
      <protection hidden="1"/>
    </xf>
    <xf numFmtId="3" fontId="6" fillId="0" borderId="0" xfId="90" applyNumberFormat="1" applyFont="1" applyFill="1" applyBorder="1" applyAlignment="1" applyProtection="1">
      <alignment horizontal="right" vertical="center" wrapText="1"/>
      <protection hidden="1"/>
    </xf>
    <xf numFmtId="0" fontId="18" fillId="0" borderId="0" xfId="1" applyFont="1" applyAlignment="1">
      <alignment horizontal="left" vertical="top"/>
    </xf>
    <xf numFmtId="166" fontId="9" fillId="7" borderId="33" xfId="90" applyNumberFormat="1" applyFont="1" applyFill="1" applyBorder="1" applyAlignment="1" applyProtection="1">
      <alignment horizontal="right" vertical="center"/>
      <protection hidden="1"/>
    </xf>
    <xf numFmtId="0" fontId="1" fillId="0" borderId="0" xfId="4" applyFont="1" applyAlignment="1"/>
    <xf numFmtId="0" fontId="18" fillId="0" borderId="0" xfId="5" applyFont="1" applyFill="1" applyAlignment="1">
      <alignment vertical="top"/>
    </xf>
    <xf numFmtId="0" fontId="119" fillId="0" borderId="0" xfId="5" applyFont="1" applyFill="1" applyBorder="1" applyAlignment="1"/>
    <xf numFmtId="0" fontId="120" fillId="0" borderId="0" xfId="5" applyFont="1" applyFill="1" applyBorder="1" applyAlignment="1"/>
    <xf numFmtId="0" fontId="1" fillId="0" borderId="0" xfId="4" applyFont="1" applyFill="1" applyAlignment="1">
      <alignment horizontal="left" indent="1"/>
    </xf>
    <xf numFmtId="0" fontId="11" fillId="0" borderId="0" xfId="4" applyFont="1" applyFill="1" applyAlignment="1">
      <alignment horizontal="left" indent="1"/>
    </xf>
    <xf numFmtId="0" fontId="6" fillId="0" borderId="0" xfId="30" applyFont="1"/>
    <xf numFmtId="0" fontId="6" fillId="3" borderId="0" xfId="30" applyFont="1" applyFill="1"/>
    <xf numFmtId="166" fontId="9" fillId="0" borderId="53" xfId="4" applyNumberFormat="1" applyFont="1" applyFill="1" applyBorder="1" applyAlignment="1" applyProtection="1">
      <alignment vertical="center"/>
    </xf>
    <xf numFmtId="167" fontId="9" fillId="0" borderId="53" xfId="4" applyNumberFormat="1" applyFont="1" applyFill="1" applyBorder="1" applyAlignment="1" applyProtection="1">
      <alignment vertical="center"/>
    </xf>
    <xf numFmtId="167" fontId="9" fillId="0" borderId="53" xfId="7" applyNumberFormat="1" applyFont="1" applyFill="1" applyBorder="1" applyAlignment="1" applyProtection="1">
      <alignment horizontal="right" vertical="center"/>
    </xf>
    <xf numFmtId="167" fontId="9" fillId="0" borderId="53" xfId="4" applyNumberFormat="1" applyFont="1" applyFill="1" applyBorder="1" applyAlignment="1" applyProtection="1">
      <alignment horizontal="right" vertical="center"/>
    </xf>
    <xf numFmtId="167" fontId="9" fillId="0" borderId="53" xfId="8" applyNumberFormat="1" applyFont="1" applyFill="1" applyBorder="1" applyAlignment="1" applyProtection="1">
      <alignment vertical="center"/>
    </xf>
    <xf numFmtId="0" fontId="9" fillId="0" borderId="53" xfId="8" applyFont="1" applyFill="1" applyBorder="1" applyAlignment="1" applyProtection="1">
      <alignment vertical="center" wrapText="1"/>
    </xf>
    <xf numFmtId="0" fontId="6" fillId="0" borderId="8" xfId="8" applyFont="1" applyFill="1" applyBorder="1" applyAlignment="1" applyProtection="1">
      <alignment vertical="center"/>
    </xf>
    <xf numFmtId="0" fontId="9" fillId="0" borderId="8" xfId="8" applyFont="1" applyFill="1" applyBorder="1" applyAlignment="1" applyProtection="1">
      <alignment vertical="center"/>
    </xf>
    <xf numFmtId="0" fontId="6" fillId="0" borderId="11" xfId="8" applyFont="1" applyFill="1" applyBorder="1" applyAlignment="1" applyProtection="1">
      <alignment vertical="center"/>
    </xf>
    <xf numFmtId="3" fontId="9" fillId="0" borderId="53" xfId="4" applyNumberFormat="1" applyFont="1" applyFill="1" applyBorder="1" applyAlignment="1" applyProtection="1">
      <alignment vertical="center"/>
    </xf>
    <xf numFmtId="3" fontId="9" fillId="0" borderId="53" xfId="7" applyNumberFormat="1" applyFont="1" applyFill="1" applyBorder="1" applyAlignment="1" applyProtection="1">
      <alignment vertical="center"/>
    </xf>
    <xf numFmtId="0" fontId="9" fillId="0" borderId="53" xfId="4" applyFont="1" applyFill="1" applyBorder="1" applyAlignment="1" applyProtection="1">
      <alignment vertical="center"/>
    </xf>
    <xf numFmtId="0" fontId="6" fillId="0" borderId="8" xfId="4" applyFont="1" applyFill="1" applyBorder="1" applyAlignment="1" applyProtection="1">
      <alignment vertical="center"/>
    </xf>
    <xf numFmtId="0" fontId="9" fillId="0" borderId="8" xfId="4" applyFont="1" applyFill="1" applyBorder="1" applyAlignment="1" applyProtection="1">
      <alignment vertical="center"/>
    </xf>
    <xf numFmtId="0" fontId="6" fillId="0" borderId="8" xfId="4" applyFont="1" applyFill="1" applyBorder="1" applyAlignment="1" applyProtection="1">
      <alignment vertical="center" wrapText="1"/>
    </xf>
    <xf numFmtId="0" fontId="6" fillId="0" borderId="8" xfId="4" applyFont="1" applyFill="1" applyBorder="1" applyAlignment="1" applyProtection="1">
      <alignment vertical="top" wrapText="1"/>
    </xf>
    <xf numFmtId="0" fontId="6" fillId="0" borderId="9" xfId="4" applyFont="1" applyFill="1" applyBorder="1" applyProtection="1"/>
    <xf numFmtId="0" fontId="9" fillId="0" borderId="7" xfId="4" applyFont="1" applyFill="1" applyBorder="1" applyAlignment="1" applyProtection="1">
      <alignment horizontal="center" vertical="top" wrapText="1"/>
    </xf>
    <xf numFmtId="0" fontId="6" fillId="0" borderId="32" xfId="4" applyFont="1" applyFill="1" applyBorder="1" applyAlignment="1" applyProtection="1">
      <alignment horizontal="center" vertical="top" wrapText="1"/>
    </xf>
    <xf numFmtId="0" fontId="9" fillId="0" borderId="0" xfId="4" applyFont="1" applyFill="1" applyAlignment="1" applyProtection="1"/>
    <xf numFmtId="4" fontId="9" fillId="0" borderId="0" xfId="4" applyNumberFormat="1" applyFont="1" applyFill="1" applyAlignment="1" applyProtection="1"/>
    <xf numFmtId="0" fontId="6" fillId="0" borderId="0" xfId="4" applyFont="1" applyFill="1" applyAlignment="1" applyProtection="1"/>
    <xf numFmtId="166" fontId="9" fillId="0" borderId="53" xfId="4" applyNumberFormat="1" applyFont="1" applyFill="1" applyBorder="1" applyAlignment="1" applyProtection="1"/>
    <xf numFmtId="167" fontId="9" fillId="0" borderId="53" xfId="4" applyNumberFormat="1" applyFont="1" applyFill="1" applyBorder="1" applyAlignment="1" applyProtection="1"/>
    <xf numFmtId="167" fontId="9" fillId="0" borderId="53" xfId="7" applyNumberFormat="1" applyFont="1" applyFill="1" applyBorder="1" applyAlignment="1" applyProtection="1">
      <alignment horizontal="right"/>
    </xf>
    <xf numFmtId="167" fontId="9" fillId="0" borderId="53" xfId="4" applyNumberFormat="1" applyFont="1" applyFill="1" applyBorder="1" applyAlignment="1" applyProtection="1">
      <alignment horizontal="right"/>
    </xf>
    <xf numFmtId="167" fontId="9" fillId="0" borderId="53" xfId="8" applyNumberFormat="1" applyFont="1" applyFill="1" applyBorder="1" applyAlignment="1" applyProtection="1"/>
    <xf numFmtId="166" fontId="9" fillId="0" borderId="50" xfId="4" applyNumberFormat="1" applyFont="1" applyFill="1" applyBorder="1" applyAlignment="1" applyProtection="1"/>
    <xf numFmtId="166" fontId="9" fillId="0" borderId="53" xfId="8" applyNumberFormat="1" applyFont="1" applyFill="1" applyBorder="1" applyAlignment="1" applyProtection="1">
      <protection hidden="1"/>
    </xf>
    <xf numFmtId="3" fontId="9" fillId="0" borderId="53" xfId="4" applyNumberFormat="1" applyFont="1" applyFill="1" applyBorder="1" applyAlignment="1" applyProtection="1"/>
    <xf numFmtId="1" fontId="9" fillId="0" borderId="53" xfId="7" applyNumberFormat="1" applyFont="1" applyFill="1" applyBorder="1" applyAlignment="1" applyProtection="1"/>
    <xf numFmtId="0" fontId="9" fillId="0" borderId="8" xfId="4" applyFont="1" applyFill="1" applyBorder="1" applyAlignment="1" applyProtection="1">
      <alignment horizontal="center" vertical="top" wrapText="1"/>
    </xf>
    <xf numFmtId="165" fontId="1" fillId="3" borderId="0" xfId="0" applyNumberFormat="1" applyFont="1" applyFill="1"/>
    <xf numFmtId="0" fontId="5" fillId="0" borderId="0" xfId="42" applyFont="1" applyAlignment="1">
      <alignment horizontal="left"/>
    </xf>
    <xf numFmtId="0" fontId="5" fillId="0" borderId="0" xfId="42" applyFont="1" applyBorder="1" applyAlignment="1">
      <alignment horizontal="left"/>
    </xf>
    <xf numFmtId="0" fontId="2" fillId="0" borderId="0" xfId="42" applyFont="1" applyBorder="1" applyAlignment="1">
      <alignment horizontal="left"/>
    </xf>
    <xf numFmtId="0" fontId="33" fillId="0" borderId="0" xfId="42" applyFont="1" applyBorder="1" applyAlignment="1">
      <alignment horizontal="left"/>
    </xf>
    <xf numFmtId="0" fontId="1" fillId="0" borderId="0" xfId="42" applyFont="1" applyBorder="1" applyAlignment="1">
      <alignment horizontal="left"/>
    </xf>
    <xf numFmtId="180" fontId="5" fillId="0" borderId="0" xfId="42" applyNumberFormat="1" applyFont="1" applyAlignment="1">
      <alignment horizontal="left"/>
    </xf>
    <xf numFmtId="0" fontId="1" fillId="0" borderId="0" xfId="42" applyFont="1" applyAlignment="1">
      <alignment horizontal="left"/>
    </xf>
    <xf numFmtId="0" fontId="11" fillId="0" borderId="0" xfId="42" applyFont="1" applyBorder="1" applyAlignment="1">
      <alignment horizontal="left"/>
    </xf>
    <xf numFmtId="0" fontId="11" fillId="0" borderId="0" xfId="42" applyFont="1" applyAlignment="1">
      <alignment horizontal="left"/>
    </xf>
    <xf numFmtId="0" fontId="1" fillId="0" borderId="0" xfId="42" quotePrefix="1" applyFont="1" applyBorder="1" applyAlignment="1">
      <alignment horizontal="left"/>
    </xf>
    <xf numFmtId="180" fontId="1" fillId="0" borderId="0" xfId="42" applyNumberFormat="1" applyFont="1" applyAlignment="1">
      <alignment horizontal="left"/>
    </xf>
    <xf numFmtId="9" fontId="105" fillId="9" borderId="10" xfId="0" applyNumberFormat="1" applyFont="1" applyFill="1" applyBorder="1" applyAlignment="1">
      <alignment horizontal="right" vertical="center"/>
    </xf>
    <xf numFmtId="0" fontId="8" fillId="0" borderId="31" xfId="1" applyFont="1" applyBorder="1" applyAlignment="1">
      <alignment horizontal="right"/>
    </xf>
    <xf numFmtId="0" fontId="22" fillId="3" borderId="0" xfId="0" applyFont="1" applyFill="1" applyAlignment="1" applyProtection="1">
      <protection locked="0"/>
    </xf>
    <xf numFmtId="173" fontId="30" fillId="0" borderId="0" xfId="0" applyNumberFormat="1" applyFont="1" applyFill="1"/>
    <xf numFmtId="0" fontId="20" fillId="0" borderId="17" xfId="0" applyFont="1" applyFill="1" applyBorder="1" applyAlignment="1" applyProtection="1">
      <alignment horizontal="right" wrapText="1"/>
      <protection locked="0"/>
    </xf>
    <xf numFmtId="0" fontId="0" fillId="10" borderId="0" xfId="0" applyFill="1"/>
    <xf numFmtId="0" fontId="20" fillId="3" borderId="18" xfId="0" applyFont="1" applyFill="1" applyBorder="1" applyAlignment="1">
      <alignment horizontal="right" vertical="center" wrapText="1" readingOrder="1"/>
    </xf>
    <xf numFmtId="0" fontId="30" fillId="3" borderId="0" xfId="5" applyFont="1" applyFill="1" applyAlignment="1">
      <alignment horizontal="left" indent="1"/>
    </xf>
    <xf numFmtId="0" fontId="25" fillId="3" borderId="0" xfId="0" applyFont="1" applyFill="1" applyAlignment="1">
      <alignment horizontal="left" indent="1"/>
    </xf>
    <xf numFmtId="0" fontId="1" fillId="3" borderId="0" xfId="0" applyFont="1" applyFill="1" applyAlignment="1">
      <alignment horizontal="right"/>
    </xf>
    <xf numFmtId="4" fontId="19" fillId="3" borderId="0" xfId="68" applyNumberFormat="1" applyFont="1" applyFill="1" applyAlignment="1" applyProtection="1">
      <alignment horizontal="right"/>
      <protection locked="0"/>
    </xf>
    <xf numFmtId="165" fontId="22" fillId="0" borderId="0" xfId="0" applyNumberFormat="1" applyFont="1" applyAlignment="1">
      <alignment vertical="center"/>
    </xf>
    <xf numFmtId="0" fontId="116" fillId="0" borderId="0" xfId="0" applyFont="1" applyAlignment="1">
      <alignment vertical="center"/>
    </xf>
    <xf numFmtId="0" fontId="103" fillId="0" borderId="0" xfId="0" applyFont="1" applyAlignment="1">
      <alignment vertical="center"/>
    </xf>
    <xf numFmtId="3" fontId="121" fillId="0" borderId="0" xfId="0" applyNumberFormat="1" applyFont="1"/>
    <xf numFmtId="3" fontId="0" fillId="0" borderId="0" xfId="0" applyNumberFormat="1" applyFill="1"/>
    <xf numFmtId="3" fontId="122" fillId="0" borderId="0" xfId="0" applyNumberFormat="1" applyFont="1"/>
    <xf numFmtId="3" fontId="110" fillId="0" borderId="0" xfId="0" applyNumberFormat="1" applyFont="1" applyFill="1"/>
    <xf numFmtId="0" fontId="61" fillId="0" borderId="0" xfId="33" applyFont="1"/>
    <xf numFmtId="0" fontId="3" fillId="0" borderId="0" xfId="1" applyBorder="1" applyAlignment="1">
      <alignment horizontal="center"/>
    </xf>
    <xf numFmtId="3" fontId="52" fillId="0" borderId="0" xfId="0" applyNumberFormat="1" applyFont="1"/>
    <xf numFmtId="3" fontId="118" fillId="0" borderId="0" xfId="0" applyNumberFormat="1" applyFont="1"/>
    <xf numFmtId="3" fontId="8" fillId="0" borderId="0" xfId="95" applyNumberFormat="1" applyFont="1" applyFill="1" applyBorder="1"/>
    <xf numFmtId="0" fontId="6" fillId="0" borderId="0" xfId="95" applyFont="1"/>
    <xf numFmtId="0" fontId="1" fillId="0" borderId="0" xfId="95" applyFont="1"/>
    <xf numFmtId="0" fontId="1" fillId="0" borderId="0" xfId="95" applyFont="1" applyFill="1"/>
    <xf numFmtId="166" fontId="11" fillId="0" borderId="0" xfId="95" applyNumberFormat="1" applyFont="1" applyFill="1"/>
    <xf numFmtId="0" fontId="42" fillId="0" borderId="0" xfId="95" applyFont="1" applyBorder="1"/>
    <xf numFmtId="3" fontId="6" fillId="0" borderId="0" xfId="95" applyNumberFormat="1" applyFont="1"/>
    <xf numFmtId="3" fontId="6" fillId="0" borderId="0" xfId="95" applyNumberFormat="1" applyFont="1" applyBorder="1"/>
    <xf numFmtId="0" fontId="1" fillId="0" borderId="0" xfId="95" applyFont="1" applyBorder="1"/>
    <xf numFmtId="0" fontId="1" fillId="0" borderId="0" xfId="95" applyFont="1" applyFill="1" applyBorder="1"/>
    <xf numFmtId="166" fontId="11" fillId="0" borderId="0" xfId="95" applyNumberFormat="1" applyFont="1" applyFill="1" applyBorder="1"/>
    <xf numFmtId="171" fontId="6" fillId="0" borderId="0" xfId="5" applyNumberFormat="1" applyFont="1" applyFill="1" applyBorder="1" applyAlignment="1" applyProtection="1">
      <alignment horizontal="right"/>
      <protection locked="0"/>
    </xf>
    <xf numFmtId="3" fontId="6" fillId="0" borderId="0" xfId="38" applyNumberFormat="1" applyFont="1" applyFill="1" applyBorder="1" applyAlignment="1" applyProtection="1">
      <alignment horizontal="right" wrapText="1"/>
      <protection locked="0"/>
    </xf>
    <xf numFmtId="3" fontId="124" fillId="0" borderId="0" xfId="0" applyNumberFormat="1" applyFont="1"/>
    <xf numFmtId="3" fontId="125" fillId="0" borderId="0" xfId="5" applyNumberFormat="1" applyFont="1" applyFill="1" applyBorder="1" applyAlignment="1" applyProtection="1">
      <alignment horizontal="right"/>
      <protection locked="0"/>
    </xf>
    <xf numFmtId="166" fontId="125" fillId="0" borderId="0" xfId="5" applyNumberFormat="1" applyFont="1" applyFill="1" applyBorder="1" applyAlignment="1" applyProtection="1">
      <alignment horizontal="right"/>
      <protection locked="0"/>
    </xf>
    <xf numFmtId="3" fontId="9" fillId="0" borderId="0" xfId="38" applyNumberFormat="1" applyFont="1" applyFill="1" applyBorder="1" applyAlignment="1" applyProtection="1">
      <alignment horizontal="left"/>
      <protection locked="0"/>
    </xf>
    <xf numFmtId="3" fontId="44" fillId="0" borderId="0" xfId="38" applyNumberFormat="1" applyFont="1" applyFill="1" applyBorder="1" applyAlignment="1" applyProtection="1">
      <alignment horizontal="left"/>
      <protection locked="0"/>
    </xf>
    <xf numFmtId="3" fontId="126" fillId="0" borderId="0" xfId="95" applyNumberFormat="1" applyFont="1" applyBorder="1" applyAlignment="1">
      <alignment horizontal="left"/>
    </xf>
    <xf numFmtId="1" fontId="1" fillId="0" borderId="0" xfId="95" applyNumberFormat="1" applyFont="1" applyFill="1"/>
    <xf numFmtId="3" fontId="1" fillId="0" borderId="0" xfId="95" applyNumberFormat="1" applyFont="1" applyFill="1"/>
    <xf numFmtId="166" fontId="6" fillId="0" borderId="0" xfId="95" applyNumberFormat="1" applyFont="1" applyFill="1"/>
    <xf numFmtId="4" fontId="1" fillId="0" borderId="0" xfId="95" applyNumberFormat="1" applyFont="1" applyFill="1" applyBorder="1"/>
    <xf numFmtId="3" fontId="1" fillId="0" borderId="0" xfId="95" applyNumberFormat="1" applyFont="1"/>
    <xf numFmtId="4" fontId="1" fillId="0" borderId="0" xfId="95" applyNumberFormat="1" applyFont="1"/>
    <xf numFmtId="0" fontId="6" fillId="0" borderId="0" xfId="95" applyFont="1" applyBorder="1"/>
    <xf numFmtId="3" fontId="9" fillId="0" borderId="20" xfId="95" applyNumberFormat="1" applyFont="1" applyFill="1" applyBorder="1"/>
    <xf numFmtId="3" fontId="1" fillId="0" borderId="20" xfId="95" applyNumberFormat="1" applyFont="1" applyFill="1" applyBorder="1"/>
    <xf numFmtId="166" fontId="6" fillId="0" borderId="20" xfId="95" applyNumberFormat="1" applyFont="1" applyFill="1" applyBorder="1"/>
    <xf numFmtId="3" fontId="6" fillId="0" borderId="20" xfId="95" applyNumberFormat="1" applyFont="1" applyFill="1" applyBorder="1"/>
    <xf numFmtId="0" fontId="9" fillId="0" borderId="20" xfId="95" applyFont="1" applyFill="1" applyBorder="1"/>
    <xf numFmtId="3" fontId="60" fillId="0" borderId="0" xfId="95" applyNumberFormat="1" applyFont="1" applyFill="1" applyBorder="1"/>
    <xf numFmtId="3" fontId="9" fillId="0" borderId="0" xfId="95" applyNumberFormat="1" applyFont="1" applyFill="1" applyBorder="1"/>
    <xf numFmtId="3" fontId="1" fillId="0" borderId="0" xfId="95" applyNumberFormat="1" applyFont="1" applyFill="1" applyBorder="1"/>
    <xf numFmtId="166" fontId="6" fillId="0" borderId="0" xfId="95" applyNumberFormat="1" applyFont="1" applyFill="1" applyBorder="1"/>
    <xf numFmtId="3" fontId="6" fillId="0" borderId="0" xfId="95" applyNumberFormat="1" applyFont="1" applyFill="1" applyBorder="1"/>
    <xf numFmtId="0" fontId="9" fillId="0" borderId="0" xfId="95" applyFont="1" applyFill="1" applyBorder="1"/>
    <xf numFmtId="3" fontId="11" fillId="0" borderId="20" xfId="95" applyNumberFormat="1" applyFont="1" applyFill="1" applyBorder="1"/>
    <xf numFmtId="3" fontId="1" fillId="0" borderId="20" xfId="95" applyNumberFormat="1" applyFont="1" applyBorder="1"/>
    <xf numFmtId="0" fontId="1" fillId="0" borderId="20" xfId="95" applyFont="1" applyBorder="1"/>
    <xf numFmtId="0" fontId="42" fillId="0" borderId="20" xfId="95" applyFont="1" applyBorder="1"/>
    <xf numFmtId="3" fontId="11" fillId="0" borderId="0" xfId="95" applyNumberFormat="1" applyFont="1" applyFill="1"/>
    <xf numFmtId="3" fontId="1" fillId="0" borderId="0" xfId="95" applyNumberFormat="1" applyFont="1" applyFill="1" applyAlignment="1">
      <alignment horizontal="right"/>
    </xf>
    <xf numFmtId="0" fontId="42" fillId="0" borderId="0" xfId="95" quotePrefix="1" applyFont="1" applyBorder="1"/>
    <xf numFmtId="170" fontId="42" fillId="0" borderId="0" xfId="95" applyNumberFormat="1" applyFont="1" applyBorder="1"/>
    <xf numFmtId="166" fontId="6" fillId="0" borderId="10" xfId="5" applyNumberFormat="1" applyFont="1" applyFill="1" applyBorder="1" applyAlignment="1" applyProtection="1">
      <alignment horizontal="center" vertical="center"/>
      <protection locked="0"/>
    </xf>
    <xf numFmtId="166" fontId="6" fillId="0" borderId="0" xfId="5" applyNumberFormat="1" applyFont="1" applyFill="1" applyBorder="1" applyAlignment="1" applyProtection="1">
      <alignment horizontal="center" vertical="center"/>
      <protection locked="0"/>
    </xf>
    <xf numFmtId="166" fontId="11" fillId="0" borderId="0" xfId="5" applyNumberFormat="1" applyFont="1" applyFill="1" applyBorder="1" applyAlignment="1" applyProtection="1">
      <alignment horizontal="right"/>
      <protection locked="0"/>
    </xf>
    <xf numFmtId="166" fontId="11" fillId="0" borderId="0" xfId="33" applyNumberFormat="1" applyFont="1" applyFill="1" applyAlignment="1">
      <alignment horizontal="left"/>
    </xf>
    <xf numFmtId="0" fontId="11" fillId="0" borderId="0" xfId="95" applyFont="1" applyFill="1"/>
    <xf numFmtId="0" fontId="1" fillId="0" borderId="0" xfId="95" applyFont="1" applyFill="1" applyAlignment="1">
      <alignment horizontal="right"/>
    </xf>
    <xf numFmtId="0" fontId="1" fillId="0" borderId="0" xfId="95" applyFont="1" applyAlignment="1">
      <alignment horizontal="right"/>
    </xf>
    <xf numFmtId="0" fontId="11" fillId="0" borderId="0" xfId="95" applyFont="1" applyAlignment="1">
      <alignment horizontal="right"/>
    </xf>
    <xf numFmtId="0" fontId="11" fillId="0" borderId="0" xfId="95" applyFont="1"/>
    <xf numFmtId="167" fontId="1" fillId="0" borderId="0" xfId="95" applyNumberFormat="1" applyFont="1"/>
    <xf numFmtId="167" fontId="11" fillId="0" borderId="0" xfId="95" applyNumberFormat="1" applyFont="1"/>
    <xf numFmtId="3" fontId="101" fillId="0" borderId="0" xfId="95" applyNumberFormat="1" applyFont="1" applyFill="1" applyAlignment="1">
      <alignment horizontal="right" indent="1"/>
    </xf>
    <xf numFmtId="3" fontId="11" fillId="0" borderId="0" xfId="95" applyNumberFormat="1" applyFont="1" applyBorder="1" applyAlignment="1">
      <alignment horizontal="right" indent="1"/>
    </xf>
    <xf numFmtId="3" fontId="11" fillId="0" borderId="0" xfId="95" applyNumberFormat="1" applyFont="1" applyAlignment="1">
      <alignment horizontal="right" indent="1"/>
    </xf>
    <xf numFmtId="3" fontId="11" fillId="0" borderId="0" xfId="95" applyNumberFormat="1" applyFont="1" applyFill="1" applyAlignment="1">
      <alignment horizontal="right" indent="1"/>
    </xf>
    <xf numFmtId="0" fontId="6" fillId="0" borderId="0" xfId="95" applyFont="1" applyAlignment="1">
      <alignment horizontal="right"/>
    </xf>
    <xf numFmtId="0" fontId="60" fillId="0" borderId="0" xfId="95" applyFont="1" applyBorder="1" applyAlignment="1">
      <alignment horizontal="center" vertical="center"/>
    </xf>
    <xf numFmtId="0" fontId="60" fillId="0" borderId="0" xfId="95" applyFont="1" applyFill="1" applyAlignment="1">
      <alignment horizontal="center" vertical="center"/>
    </xf>
    <xf numFmtId="0" fontId="42" fillId="0" borderId="0" xfId="95" applyFont="1"/>
    <xf numFmtId="0" fontId="42" fillId="0" borderId="0" xfId="95" applyFont="1" applyFill="1"/>
    <xf numFmtId="0" fontId="42" fillId="0" borderId="0" xfId="95" applyFont="1" applyAlignment="1">
      <alignment horizontal="right"/>
    </xf>
    <xf numFmtId="3" fontId="42" fillId="0" borderId="0" xfId="95" applyNumberFormat="1" applyFont="1" applyFill="1" applyAlignment="1">
      <alignment horizontal="right" indent="1"/>
    </xf>
    <xf numFmtId="0" fontId="11" fillId="0" borderId="0" xfId="95" applyFont="1" applyFill="1" applyAlignment="1">
      <alignment horizontal="right"/>
    </xf>
    <xf numFmtId="3" fontId="1" fillId="0" borderId="0" xfId="95" applyNumberFormat="1" applyFont="1" applyFill="1" applyBorder="1" applyAlignment="1">
      <alignment horizontal="right" vertical="center"/>
    </xf>
    <xf numFmtId="3" fontId="1" fillId="0" borderId="0" xfId="95" applyNumberFormat="1" applyFont="1" applyFill="1" applyAlignment="1">
      <alignment horizontal="right" vertical="center"/>
    </xf>
    <xf numFmtId="3" fontId="11" fillId="0" borderId="0" xfId="95" applyNumberFormat="1" applyFont="1" applyFill="1" applyAlignment="1">
      <alignment horizontal="right" vertical="center"/>
    </xf>
    <xf numFmtId="0" fontId="60" fillId="0" borderId="0" xfId="95" applyFont="1" applyFill="1" applyAlignment="1">
      <alignment horizontal="right" vertical="center"/>
    </xf>
    <xf numFmtId="0" fontId="60" fillId="0" borderId="0" xfId="95" applyFont="1" applyFill="1" applyAlignment="1">
      <alignment vertical="center"/>
    </xf>
    <xf numFmtId="167" fontId="1" fillId="0" borderId="26" xfId="95" applyNumberFormat="1" applyFont="1" applyFill="1" applyBorder="1" applyAlignment="1">
      <alignment horizontal="right" vertical="center"/>
    </xf>
    <xf numFmtId="167" fontId="6" fillId="0" borderId="26" xfId="95" applyNumberFormat="1" applyFont="1" applyFill="1" applyBorder="1" applyAlignment="1">
      <alignment horizontal="right" vertical="center"/>
    </xf>
    <xf numFmtId="0" fontId="9" fillId="0" borderId="26" xfId="95" applyFont="1" applyFill="1" applyBorder="1" applyAlignment="1">
      <alignment vertical="center"/>
    </xf>
    <xf numFmtId="167" fontId="6" fillId="0" borderId="0" xfId="95" applyNumberFormat="1" applyFont="1" applyFill="1" applyAlignment="1">
      <alignment horizontal="right" vertical="center"/>
    </xf>
    <xf numFmtId="167" fontId="6" fillId="0" borderId="7" xfId="95" applyNumberFormat="1" applyFont="1" applyFill="1" applyBorder="1" applyAlignment="1">
      <alignment horizontal="right" vertical="center"/>
    </xf>
    <xf numFmtId="0" fontId="1" fillId="0" borderId="0" xfId="95" applyFont="1" applyFill="1" applyAlignment="1">
      <alignment horizontal="left" vertical="center"/>
    </xf>
    <xf numFmtId="0" fontId="1" fillId="0" borderId="0" xfId="95" applyFont="1" applyFill="1" applyAlignment="1">
      <alignment horizontal="left" vertical="center" wrapText="1"/>
    </xf>
    <xf numFmtId="0" fontId="1" fillId="0" borderId="0" xfId="95" applyFont="1" applyFill="1" applyAlignment="1">
      <alignment vertical="center"/>
    </xf>
    <xf numFmtId="0" fontId="19" fillId="0" borderId="4" xfId="95" applyFont="1" applyFill="1" applyBorder="1" applyAlignment="1">
      <alignment horizontal="right" vertical="center"/>
    </xf>
    <xf numFmtId="0" fontId="19" fillId="0" borderId="4" xfId="95" applyFont="1" applyFill="1" applyBorder="1" applyAlignment="1">
      <alignment horizontal="left" vertical="center"/>
    </xf>
    <xf numFmtId="0" fontId="15" fillId="0" borderId="0" xfId="95" applyFont="1" applyFill="1" applyAlignment="1">
      <alignment horizontal="right"/>
    </xf>
    <xf numFmtId="0" fontId="13" fillId="0" borderId="0" xfId="95" applyFont="1" applyFill="1"/>
    <xf numFmtId="3" fontId="19" fillId="2" borderId="0" xfId="95" applyNumberFormat="1" applyFont="1" applyFill="1" applyAlignment="1">
      <alignment horizontal="right"/>
    </xf>
    <xf numFmtId="3" fontId="19" fillId="2" borderId="0" xfId="95" applyNumberFormat="1" applyFont="1" applyFill="1" applyAlignment="1">
      <alignment horizontal="left"/>
    </xf>
    <xf numFmtId="3" fontId="19" fillId="2" borderId="16" xfId="95" applyNumberFormat="1" applyFont="1" applyFill="1" applyBorder="1" applyAlignment="1">
      <alignment horizontal="right"/>
    </xf>
    <xf numFmtId="3" fontId="19" fillId="2" borderId="16" xfId="95" applyNumberFormat="1" applyFont="1" applyFill="1" applyBorder="1" applyAlignment="1">
      <alignment horizontal="left"/>
    </xf>
    <xf numFmtId="3" fontId="19" fillId="0" borderId="0" xfId="95" applyNumberFormat="1" applyFont="1" applyFill="1" applyBorder="1" applyAlignment="1">
      <alignment horizontal="right" indent="1"/>
    </xf>
    <xf numFmtId="3" fontId="1" fillId="0" borderId="0" xfId="95" applyNumberFormat="1" applyFont="1" applyAlignment="1">
      <alignment horizontal="right" indent="1"/>
    </xf>
    <xf numFmtId="0" fontId="19" fillId="0" borderId="4" xfId="95" applyFont="1" applyBorder="1" applyAlignment="1">
      <alignment horizontal="center" wrapText="1"/>
    </xf>
    <xf numFmtId="0" fontId="9" fillId="0" borderId="4" xfId="95" applyFont="1" applyBorder="1" applyAlignment="1">
      <alignment horizontal="center"/>
    </xf>
    <xf numFmtId="0" fontId="19" fillId="0" borderId="4" xfId="95" applyFont="1" applyBorder="1" applyAlignment="1">
      <alignment horizontal="center"/>
    </xf>
    <xf numFmtId="0" fontId="19" fillId="0" borderId="4" xfId="95" applyFont="1" applyBorder="1" applyAlignment="1">
      <alignment horizontal="right" indent="1"/>
    </xf>
    <xf numFmtId="0" fontId="19" fillId="0" borderId="4" xfId="95" applyFont="1" applyBorder="1" applyAlignment="1">
      <alignment horizontal="left" indent="1"/>
    </xf>
    <xf numFmtId="0" fontId="6" fillId="0" borderId="10" xfId="95" applyFont="1" applyFill="1" applyBorder="1" applyAlignment="1">
      <alignment horizontal="center"/>
    </xf>
    <xf numFmtId="0" fontId="6" fillId="0" borderId="0" xfId="95" applyFont="1" applyFill="1" applyAlignment="1">
      <alignment horizontal="center"/>
    </xf>
    <xf numFmtId="0" fontId="9" fillId="0" borderId="0" xfId="95" applyFont="1" applyFill="1"/>
    <xf numFmtId="3" fontId="13" fillId="0" borderId="0" xfId="95" applyNumberFormat="1" applyFont="1" applyFill="1"/>
    <xf numFmtId="3" fontId="19" fillId="0" borderId="0" xfId="95" applyNumberFormat="1" applyFont="1" applyFill="1" applyAlignment="1">
      <alignment horizontal="right" indent="1"/>
    </xf>
    <xf numFmtId="3" fontId="19" fillId="0" borderId="0" xfId="95" applyNumberFormat="1" applyFont="1" applyFill="1" applyAlignment="1">
      <alignment horizontal="left" indent="1"/>
    </xf>
    <xf numFmtId="3" fontId="1" fillId="0" borderId="3" xfId="95" applyNumberFormat="1" applyFont="1" applyBorder="1" applyAlignment="1">
      <alignment horizontal="right"/>
    </xf>
    <xf numFmtId="3" fontId="1" fillId="0" borderId="3" xfId="95" applyNumberFormat="1" applyFont="1" applyBorder="1" applyAlignment="1">
      <alignment horizontal="left"/>
    </xf>
    <xf numFmtId="3" fontId="1" fillId="0" borderId="0" xfId="95" applyNumberFormat="1" applyFont="1" applyAlignment="1">
      <alignment horizontal="right"/>
    </xf>
    <xf numFmtId="3" fontId="1" fillId="0" borderId="0" xfId="95" applyNumberFormat="1" applyFont="1" applyAlignment="1">
      <alignment horizontal="left"/>
    </xf>
    <xf numFmtId="3" fontId="1" fillId="0" borderId="0" xfId="95" applyNumberFormat="1" applyFont="1" applyFill="1" applyBorder="1" applyAlignment="1">
      <alignment horizontal="right" indent="1"/>
    </xf>
    <xf numFmtId="3" fontId="1" fillId="0" borderId="0" xfId="95" applyNumberFormat="1" applyFont="1" applyFill="1" applyAlignment="1">
      <alignment horizontal="left"/>
    </xf>
    <xf numFmtId="3" fontId="1" fillId="0" borderId="0" xfId="95" applyNumberFormat="1" applyFont="1" applyFill="1" applyBorder="1" applyAlignment="1">
      <alignment horizontal="left"/>
    </xf>
    <xf numFmtId="3" fontId="6" fillId="0" borderId="0" xfId="95" applyNumberFormat="1" applyFont="1" applyFill="1" applyAlignment="1">
      <alignment horizontal="left"/>
    </xf>
    <xf numFmtId="0" fontId="19" fillId="0" borderId="4" xfId="95" applyFont="1" applyBorder="1" applyAlignment="1">
      <alignment horizontal="right" wrapText="1" indent="1"/>
    </xf>
    <xf numFmtId="0" fontId="13" fillId="0" borderId="0" xfId="95" applyFont="1"/>
    <xf numFmtId="3" fontId="19" fillId="2" borderId="0" xfId="95" applyNumberFormat="1" applyFont="1" applyFill="1" applyAlignment="1"/>
    <xf numFmtId="0" fontId="19" fillId="2" borderId="0" xfId="95" applyFont="1" applyFill="1" applyAlignment="1">
      <alignment horizontal="left" vertical="center" indent="1"/>
    </xf>
    <xf numFmtId="3" fontId="6" fillId="0" borderId="3" xfId="95" applyNumberFormat="1" applyFont="1" applyBorder="1" applyAlignment="1"/>
    <xf numFmtId="3" fontId="1" fillId="0" borderId="3" xfId="95" applyNumberFormat="1" applyFont="1" applyBorder="1" applyAlignment="1"/>
    <xf numFmtId="3" fontId="1" fillId="0" borderId="3" xfId="95" applyNumberFormat="1" applyFont="1" applyFill="1" applyBorder="1" applyAlignment="1"/>
    <xf numFmtId="0" fontId="1" fillId="0" borderId="3" xfId="95" applyFont="1" applyBorder="1" applyAlignment="1">
      <alignment horizontal="left" vertical="center" indent="1"/>
    </xf>
    <xf numFmtId="3" fontId="1" fillId="0" borderId="0" xfId="95" applyNumberFormat="1" applyFont="1" applyAlignment="1"/>
    <xf numFmtId="3" fontId="1" fillId="0" borderId="0" xfId="95" applyNumberFormat="1" applyFont="1" applyFill="1" applyAlignment="1"/>
    <xf numFmtId="0" fontId="1" fillId="0" borderId="0" xfId="95" applyFont="1" applyAlignment="1">
      <alignment horizontal="left" vertical="center" indent="1"/>
    </xf>
    <xf numFmtId="3" fontId="6" fillId="0" borderId="0" xfId="95" applyNumberFormat="1" applyFont="1" applyAlignment="1"/>
    <xf numFmtId="1" fontId="19" fillId="2" borderId="0" xfId="95" applyNumberFormat="1" applyFont="1" applyFill="1" applyAlignment="1"/>
    <xf numFmtId="0" fontId="1" fillId="0" borderId="0" xfId="95" applyFont="1" applyAlignment="1"/>
    <xf numFmtId="0" fontId="1" fillId="0" borderId="0" xfId="95" applyFont="1" applyFill="1" applyAlignment="1"/>
    <xf numFmtId="1" fontId="1" fillId="0" borderId="0" xfId="95" applyNumberFormat="1" applyFont="1" applyAlignment="1"/>
    <xf numFmtId="1" fontId="1" fillId="0" borderId="0" xfId="95" applyNumberFormat="1" applyFont="1" applyFill="1" applyAlignment="1"/>
    <xf numFmtId="1" fontId="6" fillId="0" borderId="0" xfId="95" applyNumberFormat="1" applyFont="1" applyFill="1" applyAlignment="1"/>
    <xf numFmtId="3" fontId="6" fillId="0" borderId="0" xfId="95" applyNumberFormat="1" applyFont="1" applyFill="1" applyAlignment="1"/>
    <xf numFmtId="0" fontId="19" fillId="0" borderId="4" xfId="95" applyFont="1" applyBorder="1" applyAlignment="1">
      <alignment horizontal="right"/>
    </xf>
    <xf numFmtId="0" fontId="19" fillId="0" borderId="4" xfId="95" applyFont="1" applyFill="1" applyBorder="1" applyAlignment="1">
      <alignment horizontal="right"/>
    </xf>
    <xf numFmtId="1" fontId="1" fillId="0" borderId="0" xfId="95" applyNumberFormat="1" applyFont="1" applyFill="1" applyAlignment="1">
      <alignment horizontal="center" vertical="center"/>
    </xf>
    <xf numFmtId="1" fontId="1" fillId="0" borderId="0" xfId="95" applyNumberFormat="1" applyFont="1" applyFill="1" applyAlignment="1">
      <alignment horizontal="center"/>
    </xf>
    <xf numFmtId="0" fontId="1" fillId="0" borderId="0" xfId="95" applyFont="1" applyFill="1" applyAlignment="1">
      <alignment horizontal="left" vertical="center" indent="1"/>
    </xf>
    <xf numFmtId="0" fontId="19" fillId="0" borderId="4" xfId="95" applyFont="1" applyFill="1" applyBorder="1" applyAlignment="1">
      <alignment horizontal="center" vertical="center"/>
    </xf>
    <xf numFmtId="0" fontId="19" fillId="0" borderId="4" xfId="95" applyFont="1" applyFill="1" applyBorder="1" applyAlignment="1">
      <alignment horizontal="left" indent="1"/>
    </xf>
    <xf numFmtId="0" fontId="1" fillId="0" borderId="0" xfId="95" applyFont="1" applyFill="1" applyAlignment="1">
      <alignment horizontal="center"/>
    </xf>
    <xf numFmtId="0" fontId="1" fillId="0" borderId="0" xfId="95" applyFont="1" applyFill="1" applyAlignment="1">
      <alignment horizontal="left" indent="1"/>
    </xf>
    <xf numFmtId="0" fontId="19" fillId="0" borderId="0" xfId="95" applyFont="1"/>
    <xf numFmtId="0" fontId="9" fillId="0" borderId="0" xfId="95" applyFont="1"/>
    <xf numFmtId="3" fontId="9" fillId="2" borderId="0" xfId="95" applyNumberFormat="1" applyFont="1" applyFill="1" applyAlignment="1">
      <alignment horizontal="right"/>
    </xf>
    <xf numFmtId="3" fontId="6" fillId="0" borderId="0" xfId="95" applyNumberFormat="1" applyFont="1" applyFill="1"/>
    <xf numFmtId="3" fontId="6" fillId="0" borderId="3" xfId="95" applyNumberFormat="1" applyFont="1" applyFill="1" applyBorder="1" applyAlignment="1">
      <alignment horizontal="right"/>
    </xf>
    <xf numFmtId="3" fontId="6" fillId="0" borderId="0" xfId="95" applyNumberFormat="1" applyFont="1" applyFill="1" applyAlignment="1">
      <alignment horizontal="right"/>
    </xf>
    <xf numFmtId="3" fontId="6" fillId="0" borderId="0" xfId="95" applyNumberFormat="1" applyFont="1" applyAlignment="1">
      <alignment horizontal="right"/>
    </xf>
    <xf numFmtId="3" fontId="6" fillId="0" borderId="0" xfId="95" applyNumberFormat="1" applyFont="1" applyAlignment="1">
      <alignment horizontal="left"/>
    </xf>
    <xf numFmtId="0" fontId="19" fillId="0" borderId="4" xfId="95" applyFont="1" applyBorder="1" applyAlignment="1">
      <alignment horizontal="left"/>
    </xf>
    <xf numFmtId="0" fontId="9" fillId="0" borderId="0" xfId="95" applyFont="1" applyAlignment="1">
      <alignment horizontal="right"/>
    </xf>
    <xf numFmtId="0" fontId="9" fillId="0" borderId="0" xfId="95" applyFont="1" applyAlignment="1"/>
    <xf numFmtId="0" fontId="13" fillId="0" borderId="0" xfId="95" applyFont="1" applyAlignment="1"/>
    <xf numFmtId="3" fontId="19" fillId="0" borderId="0" xfId="95" applyNumberFormat="1" applyFont="1" applyFill="1" applyBorder="1" applyAlignment="1">
      <alignment horizontal="left"/>
    </xf>
    <xf numFmtId="3" fontId="9" fillId="2" borderId="16" xfId="95" applyNumberFormat="1" applyFont="1" applyFill="1" applyBorder="1" applyAlignment="1">
      <alignment horizontal="right"/>
    </xf>
    <xf numFmtId="3" fontId="11" fillId="0" borderId="0" xfId="95" applyNumberFormat="1" applyFont="1" applyAlignment="1">
      <alignment horizontal="right"/>
    </xf>
    <xf numFmtId="9" fontId="19" fillId="2" borderId="16" xfId="95" applyNumberFormat="1" applyFont="1" applyFill="1" applyBorder="1" applyAlignment="1">
      <alignment horizontal="right"/>
    </xf>
    <xf numFmtId="9" fontId="19" fillId="2" borderId="0" xfId="95" applyNumberFormat="1" applyFont="1" applyFill="1" applyAlignment="1">
      <alignment horizontal="right"/>
    </xf>
    <xf numFmtId="3" fontId="6" fillId="0" borderId="3" xfId="95" applyNumberFormat="1" applyFont="1" applyBorder="1" applyAlignment="1">
      <alignment horizontal="right"/>
    </xf>
    <xf numFmtId="9" fontId="1" fillId="0" borderId="3" xfId="95" applyNumberFormat="1" applyFont="1" applyBorder="1" applyAlignment="1">
      <alignment horizontal="right"/>
    </xf>
    <xf numFmtId="9" fontId="1" fillId="0" borderId="0" xfId="95" applyNumberFormat="1" applyFont="1" applyAlignment="1">
      <alignment horizontal="right"/>
    </xf>
    <xf numFmtId="9" fontId="1" fillId="0" borderId="0" xfId="95" applyNumberFormat="1" applyFont="1" applyFill="1" applyAlignment="1">
      <alignment horizontal="right"/>
    </xf>
    <xf numFmtId="0" fontId="9" fillId="0" borderId="0" xfId="95" applyFont="1" applyFill="1" applyBorder="1" applyAlignment="1">
      <alignment horizontal="center"/>
    </xf>
    <xf numFmtId="3" fontId="19" fillId="0" borderId="0" xfId="95" applyNumberFormat="1" applyFont="1" applyFill="1" applyBorder="1"/>
    <xf numFmtId="3" fontId="117" fillId="0" borderId="0" xfId="95" applyNumberFormat="1" applyFont="1" applyFill="1" applyBorder="1"/>
    <xf numFmtId="3" fontId="19" fillId="0" borderId="0" xfId="95" applyNumberFormat="1" applyFont="1"/>
    <xf numFmtId="3" fontId="123" fillId="0" borderId="0" xfId="95" applyNumberFormat="1" applyFont="1" applyFill="1" applyBorder="1"/>
    <xf numFmtId="3" fontId="11" fillId="0" borderId="0" xfId="95" applyNumberFormat="1" applyFont="1" applyBorder="1"/>
    <xf numFmtId="3" fontId="1" fillId="0" borderId="0" xfId="95" applyNumberFormat="1" applyFont="1" applyBorder="1"/>
    <xf numFmtId="9" fontId="6" fillId="0" borderId="48" xfId="91" quotePrefix="1" applyFont="1" applyFill="1" applyBorder="1" applyAlignment="1" applyProtection="1">
      <alignment horizontal="right"/>
      <protection hidden="1"/>
    </xf>
    <xf numFmtId="9" fontId="9" fillId="7" borderId="49" xfId="93" applyFont="1" applyFill="1" applyBorder="1" applyAlignment="1" applyProtection="1">
      <alignment horizontal="right"/>
      <protection hidden="1"/>
    </xf>
    <xf numFmtId="3" fontId="9" fillId="7" borderId="33" xfId="90" applyNumberFormat="1" applyFont="1" applyFill="1" applyBorder="1" applyAlignment="1" applyProtection="1">
      <alignment horizontal="right" vertical="center"/>
      <protection hidden="1"/>
    </xf>
    <xf numFmtId="3" fontId="9" fillId="7" borderId="33" xfId="90" applyNumberFormat="1" applyFont="1" applyFill="1" applyBorder="1" applyAlignment="1" applyProtection="1">
      <alignment horizontal="right"/>
      <protection hidden="1"/>
    </xf>
    <xf numFmtId="0" fontId="3" fillId="0" borderId="0" xfId="72" applyFont="1" applyBorder="1"/>
    <xf numFmtId="0" fontId="3" fillId="0" borderId="29" xfId="72" applyFont="1" applyBorder="1"/>
    <xf numFmtId="0" fontId="3" fillId="0" borderId="33" xfId="72" applyFont="1" applyBorder="1"/>
    <xf numFmtId="0" fontId="1" fillId="0" borderId="0" xfId="72" applyFont="1" applyAlignment="1">
      <alignment horizontal="left" vertical="center"/>
    </xf>
    <xf numFmtId="0" fontId="1" fillId="0" borderId="0" xfId="72" applyFont="1" applyBorder="1" applyAlignment="1">
      <alignment horizontal="left" vertical="center"/>
    </xf>
    <xf numFmtId="0" fontId="1" fillId="0" borderId="39" xfId="72" applyFont="1" applyBorder="1" applyAlignment="1">
      <alignment horizontal="left" vertical="center"/>
    </xf>
    <xf numFmtId="0" fontId="19" fillId="0" borderId="0" xfId="72" applyFont="1" applyBorder="1" applyAlignment="1">
      <alignment horizontal="center" vertical="center"/>
    </xf>
    <xf numFmtId="0" fontId="19" fillId="0" borderId="0" xfId="72" applyFont="1" applyBorder="1" applyAlignment="1">
      <alignment horizontal="center" vertical="center" wrapText="1"/>
    </xf>
    <xf numFmtId="0" fontId="19" fillId="0" borderId="0" xfId="72" applyFont="1" applyAlignment="1">
      <alignment vertical="center"/>
    </xf>
    <xf numFmtId="2" fontId="19" fillId="0" borderId="0" xfId="72" applyNumberFormat="1" applyFont="1" applyAlignment="1">
      <alignment vertical="center"/>
    </xf>
    <xf numFmtId="0" fontId="1" fillId="0" borderId="0" xfId="72" applyFont="1" applyAlignment="1">
      <alignment horizontal="left" vertical="center" wrapText="1"/>
    </xf>
    <xf numFmtId="0" fontId="3" fillId="0" borderId="35" xfId="72" applyFont="1" applyBorder="1"/>
    <xf numFmtId="167" fontId="6" fillId="0" borderId="36" xfId="90" applyNumberFormat="1" applyFont="1" applyFill="1" applyBorder="1" applyAlignment="1" applyProtection="1">
      <alignment horizontal="right" vertical="center" wrapText="1"/>
      <protection hidden="1"/>
    </xf>
    <xf numFmtId="0" fontId="9" fillId="0" borderId="0" xfId="90" applyFont="1" applyFill="1" applyBorder="1" applyAlignment="1" applyProtection="1">
      <alignment horizontal="center" wrapText="1"/>
      <protection hidden="1"/>
    </xf>
    <xf numFmtId="3" fontId="6" fillId="0" borderId="0" xfId="72" applyNumberFormat="1" applyFont="1" applyFill="1" applyBorder="1" applyAlignment="1">
      <alignment horizontal="right" wrapText="1" readingOrder="1"/>
    </xf>
    <xf numFmtId="9" fontId="6" fillId="0" borderId="0" xfId="94" applyFont="1" applyFill="1" applyBorder="1" applyAlignment="1">
      <alignment horizontal="right" wrapText="1" readingOrder="1"/>
    </xf>
    <xf numFmtId="0" fontId="6" fillId="0" borderId="0" xfId="72" applyFont="1" applyFill="1" applyBorder="1" applyAlignment="1">
      <alignment horizontal="left" vertical="center" wrapText="1" readingOrder="1"/>
    </xf>
    <xf numFmtId="3" fontId="6" fillId="0" borderId="39" xfId="72" applyNumberFormat="1" applyFont="1" applyFill="1" applyBorder="1" applyAlignment="1">
      <alignment horizontal="right" wrapText="1" readingOrder="1"/>
    </xf>
    <xf numFmtId="9" fontId="6" fillId="0" borderId="39" xfId="94" applyFont="1" applyFill="1" applyBorder="1" applyAlignment="1">
      <alignment horizontal="right" wrapText="1" readingOrder="1"/>
    </xf>
    <xf numFmtId="0" fontId="6" fillId="0" borderId="39" xfId="72" applyFont="1" applyFill="1" applyBorder="1" applyAlignment="1">
      <alignment horizontal="left" vertical="center" wrapText="1" readingOrder="1"/>
    </xf>
    <xf numFmtId="0" fontId="3" fillId="0" borderId="40" xfId="72" applyFont="1" applyBorder="1"/>
    <xf numFmtId="0" fontId="9" fillId="0" borderId="0" xfId="72" applyFont="1" applyFill="1" applyBorder="1" applyAlignment="1">
      <alignment vertical="center" wrapText="1" readingOrder="1"/>
    </xf>
    <xf numFmtId="0" fontId="60" fillId="0" borderId="42" xfId="72" applyFont="1" applyFill="1" applyBorder="1" applyAlignment="1">
      <alignment horizontal="left" vertical="center" wrapText="1" indent="1" readingOrder="1"/>
    </xf>
    <xf numFmtId="2" fontId="9" fillId="0" borderId="40" xfId="72" applyNumberFormat="1" applyFont="1" applyFill="1" applyBorder="1" applyAlignment="1">
      <alignment horizontal="center" vertical="center" wrapText="1" readingOrder="1"/>
    </xf>
    <xf numFmtId="0" fontId="3" fillId="0" borderId="0" xfId="72" applyFont="1" applyFill="1"/>
    <xf numFmtId="166" fontId="4" fillId="0" borderId="0" xfId="72" applyNumberFormat="1" applyFont="1" applyFill="1"/>
    <xf numFmtId="3" fontId="11" fillId="0" borderId="0" xfId="72" applyNumberFormat="1" applyFont="1" applyAlignment="1">
      <alignment horizontal="right"/>
    </xf>
    <xf numFmtId="0" fontId="6" fillId="0" borderId="0" xfId="72" applyFont="1" applyFill="1" applyBorder="1" applyAlignment="1">
      <alignment wrapText="1" readingOrder="1"/>
    </xf>
    <xf numFmtId="0" fontId="9" fillId="0" borderId="44" xfId="72" applyFont="1" applyFill="1" applyBorder="1" applyAlignment="1">
      <alignment horizontal="center" vertical="center" readingOrder="1"/>
    </xf>
    <xf numFmtId="0" fontId="9" fillId="0" borderId="45" xfId="72" applyFont="1" applyFill="1" applyBorder="1" applyAlignment="1">
      <alignment horizontal="center" vertical="center" wrapText="1" readingOrder="1"/>
    </xf>
    <xf numFmtId="0" fontId="61" fillId="0" borderId="0" xfId="72" applyFont="1" applyBorder="1" applyAlignment="1">
      <alignment horizontal="left" vertical="center" wrapText="1" indent="1"/>
    </xf>
    <xf numFmtId="0" fontId="62" fillId="0" borderId="0" xfId="72" applyFont="1" applyFill="1" applyBorder="1" applyAlignment="1">
      <alignment horizontal="left" vertical="center" wrapText="1" indent="1" readingOrder="1"/>
    </xf>
    <xf numFmtId="0" fontId="62" fillId="0" borderId="0" xfId="72" applyFont="1" applyFill="1" applyBorder="1" applyAlignment="1">
      <alignment horizontal="left" vertical="top" wrapText="1" readingOrder="1"/>
    </xf>
    <xf numFmtId="0" fontId="61" fillId="0" borderId="0" xfId="72" applyFont="1" applyBorder="1" applyAlignment="1">
      <alignment horizontal="left" vertical="top" readingOrder="1"/>
    </xf>
    <xf numFmtId="0" fontId="63" fillId="0" borderId="0" xfId="72" applyFont="1" applyFill="1" applyBorder="1" applyAlignment="1">
      <alignment horizontal="left" vertical="top"/>
    </xf>
    <xf numFmtId="0" fontId="64" fillId="0" borderId="0" xfId="72" applyFont="1" applyFill="1" applyBorder="1" applyAlignment="1">
      <alignment horizontal="left" vertical="top" wrapText="1" readingOrder="1"/>
    </xf>
    <xf numFmtId="1" fontId="64" fillId="0" borderId="0" xfId="72" applyNumberFormat="1" applyFont="1" applyFill="1" applyBorder="1" applyAlignment="1">
      <alignment horizontal="left" vertical="top" wrapText="1" readingOrder="1"/>
    </xf>
    <xf numFmtId="166" fontId="6" fillId="0" borderId="0" xfId="92" applyNumberFormat="1" applyFont="1" applyFill="1" applyBorder="1" applyAlignment="1" applyProtection="1">
      <alignment horizontal="right" vertical="top"/>
    </xf>
    <xf numFmtId="0" fontId="96" fillId="3" borderId="0" xfId="63" applyFont="1" applyFill="1" applyBorder="1" applyAlignment="1">
      <alignment horizontal="left" vertical="center"/>
    </xf>
    <xf numFmtId="0" fontId="13" fillId="3" borderId="0" xfId="63" applyFont="1" applyFill="1" applyBorder="1" applyAlignment="1">
      <alignment horizontal="left" vertical="center"/>
    </xf>
    <xf numFmtId="0" fontId="9" fillId="3" borderId="0" xfId="13" applyFont="1" applyFill="1" applyBorder="1" applyAlignment="1">
      <alignment vertical="center"/>
    </xf>
    <xf numFmtId="0" fontId="6" fillId="3" borderId="0" xfId="13" applyFont="1" applyFill="1" applyBorder="1" applyAlignment="1">
      <alignment vertical="center"/>
    </xf>
    <xf numFmtId="0" fontId="6" fillId="3" borderId="0" xfId="13" applyFont="1" applyFill="1" applyBorder="1" applyAlignment="1">
      <alignment horizontal="center" vertical="center"/>
    </xf>
    <xf numFmtId="0" fontId="1" fillId="0" borderId="0" xfId="72" applyFont="1"/>
    <xf numFmtId="0" fontId="6" fillId="3" borderId="0" xfId="13" applyFont="1" applyFill="1" applyAlignment="1">
      <alignment vertical="center"/>
    </xf>
    <xf numFmtId="16" fontId="6" fillId="3" borderId="0" xfId="13" quotePrefix="1" applyNumberFormat="1" applyFont="1" applyFill="1" applyAlignment="1">
      <alignment horizontal="right" vertical="center"/>
    </xf>
    <xf numFmtId="0" fontId="6" fillId="3" borderId="10" xfId="13" applyFont="1" applyFill="1" applyBorder="1" applyAlignment="1">
      <alignment vertical="center"/>
    </xf>
    <xf numFmtId="16" fontId="6" fillId="3" borderId="10" xfId="13" quotePrefix="1" applyNumberFormat="1" applyFont="1" applyFill="1" applyBorder="1" applyAlignment="1">
      <alignment horizontal="right" vertical="center"/>
    </xf>
    <xf numFmtId="3" fontId="6" fillId="3" borderId="26" xfId="13" applyNumberFormat="1" applyFont="1" applyFill="1" applyBorder="1" applyAlignment="1">
      <alignment vertical="center"/>
    </xf>
    <xf numFmtId="3" fontId="6" fillId="3" borderId="26" xfId="13" applyNumberFormat="1" applyFont="1" applyFill="1" applyBorder="1" applyAlignment="1">
      <alignment horizontal="right" vertical="center"/>
    </xf>
    <xf numFmtId="3" fontId="6" fillId="3" borderId="0" xfId="13" applyNumberFormat="1" applyFont="1" applyFill="1" applyAlignment="1">
      <alignment vertical="center"/>
    </xf>
    <xf numFmtId="3" fontId="6" fillId="3" borderId="0" xfId="13" applyNumberFormat="1" applyFont="1" applyFill="1" applyBorder="1" applyAlignment="1">
      <alignment horizontal="right" vertical="center"/>
    </xf>
    <xf numFmtId="3" fontId="6" fillId="3" borderId="0" xfId="13" applyNumberFormat="1" applyFont="1" applyFill="1" applyBorder="1" applyAlignment="1">
      <alignment vertical="center"/>
    </xf>
    <xf numFmtId="3" fontId="9" fillId="2" borderId="0" xfId="13" applyNumberFormat="1" applyFont="1" applyFill="1" applyBorder="1" applyAlignment="1">
      <alignment vertical="center"/>
    </xf>
    <xf numFmtId="3" fontId="9" fillId="2" borderId="0" xfId="13" applyNumberFormat="1" applyFont="1" applyFill="1" applyBorder="1" applyAlignment="1">
      <alignment horizontal="right" vertical="center"/>
    </xf>
    <xf numFmtId="3" fontId="62" fillId="3" borderId="0" xfId="13" applyNumberFormat="1" applyFont="1" applyFill="1" applyBorder="1" applyAlignment="1">
      <alignment horizontal="right" vertical="center"/>
    </xf>
    <xf numFmtId="3" fontId="62" fillId="3" borderId="0" xfId="13" applyNumberFormat="1" applyFont="1" applyFill="1" applyBorder="1" applyAlignment="1">
      <alignment vertical="center"/>
    </xf>
    <xf numFmtId="0" fontId="9" fillId="3" borderId="0" xfId="13" applyFont="1" applyFill="1" applyAlignment="1">
      <alignment horizontal="left" vertical="center"/>
    </xf>
    <xf numFmtId="3" fontId="9" fillId="3" borderId="0" xfId="13" applyNumberFormat="1" applyFont="1" applyFill="1" applyBorder="1" applyAlignment="1">
      <alignment vertical="center"/>
    </xf>
    <xf numFmtId="3" fontId="9" fillId="3" borderId="0" xfId="13" applyNumberFormat="1" applyFont="1" applyFill="1" applyBorder="1" applyAlignment="1">
      <alignment horizontal="right" vertical="center"/>
    </xf>
    <xf numFmtId="0" fontId="9" fillId="3" borderId="0" xfId="13" applyFont="1" applyFill="1" applyBorder="1" applyAlignment="1">
      <alignment horizontal="left" vertical="center"/>
    </xf>
    <xf numFmtId="3" fontId="9" fillId="2" borderId="10" xfId="13" applyNumberFormat="1" applyFont="1" applyFill="1" applyBorder="1" applyAlignment="1">
      <alignment vertical="center"/>
    </xf>
    <xf numFmtId="3" fontId="9" fillId="2" borderId="10" xfId="13" applyNumberFormat="1" applyFont="1" applyFill="1" applyBorder="1" applyAlignment="1">
      <alignment horizontal="right" vertical="center"/>
    </xf>
    <xf numFmtId="0" fontId="9" fillId="3" borderId="0" xfId="13" applyFont="1" applyFill="1" applyBorder="1" applyAlignment="1"/>
    <xf numFmtId="0" fontId="11" fillId="3" borderId="0" xfId="13" applyFont="1" applyFill="1" applyBorder="1" applyAlignment="1">
      <alignment horizontal="right"/>
    </xf>
    <xf numFmtId="0" fontId="11" fillId="3" borderId="0" xfId="13" applyFont="1" applyFill="1" applyBorder="1" applyAlignment="1"/>
    <xf numFmtId="16" fontId="129" fillId="3" borderId="0" xfId="13" quotePrefix="1" applyNumberFormat="1" applyFont="1" applyFill="1" applyBorder="1" applyAlignment="1">
      <alignment vertical="center"/>
    </xf>
    <xf numFmtId="0" fontId="129" fillId="3" borderId="10" xfId="13" applyFont="1" applyFill="1" applyBorder="1" applyAlignment="1">
      <alignment horizontal="right" vertical="center"/>
    </xf>
    <xf numFmtId="0" fontId="6" fillId="3" borderId="26" xfId="13" applyFont="1" applyFill="1" applyBorder="1" applyAlignment="1">
      <alignment vertical="center"/>
    </xf>
    <xf numFmtId="16" fontId="129" fillId="3" borderId="26" xfId="13" quotePrefix="1" applyNumberFormat="1" applyFont="1" applyFill="1" applyBorder="1" applyAlignment="1">
      <alignment vertical="center"/>
    </xf>
    <xf numFmtId="0" fontId="6" fillId="3" borderId="26" xfId="13" applyFont="1" applyFill="1" applyBorder="1" applyAlignment="1"/>
    <xf numFmtId="3" fontId="6" fillId="3" borderId="26" xfId="13" applyNumberFormat="1" applyFont="1" applyFill="1" applyBorder="1" applyAlignment="1">
      <alignment horizontal="right"/>
    </xf>
    <xf numFmtId="3" fontId="11" fillId="3" borderId="26" xfId="13" applyNumberFormat="1" applyFont="1" applyFill="1" applyBorder="1" applyAlignment="1">
      <alignment horizontal="right"/>
    </xf>
    <xf numFmtId="0" fontId="9" fillId="3" borderId="26" xfId="13" applyFont="1" applyFill="1" applyBorder="1" applyAlignment="1">
      <alignment horizontal="left" vertical="center"/>
    </xf>
    <xf numFmtId="3" fontId="9" fillId="3" borderId="26" xfId="13" applyNumberFormat="1" applyFont="1" applyFill="1" applyBorder="1" applyAlignment="1">
      <alignment horizontal="right" vertical="center"/>
    </xf>
    <xf numFmtId="0" fontId="9" fillId="3" borderId="26" xfId="13" applyFont="1" applyFill="1" applyBorder="1" applyAlignment="1">
      <alignment vertical="center"/>
    </xf>
    <xf numFmtId="0" fontId="36" fillId="3" borderId="10" xfId="13" applyFont="1" applyFill="1" applyBorder="1" applyAlignment="1">
      <alignment horizontal="right" vertical="center"/>
    </xf>
    <xf numFmtId="0" fontId="9" fillId="2" borderId="26" xfId="13" applyFont="1" applyFill="1" applyBorder="1" applyAlignment="1">
      <alignment vertical="center"/>
    </xf>
    <xf numFmtId="3" fontId="9" fillId="2" borderId="26" xfId="13" applyNumberFormat="1" applyFont="1" applyFill="1" applyBorder="1" applyAlignment="1">
      <alignment horizontal="right" vertical="center"/>
    </xf>
    <xf numFmtId="0" fontId="6" fillId="3" borderId="0" xfId="13" applyFont="1" applyFill="1" applyAlignment="1">
      <alignment horizontal="right" vertical="center"/>
    </xf>
    <xf numFmtId="0" fontId="6" fillId="3" borderId="0" xfId="13" applyFont="1" applyFill="1" applyBorder="1" applyAlignment="1">
      <alignment horizontal="right" vertical="center"/>
    </xf>
    <xf numFmtId="3" fontId="9" fillId="3" borderId="26" xfId="13" applyNumberFormat="1" applyFont="1" applyFill="1" applyBorder="1" applyAlignment="1">
      <alignment vertical="center"/>
    </xf>
    <xf numFmtId="0" fontId="9" fillId="3" borderId="10" xfId="13" applyFont="1" applyFill="1" applyBorder="1" applyAlignment="1">
      <alignment horizontal="left" vertical="center"/>
    </xf>
    <xf numFmtId="0" fontId="36" fillId="3" borderId="10" xfId="13" applyFont="1" applyFill="1" applyBorder="1" applyAlignment="1">
      <alignment horizontal="right"/>
    </xf>
    <xf numFmtId="0" fontId="6" fillId="3" borderId="0" xfId="41" applyFont="1" applyFill="1" applyAlignment="1">
      <alignment vertical="center"/>
    </xf>
    <xf numFmtId="0" fontId="9" fillId="3" borderId="0" xfId="13" applyFont="1" applyFill="1" applyAlignment="1">
      <alignment vertical="center"/>
    </xf>
    <xf numFmtId="3" fontId="6" fillId="3" borderId="0" xfId="13" applyNumberFormat="1" applyFont="1" applyFill="1" applyBorder="1" applyAlignment="1">
      <alignment horizontal="right" vertical="center" wrapText="1"/>
    </xf>
    <xf numFmtId="16" fontId="36" fillId="3" borderId="0" xfId="13" quotePrefix="1" applyNumberFormat="1" applyFont="1" applyFill="1" applyBorder="1" applyAlignment="1">
      <alignment horizontal="right" vertical="center"/>
    </xf>
    <xf numFmtId="0" fontId="36" fillId="3" borderId="10" xfId="13" quotePrefix="1" applyFont="1" applyFill="1" applyBorder="1" applyAlignment="1">
      <alignment horizontal="right" vertical="center"/>
    </xf>
    <xf numFmtId="3" fontId="6" fillId="2" borderId="26" xfId="13" applyNumberFormat="1" applyFont="1" applyFill="1" applyBorder="1" applyAlignment="1">
      <alignment horizontal="right" vertical="center"/>
    </xf>
    <xf numFmtId="0" fontId="6" fillId="3" borderId="0" xfId="13" applyFont="1" applyFill="1" applyBorder="1" applyAlignment="1">
      <alignment vertical="center" wrapText="1"/>
    </xf>
    <xf numFmtId="0" fontId="6" fillId="2" borderId="0" xfId="13" applyFont="1" applyFill="1" applyAlignment="1">
      <alignment vertical="center"/>
    </xf>
    <xf numFmtId="3" fontId="6" fillId="2" borderId="0" xfId="13" applyNumberFormat="1" applyFont="1" applyFill="1" applyBorder="1" applyAlignment="1">
      <alignment horizontal="right" vertical="center"/>
    </xf>
    <xf numFmtId="0" fontId="6" fillId="2" borderId="10" xfId="13" applyFont="1" applyFill="1" applyBorder="1" applyAlignment="1">
      <alignment vertical="center"/>
    </xf>
    <xf numFmtId="3" fontId="6" fillId="2" borderId="10" xfId="13" applyNumberFormat="1" applyFont="1" applyFill="1" applyBorder="1" applyAlignment="1">
      <alignment horizontal="right" vertical="center"/>
    </xf>
    <xf numFmtId="16" fontId="36" fillId="3" borderId="26" xfId="13" quotePrefix="1" applyNumberFormat="1" applyFont="1" applyFill="1" applyBorder="1" applyAlignment="1">
      <alignment horizontal="right" vertical="center"/>
    </xf>
    <xf numFmtId="0" fontId="17" fillId="3" borderId="3" xfId="12" applyFont="1" applyFill="1" applyBorder="1" applyAlignment="1">
      <alignment vertical="top"/>
    </xf>
    <xf numFmtId="0" fontId="1" fillId="0" borderId="0" xfId="88"/>
    <xf numFmtId="3" fontId="6" fillId="0" borderId="14" xfId="4" applyNumberFormat="1" applyFont="1" applyFill="1" applyBorder="1" applyAlignment="1" applyProtection="1"/>
    <xf numFmtId="3" fontId="6" fillId="0" borderId="15" xfId="4" applyNumberFormat="1" applyFont="1" applyFill="1" applyBorder="1" applyAlignment="1" applyProtection="1"/>
    <xf numFmtId="0" fontId="90" fillId="0" borderId="12" xfId="4" applyFont="1" applyFill="1" applyBorder="1" applyAlignment="1" applyProtection="1">
      <alignment horizontal="right" vertical="center" wrapText="1"/>
    </xf>
    <xf numFmtId="0" fontId="9" fillId="0" borderId="12" xfId="4" applyFont="1" applyFill="1" applyBorder="1" applyAlignment="1" applyProtection="1">
      <alignment horizontal="right" vertical="center" wrapText="1"/>
    </xf>
    <xf numFmtId="0" fontId="90" fillId="0" borderId="10" xfId="4" applyFont="1" applyFill="1" applyBorder="1" applyAlignment="1" applyProtection="1">
      <alignment horizontal="right" vertical="center" wrapText="1"/>
    </xf>
    <xf numFmtId="0" fontId="9" fillId="0" borderId="13" xfId="4" applyFont="1" applyFill="1" applyBorder="1" applyAlignment="1" applyProtection="1">
      <alignment horizontal="right" vertical="center" wrapText="1"/>
    </xf>
    <xf numFmtId="0" fontId="6" fillId="0" borderId="11" xfId="4" applyFont="1" applyFill="1" applyBorder="1" applyProtection="1"/>
    <xf numFmtId="0" fontId="19" fillId="0" borderId="4" xfId="4" applyFont="1" applyBorder="1" applyAlignment="1">
      <alignment vertical="center"/>
    </xf>
    <xf numFmtId="1" fontId="6" fillId="0" borderId="0" xfId="92" applyNumberFormat="1" applyFont="1" applyFill="1" applyBorder="1" applyAlignment="1" applyProtection="1">
      <alignment horizontal="right" vertical="top"/>
    </xf>
    <xf numFmtId="165" fontId="6" fillId="3" borderId="0" xfId="68" applyNumberFormat="1" applyFont="1" applyFill="1" applyBorder="1" applyAlignment="1" applyProtection="1">
      <alignment horizontal="right" vertical="center"/>
      <protection locked="0"/>
    </xf>
    <xf numFmtId="3" fontId="121" fillId="0" borderId="0" xfId="0" applyNumberFormat="1" applyFont="1" applyAlignment="1">
      <alignment horizontal="right"/>
    </xf>
    <xf numFmtId="3" fontId="59" fillId="0" borderId="0" xfId="0" applyNumberFormat="1" applyFont="1" applyAlignment="1">
      <alignment horizontal="right"/>
    </xf>
    <xf numFmtId="3" fontId="102" fillId="0" borderId="0" xfId="95" applyNumberFormat="1" applyFont="1" applyFill="1" applyBorder="1" applyAlignment="1">
      <alignment horizontal="right"/>
    </xf>
    <xf numFmtId="3" fontId="6" fillId="0" borderId="3" xfId="12" applyNumberFormat="1" applyFont="1" applyFill="1" applyBorder="1" applyAlignment="1"/>
    <xf numFmtId="3" fontId="9" fillId="0" borderId="16" xfId="12" applyNumberFormat="1" applyFont="1" applyFill="1" applyBorder="1" applyAlignment="1"/>
    <xf numFmtId="3" fontId="6" fillId="3" borderId="0" xfId="12" applyNumberFormat="1" applyFont="1" applyFill="1" applyAlignment="1">
      <alignment horizontal="right" vertical="center"/>
    </xf>
    <xf numFmtId="3" fontId="6" fillId="3" borderId="3" xfId="12" applyNumberFormat="1" applyFont="1" applyFill="1" applyBorder="1" applyAlignment="1">
      <alignment horizontal="right" vertical="center"/>
    </xf>
    <xf numFmtId="3" fontId="9" fillId="3" borderId="16" xfId="12" applyNumberFormat="1" applyFont="1" applyFill="1" applyBorder="1" applyAlignment="1">
      <alignment horizontal="right" vertical="center"/>
    </xf>
    <xf numFmtId="3" fontId="9" fillId="3" borderId="1" xfId="12" applyNumberFormat="1" applyFont="1" applyFill="1" applyBorder="1" applyAlignment="1">
      <alignment horizontal="right" vertical="center"/>
    </xf>
    <xf numFmtId="3" fontId="6" fillId="3" borderId="0" xfId="12" applyNumberFormat="1" applyFont="1" applyFill="1" applyBorder="1" applyAlignment="1">
      <alignment horizontal="right" vertical="center"/>
    </xf>
    <xf numFmtId="3" fontId="6" fillId="3" borderId="10" xfId="12" applyNumberFormat="1" applyFont="1" applyFill="1" applyBorder="1" applyAlignment="1">
      <alignment horizontal="right" vertical="center"/>
    </xf>
    <xf numFmtId="0" fontId="6" fillId="3" borderId="3" xfId="13" applyFont="1" applyFill="1" applyBorder="1" applyAlignment="1">
      <alignment horizontal="right" vertical="center"/>
    </xf>
    <xf numFmtId="0" fontId="6" fillId="3" borderId="26" xfId="12" applyFont="1" applyFill="1" applyBorder="1" applyAlignment="1">
      <alignment horizontal="right" vertical="center"/>
    </xf>
    <xf numFmtId="0" fontId="6" fillId="3" borderId="0" xfId="12" applyFont="1" applyFill="1" applyBorder="1" applyAlignment="1">
      <alignment horizontal="right" vertical="center"/>
    </xf>
    <xf numFmtId="0" fontId="11" fillId="3" borderId="26" xfId="12" applyFont="1" applyFill="1" applyBorder="1" applyAlignment="1">
      <alignment horizontal="right" vertical="center"/>
    </xf>
    <xf numFmtId="0" fontId="3" fillId="3" borderId="0" xfId="11" applyFill="1" applyBorder="1" applyAlignment="1">
      <alignment horizontal="right" vertical="center"/>
    </xf>
    <xf numFmtId="0" fontId="24" fillId="3" borderId="0" xfId="14" applyFont="1" applyFill="1" applyBorder="1" applyAlignment="1">
      <alignment horizontal="right" vertical="center"/>
    </xf>
    <xf numFmtId="0" fontId="6" fillId="3" borderId="3" xfId="12" applyFont="1" applyFill="1" applyBorder="1" applyAlignment="1">
      <alignment horizontal="right" vertical="center" wrapText="1"/>
    </xf>
    <xf numFmtId="0" fontId="1" fillId="5" borderId="0" xfId="0" applyFont="1" applyFill="1" applyAlignment="1">
      <alignment vertical="center"/>
    </xf>
    <xf numFmtId="4" fontId="9" fillId="3" borderId="0" xfId="68" applyNumberFormat="1" applyFont="1" applyFill="1" applyAlignment="1" applyProtection="1">
      <alignment horizontal="right"/>
      <protection locked="0"/>
    </xf>
    <xf numFmtId="0" fontId="15" fillId="3" borderId="0" xfId="5" applyFont="1" applyFill="1" applyAlignment="1">
      <alignment vertical="center"/>
    </xf>
    <xf numFmtId="0" fontId="54" fillId="0" borderId="0" xfId="27" applyFont="1" applyAlignment="1">
      <alignment horizontal="center"/>
    </xf>
    <xf numFmtId="0" fontId="54" fillId="0" borderId="0" xfId="27" applyFont="1" applyAlignment="1">
      <alignment vertical="center"/>
    </xf>
    <xf numFmtId="0" fontId="25" fillId="0" borderId="0" xfId="27" applyFont="1" applyAlignment="1">
      <alignment horizontal="right" vertical="center" indent="1"/>
    </xf>
    <xf numFmtId="0" fontId="19" fillId="0" borderId="0" xfId="42" applyFont="1"/>
    <xf numFmtId="0" fontId="0" fillId="0" borderId="0" xfId="0" applyAlignment="1"/>
    <xf numFmtId="0" fontId="6" fillId="3" borderId="0" xfId="5" applyFont="1" applyFill="1" applyBorder="1" applyAlignment="1">
      <alignment horizontal="left" vertical="center" wrapText="1" indent="1"/>
    </xf>
    <xf numFmtId="0" fontId="9" fillId="3" borderId="3" xfId="5" applyFont="1" applyFill="1" applyBorder="1" applyAlignment="1">
      <alignment horizontal="right" wrapText="1"/>
    </xf>
    <xf numFmtId="0" fontId="15" fillId="3" borderId="0" xfId="0" applyFont="1" applyFill="1" applyBorder="1" applyAlignment="1">
      <alignment horizontal="left" vertical="center" wrapText="1"/>
    </xf>
    <xf numFmtId="0" fontId="9" fillId="3" borderId="3" xfId="5" quotePrefix="1" applyFont="1" applyFill="1" applyBorder="1" applyAlignment="1">
      <alignment horizontal="right" wrapText="1"/>
    </xf>
    <xf numFmtId="0" fontId="92" fillId="0" borderId="0" xfId="67" applyFont="1"/>
    <xf numFmtId="3" fontId="19" fillId="5" borderId="0" xfId="0" quotePrefix="1" applyNumberFormat="1" applyFont="1" applyFill="1" applyBorder="1" applyAlignment="1">
      <alignment horizontal="right" vertical="center"/>
    </xf>
    <xf numFmtId="173" fontId="6" fillId="0" borderId="10" xfId="0" applyNumberFormat="1" applyFont="1" applyFill="1" applyBorder="1" applyAlignment="1">
      <alignment vertical="center"/>
    </xf>
    <xf numFmtId="173" fontId="6" fillId="0" borderId="10" xfId="0" applyNumberFormat="1" applyFont="1" applyFill="1" applyBorder="1" applyAlignment="1" applyProtection="1">
      <alignment vertical="center"/>
      <protection locked="0"/>
    </xf>
    <xf numFmtId="0" fontId="6" fillId="0" borderId="10" xfId="5" applyFont="1" applyFill="1" applyBorder="1" applyAlignment="1">
      <alignment horizontal="left" vertical="center"/>
    </xf>
    <xf numFmtId="173" fontId="6" fillId="0" borderId="0" xfId="0" applyNumberFormat="1" applyFont="1" applyFill="1" applyBorder="1" applyAlignment="1">
      <alignment vertical="center"/>
    </xf>
    <xf numFmtId="173" fontId="6" fillId="0" borderId="0" xfId="0" applyNumberFormat="1" applyFont="1" applyFill="1" applyBorder="1" applyAlignment="1" applyProtection="1">
      <alignment vertical="center"/>
      <protection locked="0"/>
    </xf>
    <xf numFmtId="0" fontId="6" fillId="0" borderId="0" xfId="5" applyFont="1" applyFill="1" applyAlignment="1">
      <alignment horizontal="left" vertical="center"/>
    </xf>
    <xf numFmtId="0" fontId="6" fillId="0" borderId="0" xfId="5" applyFont="1" applyFill="1" applyBorder="1" applyAlignment="1">
      <alignment horizontal="left" vertical="center"/>
    </xf>
    <xf numFmtId="16" fontId="10" fillId="0" borderId="0" xfId="5" quotePrefix="1" applyNumberFormat="1" applyFont="1" applyFill="1" applyBorder="1" applyAlignment="1">
      <alignment horizontal="right" indent="1"/>
    </xf>
    <xf numFmtId="165" fontId="1" fillId="3" borderId="0" xfId="0" applyNumberFormat="1" applyFont="1" applyFill="1" applyProtection="1">
      <protection locked="0"/>
    </xf>
    <xf numFmtId="167" fontId="51" fillId="0" borderId="0" xfId="5" applyNumberFormat="1" applyFont="1" applyFill="1" applyBorder="1" applyAlignment="1">
      <alignment horizontal="right" vertical="center" indent="1"/>
    </xf>
    <xf numFmtId="0" fontId="10" fillId="0" borderId="3" xfId="5" applyNumberFormat="1" applyFont="1" applyFill="1" applyBorder="1" applyAlignment="1">
      <alignment horizontal="right" indent="1"/>
    </xf>
    <xf numFmtId="0" fontId="51" fillId="0" borderId="0" xfId="5" applyFont="1" applyFill="1" applyBorder="1" applyAlignment="1"/>
    <xf numFmtId="166" fontId="51" fillId="0" borderId="0" xfId="5" applyNumberFormat="1" applyFont="1" applyFill="1" applyBorder="1" applyAlignment="1">
      <alignment horizontal="right" vertical="top" indent="1"/>
    </xf>
    <xf numFmtId="0" fontId="10" fillId="0" borderId="3" xfId="5" applyFont="1" applyFill="1" applyBorder="1" applyAlignment="1">
      <alignment horizontal="right" vertical="center" wrapText="1" indent="1"/>
    </xf>
    <xf numFmtId="167" fontId="51" fillId="0" borderId="0" xfId="5" applyNumberFormat="1" applyFont="1" applyFill="1" applyBorder="1" applyAlignment="1">
      <alignment horizontal="right" vertical="top" indent="1"/>
    </xf>
    <xf numFmtId="0" fontId="16" fillId="0" borderId="3" xfId="5" applyFont="1" applyFill="1" applyBorder="1" applyAlignment="1">
      <alignment horizontal="center" vertical="center"/>
    </xf>
    <xf numFmtId="0" fontId="8" fillId="3" borderId="31" xfId="8" applyFont="1" applyFill="1" applyBorder="1" applyAlignment="1" applyProtection="1">
      <alignment horizontal="right" wrapText="1"/>
      <protection hidden="1"/>
    </xf>
    <xf numFmtId="3" fontId="9" fillId="3" borderId="26" xfId="5" applyNumberFormat="1" applyFont="1" applyFill="1" applyBorder="1" applyAlignment="1" applyProtection="1">
      <alignment horizontal="right"/>
      <protection locked="0"/>
    </xf>
    <xf numFmtId="0" fontId="0" fillId="0" borderId="0" xfId="0" applyAlignment="1"/>
    <xf numFmtId="0" fontId="36" fillId="0" borderId="0" xfId="4" applyFont="1"/>
    <xf numFmtId="0" fontId="1" fillId="0" borderId="0" xfId="4" applyFont="1" applyFill="1" applyAlignment="1">
      <alignment horizontal="left" vertical="center" wrapText="1"/>
    </xf>
    <xf numFmtId="0" fontId="1" fillId="3" borderId="0" xfId="12" applyFont="1" applyFill="1" applyBorder="1" applyAlignment="1">
      <alignment horizontal="left" vertical="center"/>
    </xf>
    <xf numFmtId="0" fontId="112" fillId="0" borderId="0" xfId="90" applyFont="1" applyFill="1" applyBorder="1" applyAlignment="1" applyProtection="1">
      <alignment horizontal="left"/>
      <protection hidden="1"/>
    </xf>
    <xf numFmtId="0" fontId="127" fillId="0" borderId="0" xfId="90" applyFont="1" applyFill="1" applyBorder="1" applyAlignment="1" applyProtection="1">
      <alignment horizontal="left"/>
      <protection hidden="1"/>
    </xf>
    <xf numFmtId="0" fontId="62" fillId="0" borderId="0" xfId="72" applyFont="1" applyFill="1" applyBorder="1" applyAlignment="1">
      <alignment vertical="top" wrapText="1" readingOrder="1"/>
    </xf>
    <xf numFmtId="0" fontId="6" fillId="3" borderId="0" xfId="13" applyFont="1" applyFill="1" applyBorder="1" applyAlignment="1">
      <alignment horizontal="left" vertical="center"/>
    </xf>
    <xf numFmtId="0" fontId="9" fillId="2" borderId="26" xfId="13" applyFont="1" applyFill="1" applyBorder="1" applyAlignment="1">
      <alignment horizontal="left" vertical="center"/>
    </xf>
    <xf numFmtId="3" fontId="6" fillId="3" borderId="0" xfId="13" applyNumberFormat="1" applyFont="1" applyFill="1" applyBorder="1" applyAlignment="1">
      <alignment horizontal="left" vertical="center"/>
    </xf>
    <xf numFmtId="3" fontId="98" fillId="0" borderId="0" xfId="95" applyNumberFormat="1" applyFont="1" applyAlignment="1">
      <alignment horizontal="center"/>
    </xf>
    <xf numFmtId="0" fontId="98" fillId="0" borderId="0" xfId="95" applyFont="1" applyAlignment="1">
      <alignment horizontal="center"/>
    </xf>
    <xf numFmtId="170" fontId="1" fillId="0" borderId="0" xfId="95" applyNumberFormat="1" applyFont="1" applyFill="1" applyAlignment="1">
      <alignment horizontal="left"/>
    </xf>
    <xf numFmtId="3" fontId="100" fillId="0" borderId="0" xfId="0" applyNumberFormat="1" applyFont="1"/>
    <xf numFmtId="3" fontId="8" fillId="0" borderId="7" xfId="95" applyNumberFormat="1" applyFont="1" applyFill="1" applyBorder="1" applyAlignment="1">
      <alignment horizontal="center" vertical="center"/>
    </xf>
    <xf numFmtId="3" fontId="8" fillId="0" borderId="0" xfId="95" applyNumberFormat="1" applyFont="1" applyFill="1" applyAlignment="1">
      <alignment horizontal="center"/>
    </xf>
    <xf numFmtId="3" fontId="8" fillId="0" borderId="13" xfId="95" applyNumberFormat="1" applyFont="1" applyFill="1" applyBorder="1" applyAlignment="1">
      <alignment horizontal="center"/>
    </xf>
    <xf numFmtId="3" fontId="8" fillId="0" borderId="0" xfId="95" applyNumberFormat="1" applyFont="1" applyFill="1" applyBorder="1" applyAlignment="1">
      <alignment horizontal="center"/>
    </xf>
    <xf numFmtId="0" fontId="8" fillId="0" borderId="0" xfId="95" applyFont="1" applyFill="1" applyBorder="1" applyAlignment="1">
      <alignment horizontal="center" vertical="center"/>
    </xf>
    <xf numFmtId="0" fontId="7" fillId="0" borderId="0" xfId="95" applyFont="1" applyFill="1" applyAlignment="1">
      <alignment horizontal="center" vertical="center"/>
    </xf>
    <xf numFmtId="3" fontId="8" fillId="0" borderId="7" xfId="95" applyNumberFormat="1" applyFont="1" applyBorder="1" applyAlignment="1">
      <alignment horizontal="center" vertical="center"/>
    </xf>
    <xf numFmtId="3" fontId="8" fillId="0" borderId="0" xfId="95" applyNumberFormat="1" applyFont="1" applyFill="1" applyBorder="1" applyAlignment="1">
      <alignment horizontal="center" vertical="center"/>
    </xf>
    <xf numFmtId="3" fontId="8" fillId="0" borderId="13" xfId="95" applyNumberFormat="1" applyFont="1" applyFill="1" applyBorder="1" applyAlignment="1">
      <alignment horizontal="center" vertical="center"/>
    </xf>
    <xf numFmtId="3" fontId="8" fillId="0" borderId="0" xfId="95" applyNumberFormat="1" applyFont="1" applyAlignment="1">
      <alignment horizontal="center" vertical="center"/>
    </xf>
    <xf numFmtId="3" fontId="8" fillId="0" borderId="13" xfId="95" applyNumberFormat="1" applyFont="1" applyBorder="1" applyAlignment="1">
      <alignment horizontal="center" vertical="center"/>
    </xf>
    <xf numFmtId="3" fontId="8" fillId="0" borderId="0" xfId="95" applyNumberFormat="1" applyFont="1" applyBorder="1" applyAlignment="1">
      <alignment horizontal="center" vertical="center"/>
    </xf>
    <xf numFmtId="0" fontId="8" fillId="0" borderId="0" xfId="95" applyFont="1" applyBorder="1" applyAlignment="1">
      <alignment horizontal="center" vertical="center"/>
    </xf>
    <xf numFmtId="3" fontId="51" fillId="0" borderId="0" xfId="95" applyNumberFormat="1" applyFont="1" applyAlignment="1">
      <alignment horizontal="center" vertical="center"/>
    </xf>
    <xf numFmtId="0" fontId="128" fillId="0" borderId="0" xfId="0" applyFont="1" applyAlignment="1"/>
    <xf numFmtId="3" fontId="131" fillId="0" borderId="0" xfId="0" applyNumberFormat="1" applyFont="1" applyAlignment="1">
      <alignment horizontal="right"/>
    </xf>
    <xf numFmtId="0" fontId="8" fillId="0" borderId="54" xfId="95" applyFont="1" applyBorder="1" applyAlignment="1">
      <alignment horizontal="center" vertical="center"/>
    </xf>
    <xf numFmtId="0" fontId="8" fillId="0" borderId="52" xfId="95" applyFont="1" applyBorder="1" applyAlignment="1">
      <alignment horizontal="center" vertical="center" wrapText="1"/>
    </xf>
    <xf numFmtId="0" fontId="8" fillId="0" borderId="50" xfId="95" applyFont="1" applyBorder="1" applyAlignment="1">
      <alignment horizontal="center" vertical="center"/>
    </xf>
    <xf numFmtId="0" fontId="8" fillId="0" borderId="52" xfId="95" applyFont="1" applyBorder="1" applyAlignment="1">
      <alignment horizontal="center" vertical="center"/>
    </xf>
    <xf numFmtId="0" fontId="8" fillId="0" borderId="53" xfId="95" applyFont="1" applyBorder="1" applyAlignment="1">
      <alignment horizontal="center" vertical="center"/>
    </xf>
    <xf numFmtId="3" fontId="132" fillId="0" borderId="0" xfId="0" applyNumberFormat="1" applyFont="1" applyAlignment="1">
      <alignment horizontal="left"/>
    </xf>
    <xf numFmtId="3" fontId="60" fillId="0" borderId="0" xfId="95" applyNumberFormat="1" applyFont="1"/>
    <xf numFmtId="3" fontId="4" fillId="0" borderId="0" xfId="0" applyNumberFormat="1" applyFont="1" applyFill="1"/>
    <xf numFmtId="3" fontId="11" fillId="0" borderId="0" xfId="33" applyNumberFormat="1" applyFont="1" applyFill="1" applyBorder="1" applyAlignment="1">
      <alignment horizontal="right"/>
    </xf>
    <xf numFmtId="3" fontId="19" fillId="2" borderId="16" xfId="95" applyNumberFormat="1" applyFont="1" applyFill="1" applyBorder="1"/>
    <xf numFmtId="3" fontId="9" fillId="2" borderId="16" xfId="95" applyNumberFormat="1" applyFont="1" applyFill="1" applyBorder="1"/>
    <xf numFmtId="3" fontId="1" fillId="0" borderId="3" xfId="95" applyNumberFormat="1" applyFont="1" applyFill="1" applyBorder="1"/>
    <xf numFmtId="3" fontId="6" fillId="0" borderId="3" xfId="95" applyNumberFormat="1" applyFont="1" applyFill="1" applyBorder="1"/>
    <xf numFmtId="0" fontId="0" fillId="0" borderId="0" xfId="0" applyBorder="1" applyAlignment="1"/>
    <xf numFmtId="0" fontId="1" fillId="0" borderId="0" xfId="95" applyFont="1" applyBorder="1" applyAlignment="1"/>
    <xf numFmtId="3" fontId="121" fillId="0" borderId="0" xfId="0" applyNumberFormat="1" applyFont="1" applyAlignment="1"/>
    <xf numFmtId="3" fontId="19" fillId="2" borderId="16" xfId="95" applyNumberFormat="1" applyFont="1" applyFill="1" applyBorder="1" applyAlignment="1"/>
    <xf numFmtId="0" fontId="9" fillId="0" borderId="0" xfId="95" applyFont="1" applyBorder="1" applyAlignment="1">
      <alignment horizontal="center"/>
    </xf>
    <xf numFmtId="0" fontId="11" fillId="0" borderId="0" xfId="95" applyFont="1" applyFill="1" applyAlignment="1"/>
    <xf numFmtId="3" fontId="102" fillId="0" borderId="0" xfId="95" applyNumberFormat="1" applyFont="1" applyFill="1" applyBorder="1"/>
    <xf numFmtId="0" fontId="6" fillId="0" borderId="0" xfId="95" applyFont="1" applyFill="1" applyAlignment="1"/>
    <xf numFmtId="3" fontId="121" fillId="0" borderId="0" xfId="0" applyNumberFormat="1" applyFont="1" applyAlignment="1">
      <alignment horizontal="left"/>
    </xf>
    <xf numFmtId="9" fontId="19" fillId="0" borderId="0" xfId="95" applyNumberFormat="1" applyFont="1" applyFill="1" applyBorder="1" applyAlignment="1">
      <alignment horizontal="right"/>
    </xf>
    <xf numFmtId="3" fontId="11" fillId="0" borderId="0" xfId="95" applyNumberFormat="1" applyFont="1" applyFill="1" applyBorder="1" applyAlignment="1">
      <alignment horizontal="right"/>
    </xf>
    <xf numFmtId="0" fontId="4" fillId="0" borderId="0" xfId="0" applyFont="1" applyAlignment="1">
      <alignment horizontal="right"/>
    </xf>
    <xf numFmtId="3" fontId="52" fillId="0" borderId="0" xfId="0" applyNumberFormat="1" applyFont="1" applyFill="1" applyBorder="1"/>
    <xf numFmtId="3" fontId="11" fillId="0" borderId="0" xfId="95" applyNumberFormat="1" applyFont="1"/>
    <xf numFmtId="3" fontId="9" fillId="2" borderId="3" xfId="95" applyNumberFormat="1" applyFont="1" applyFill="1" applyBorder="1"/>
    <xf numFmtId="3" fontId="11" fillId="2" borderId="3" xfId="95" applyNumberFormat="1" applyFont="1" applyFill="1" applyBorder="1"/>
    <xf numFmtId="3" fontId="9" fillId="2" borderId="0" xfId="95" applyNumberFormat="1" applyFont="1" applyFill="1" applyBorder="1"/>
    <xf numFmtId="3" fontId="60" fillId="2" borderId="0" xfId="95" applyNumberFormat="1" applyFont="1" applyFill="1" applyBorder="1"/>
    <xf numFmtId="3" fontId="11" fillId="2" borderId="0" xfId="95" applyNumberFormat="1" applyFont="1" applyFill="1" applyBorder="1"/>
    <xf numFmtId="3" fontId="6" fillId="0" borderId="0" xfId="95" applyNumberFormat="1" applyFont="1" applyAlignment="1">
      <alignment horizontal="right" indent="1"/>
    </xf>
    <xf numFmtId="3" fontId="29" fillId="0" borderId="20" xfId="95" applyNumberFormat="1" applyFont="1" applyBorder="1" applyAlignment="1">
      <alignment horizontal="right"/>
    </xf>
    <xf numFmtId="3" fontId="29" fillId="0" borderId="20" xfId="95" applyNumberFormat="1" applyFont="1" applyBorder="1" applyAlignment="1">
      <alignment horizontal="right" wrapText="1"/>
    </xf>
    <xf numFmtId="3" fontId="29" fillId="0" borderId="20" xfId="95" applyNumberFormat="1" applyFont="1" applyBorder="1"/>
    <xf numFmtId="3" fontId="29" fillId="0" borderId="0" xfId="95" applyNumberFormat="1" applyFont="1" applyAlignment="1">
      <alignment horizontal="right"/>
    </xf>
    <xf numFmtId="3" fontId="13" fillId="0" borderId="0" xfId="95" applyNumberFormat="1" applyFont="1" applyAlignment="1"/>
    <xf numFmtId="3" fontId="29" fillId="0" borderId="0" xfId="95" applyNumberFormat="1" applyFont="1" applyBorder="1" applyAlignment="1">
      <alignment horizontal="right"/>
    </xf>
    <xf numFmtId="3" fontId="52" fillId="0" borderId="0" xfId="95" applyNumberFormat="1" applyFont="1"/>
    <xf numFmtId="3" fontId="9" fillId="2" borderId="0" xfId="5" applyNumberFormat="1" applyFont="1" applyFill="1" applyBorder="1" applyAlignment="1" applyProtection="1">
      <alignment horizontal="right"/>
      <protection locked="0"/>
    </xf>
    <xf numFmtId="3" fontId="9" fillId="2" borderId="26" xfId="5" applyNumberFormat="1" applyFont="1" applyFill="1" applyBorder="1" applyAlignment="1" applyProtection="1">
      <alignment horizontal="right"/>
      <protection locked="0"/>
    </xf>
    <xf numFmtId="3" fontId="9" fillId="2" borderId="26" xfId="38" applyNumberFormat="1" applyFont="1" applyFill="1" applyBorder="1" applyAlignment="1" applyProtection="1">
      <alignment horizontal="left" wrapText="1"/>
      <protection locked="0"/>
    </xf>
    <xf numFmtId="3" fontId="6" fillId="2" borderId="10" xfId="5" applyNumberFormat="1" applyFont="1" applyFill="1" applyBorder="1" applyAlignment="1" applyProtection="1">
      <alignment horizontal="right"/>
      <protection locked="0"/>
    </xf>
    <xf numFmtId="3" fontId="6" fillId="2" borderId="10" xfId="38" applyNumberFormat="1" applyFont="1" applyFill="1" applyBorder="1" applyAlignment="1" applyProtection="1">
      <alignment horizontal="left" wrapText="1"/>
      <protection locked="0"/>
    </xf>
    <xf numFmtId="3" fontId="6" fillId="2" borderId="0" xfId="5" applyNumberFormat="1" applyFont="1" applyFill="1" applyBorder="1" applyAlignment="1" applyProtection="1">
      <alignment horizontal="right"/>
      <protection locked="0"/>
    </xf>
    <xf numFmtId="3" fontId="6" fillId="2" borderId="0" xfId="38" applyNumberFormat="1" applyFont="1" applyFill="1" applyBorder="1" applyAlignment="1" applyProtection="1">
      <alignment horizontal="left" wrapText="1"/>
      <protection locked="0"/>
    </xf>
    <xf numFmtId="3" fontId="6" fillId="2" borderId="0" xfId="95" applyNumberFormat="1" applyFont="1" applyFill="1"/>
    <xf numFmtId="3" fontId="1" fillId="2" borderId="0" xfId="95" applyNumberFormat="1" applyFont="1" applyFill="1"/>
    <xf numFmtId="3" fontId="11" fillId="2" borderId="0" xfId="95" applyNumberFormat="1" applyFont="1" applyFill="1"/>
    <xf numFmtId="0" fontId="1" fillId="2" borderId="0" xfId="95" applyFont="1" applyFill="1"/>
    <xf numFmtId="3" fontId="9" fillId="2" borderId="0" xfId="38" applyNumberFormat="1" applyFont="1" applyFill="1" applyBorder="1" applyAlignment="1" applyProtection="1">
      <alignment horizontal="left" wrapText="1"/>
      <protection locked="0"/>
    </xf>
    <xf numFmtId="1" fontId="0" fillId="0" borderId="0" xfId="0" applyNumberFormat="1"/>
    <xf numFmtId="167" fontId="6" fillId="0" borderId="55" xfId="95" applyNumberFormat="1" applyFont="1" applyFill="1" applyBorder="1" applyAlignment="1">
      <alignment horizontal="right" vertical="center"/>
    </xf>
    <xf numFmtId="167" fontId="0" fillId="0" borderId="0" xfId="0" applyNumberFormat="1" applyFill="1"/>
    <xf numFmtId="0" fontId="9" fillId="0" borderId="56" xfId="95" applyFont="1" applyFill="1" applyBorder="1" applyAlignment="1">
      <alignment horizontal="right" vertical="center"/>
    </xf>
    <xf numFmtId="0" fontId="52" fillId="0" borderId="0" xfId="95" applyFont="1" applyFill="1"/>
    <xf numFmtId="0" fontId="52" fillId="0" borderId="0" xfId="95" applyFont="1"/>
    <xf numFmtId="167" fontId="52" fillId="0" borderId="0" xfId="95" applyNumberFormat="1" applyFont="1" applyFill="1"/>
    <xf numFmtId="3" fontId="52" fillId="0" borderId="0" xfId="95" applyNumberFormat="1" applyFont="1" applyFill="1"/>
    <xf numFmtId="0" fontId="6" fillId="0" borderId="0" xfId="95" applyFont="1" applyFill="1"/>
    <xf numFmtId="0" fontId="100" fillId="0" borderId="0" xfId="0" applyFont="1"/>
    <xf numFmtId="3" fontId="9" fillId="0" borderId="16" xfId="34" applyNumberFormat="1" applyFont="1" applyFill="1" applyBorder="1"/>
    <xf numFmtId="3" fontId="6" fillId="0" borderId="3" xfId="34" applyNumberFormat="1" applyFont="1" applyFill="1" applyBorder="1"/>
    <xf numFmtId="3" fontId="6" fillId="0" borderId="0" xfId="34" applyNumberFormat="1" applyFont="1" applyFill="1"/>
    <xf numFmtId="0" fontId="123" fillId="0" borderId="0" xfId="95" applyFont="1"/>
    <xf numFmtId="0" fontId="1" fillId="0" borderId="0" xfId="95" applyFont="1" applyAlignment="1">
      <alignment horizontal="left" indent="1"/>
    </xf>
    <xf numFmtId="0" fontId="1" fillId="0" borderId="0" xfId="95" applyFont="1" applyAlignment="1">
      <alignment horizontal="right" indent="1"/>
    </xf>
    <xf numFmtId="0" fontId="6" fillId="0" borderId="0" xfId="61" applyFont="1" applyFill="1"/>
    <xf numFmtId="0" fontId="1" fillId="0" borderId="0" xfId="1" applyFont="1" applyAlignment="1">
      <alignment horizontal="center" vertical="center"/>
    </xf>
    <xf numFmtId="3" fontId="19" fillId="2" borderId="0" xfId="67" applyNumberFormat="1" applyFont="1" applyFill="1" applyAlignment="1">
      <alignment horizontal="right"/>
    </xf>
    <xf numFmtId="1" fontId="19" fillId="2" borderId="0" xfId="67" applyNumberFormat="1" applyFont="1" applyFill="1" applyAlignment="1">
      <alignment horizontal="right"/>
    </xf>
    <xf numFmtId="1" fontId="1" fillId="0" borderId="0" xfId="67" applyNumberFormat="1" applyFont="1" applyFill="1" applyAlignment="1">
      <alignment horizontal="right"/>
    </xf>
    <xf numFmtId="1" fontId="1" fillId="0" borderId="0" xfId="67" applyNumberFormat="1" applyFont="1" applyFill="1" applyBorder="1" applyAlignment="1">
      <alignment horizontal="right"/>
    </xf>
    <xf numFmtId="1" fontId="1" fillId="0" borderId="4" xfId="67" applyNumberFormat="1" applyFont="1" applyFill="1" applyBorder="1" applyAlignment="1">
      <alignment horizontal="right"/>
    </xf>
    <xf numFmtId="1" fontId="1" fillId="0" borderId="3" xfId="67" applyNumberFormat="1" applyFont="1" applyFill="1" applyBorder="1" applyAlignment="1">
      <alignment horizontal="right"/>
    </xf>
    <xf numFmtId="0" fontId="19" fillId="0" borderId="3" xfId="67" applyFont="1" applyBorder="1" applyAlignment="1">
      <alignment horizontal="right"/>
    </xf>
    <xf numFmtId="3" fontId="1" fillId="0" borderId="0" xfId="67" applyNumberFormat="1" applyFont="1" applyFill="1" applyAlignment="1">
      <alignment horizontal="right"/>
    </xf>
    <xf numFmtId="3" fontId="1" fillId="0" borderId="4" xfId="67" applyNumberFormat="1" applyFont="1" applyFill="1" applyBorder="1" applyAlignment="1">
      <alignment horizontal="right"/>
    </xf>
    <xf numFmtId="3" fontId="6" fillId="0" borderId="0" xfId="67" applyNumberFormat="1" applyFont="1" applyAlignment="1">
      <alignment horizontal="right"/>
    </xf>
    <xf numFmtId="0" fontId="19" fillId="2" borderId="0" xfId="67" applyFont="1" applyFill="1" applyAlignment="1">
      <alignment horizontal="right"/>
    </xf>
    <xf numFmtId="1" fontId="9" fillId="2" borderId="0" xfId="67" applyNumberFormat="1" applyFont="1" applyFill="1" applyBorder="1" applyAlignment="1">
      <alignment horizontal="right"/>
    </xf>
    <xf numFmtId="1" fontId="19" fillId="2" borderId="0" xfId="67" applyNumberFormat="1" applyFont="1" applyFill="1" applyBorder="1" applyAlignment="1">
      <alignment horizontal="right"/>
    </xf>
    <xf numFmtId="0" fontId="51" fillId="5" borderId="0" xfId="95" applyFont="1" applyFill="1" applyBorder="1" applyAlignment="1">
      <alignment horizontal="center" vertical="center"/>
    </xf>
    <xf numFmtId="3" fontId="51" fillId="5" borderId="0" xfId="95" applyNumberFormat="1" applyFont="1" applyFill="1" applyBorder="1" applyAlignment="1">
      <alignment horizontal="center" vertical="center"/>
    </xf>
    <xf numFmtId="3" fontId="51" fillId="5" borderId="13" xfId="95" applyNumberFormat="1" applyFont="1" applyFill="1" applyBorder="1" applyAlignment="1">
      <alignment horizontal="center" vertical="center"/>
    </xf>
    <xf numFmtId="3" fontId="51" fillId="5" borderId="0" xfId="95" applyNumberFormat="1" applyFont="1" applyFill="1" applyAlignment="1">
      <alignment horizontal="center" vertical="center"/>
    </xf>
    <xf numFmtId="3" fontId="51" fillId="5" borderId="7" xfId="95" applyNumberFormat="1" applyFont="1" applyFill="1" applyBorder="1" applyAlignment="1">
      <alignment horizontal="center" vertical="center"/>
    </xf>
    <xf numFmtId="3" fontId="9" fillId="0" borderId="0" xfId="5" applyNumberFormat="1" applyFont="1" applyFill="1" applyBorder="1" applyAlignment="1" applyProtection="1">
      <alignment horizontal="right" vertical="center"/>
      <protection locked="0"/>
    </xf>
    <xf numFmtId="3" fontId="6" fillId="0" borderId="0" xfId="5" applyNumberFormat="1" applyFont="1" applyFill="1" applyBorder="1" applyAlignment="1" applyProtection="1">
      <alignment horizontal="right" vertical="center"/>
      <protection locked="0"/>
    </xf>
    <xf numFmtId="3" fontId="9" fillId="0" borderId="52" xfId="5" applyNumberFormat="1" applyFont="1" applyFill="1" applyBorder="1" applyAlignment="1" applyProtection="1">
      <alignment horizontal="right" vertical="center"/>
      <protection locked="0"/>
    </xf>
    <xf numFmtId="0" fontId="22" fillId="0" borderId="0" xfId="0" applyFont="1" applyFill="1"/>
    <xf numFmtId="166" fontId="8" fillId="0" borderId="0" xfId="0" applyNumberFormat="1" applyFont="1" applyFill="1"/>
    <xf numFmtId="16" fontId="9" fillId="0" borderId="0" xfId="5" quotePrefix="1" applyNumberFormat="1" applyFont="1" applyFill="1" applyBorder="1" applyAlignment="1">
      <alignment horizontal="right" indent="1"/>
    </xf>
    <xf numFmtId="0" fontId="6" fillId="0" borderId="0" xfId="5" applyFont="1" applyFill="1" applyBorder="1" applyAlignment="1"/>
    <xf numFmtId="3" fontId="9" fillId="0" borderId="0" xfId="5" applyNumberFormat="1" applyFont="1" applyFill="1" applyBorder="1" applyAlignment="1">
      <alignment horizontal="right"/>
    </xf>
    <xf numFmtId="0" fontId="20" fillId="0" borderId="17" xfId="0" applyFont="1" applyFill="1" applyBorder="1" applyAlignment="1">
      <alignment horizontal="right" vertical="center" wrapText="1" readingOrder="1"/>
    </xf>
    <xf numFmtId="0" fontId="9" fillId="0" borderId="17" xfId="0" applyFont="1" applyFill="1" applyBorder="1" applyAlignment="1">
      <alignment horizontal="right" vertical="center" wrapText="1" readingOrder="1"/>
    </xf>
    <xf numFmtId="167" fontId="6" fillId="0" borderId="10" xfId="5" applyNumberFormat="1" applyFont="1" applyFill="1" applyBorder="1" applyAlignment="1" applyProtection="1">
      <alignment horizontal="right"/>
      <protection locked="0"/>
    </xf>
    <xf numFmtId="166" fontId="0" fillId="0" borderId="0" xfId="0" applyNumberFormat="1" applyFill="1" applyAlignment="1"/>
    <xf numFmtId="166" fontId="6" fillId="0" borderId="0" xfId="5" applyNumberFormat="1" applyFont="1" applyFill="1" applyBorder="1" applyAlignment="1" applyProtection="1">
      <alignment horizontal="right" vertical="center"/>
      <protection locked="0"/>
    </xf>
    <xf numFmtId="9" fontId="6" fillId="0" borderId="57" xfId="91" applyFont="1" applyFill="1" applyBorder="1" applyAlignment="1" applyProtection="1">
      <alignment horizontal="right"/>
      <protection hidden="1"/>
    </xf>
    <xf numFmtId="9" fontId="6" fillId="0" borderId="58" xfId="91" applyFont="1" applyFill="1" applyBorder="1" applyAlignment="1" applyProtection="1">
      <alignment horizontal="right"/>
      <protection hidden="1"/>
    </xf>
    <xf numFmtId="0" fontId="6" fillId="0" borderId="59" xfId="92" applyFont="1" applyFill="1" applyBorder="1" applyAlignment="1" applyProtection="1">
      <alignment vertical="top"/>
    </xf>
    <xf numFmtId="9" fontId="6" fillId="0" borderId="60" xfId="91" applyFont="1" applyFill="1" applyBorder="1" applyAlignment="1" applyProtection="1">
      <alignment horizontal="right"/>
      <protection hidden="1"/>
    </xf>
    <xf numFmtId="9" fontId="6" fillId="0" borderId="61" xfId="91" applyFont="1" applyFill="1" applyBorder="1" applyAlignment="1" applyProtection="1">
      <alignment horizontal="right"/>
      <protection hidden="1"/>
    </xf>
    <xf numFmtId="9" fontId="9" fillId="0" borderId="60" xfId="93" applyFont="1" applyFill="1" applyBorder="1" applyAlignment="1" applyProtection="1">
      <alignment horizontal="right"/>
      <protection hidden="1"/>
    </xf>
    <xf numFmtId="9" fontId="9" fillId="0" borderId="61" xfId="93" applyFont="1" applyFill="1" applyBorder="1" applyAlignment="1" applyProtection="1">
      <alignment horizontal="right"/>
      <protection hidden="1"/>
    </xf>
    <xf numFmtId="0" fontId="9" fillId="0" borderId="57" xfId="90" applyFont="1" applyFill="1" applyBorder="1" applyAlignment="1" applyProtection="1">
      <alignment horizontal="right" vertical="center" wrapText="1"/>
      <protection hidden="1"/>
    </xf>
    <xf numFmtId="0" fontId="9" fillId="0" borderId="58" xfId="90" applyFont="1" applyFill="1" applyBorder="1" applyAlignment="1" applyProtection="1">
      <alignment horizontal="right" vertical="center" wrapText="1"/>
      <protection hidden="1"/>
    </xf>
    <xf numFmtId="2" fontId="9" fillId="0" borderId="59" xfId="90" applyNumberFormat="1" applyFont="1" applyFill="1" applyBorder="1" applyAlignment="1" applyProtection="1">
      <alignment horizontal="right" vertical="center" wrapText="1"/>
      <protection hidden="1"/>
    </xf>
    <xf numFmtId="0" fontId="9" fillId="0" borderId="59" xfId="90" applyFont="1" applyFill="1" applyBorder="1" applyAlignment="1" applyProtection="1">
      <alignment horizontal="left" vertical="center" wrapText="1"/>
      <protection hidden="1"/>
    </xf>
    <xf numFmtId="9" fontId="6" fillId="0" borderId="57" xfId="91" quotePrefix="1" applyFont="1" applyFill="1" applyBorder="1" applyAlignment="1" applyProtection="1">
      <alignment horizontal="right"/>
      <protection hidden="1"/>
    </xf>
    <xf numFmtId="9" fontId="6" fillId="0" borderId="58" xfId="91" quotePrefix="1" applyFont="1" applyFill="1" applyBorder="1" applyAlignment="1" applyProtection="1">
      <alignment horizontal="right"/>
      <protection hidden="1"/>
    </xf>
    <xf numFmtId="1" fontId="6" fillId="0" borderId="60" xfId="91" applyNumberFormat="1" applyFont="1" applyFill="1" applyBorder="1" applyAlignment="1" applyProtection="1">
      <alignment horizontal="right"/>
      <protection hidden="1"/>
    </xf>
    <xf numFmtId="1" fontId="6" fillId="0" borderId="61" xfId="91" applyNumberFormat="1" applyFont="1" applyFill="1" applyBorder="1" applyAlignment="1" applyProtection="1">
      <alignment horizontal="right"/>
      <protection hidden="1"/>
    </xf>
    <xf numFmtId="9" fontId="9" fillId="7" borderId="60" xfId="93" applyFont="1" applyFill="1" applyBorder="1" applyAlignment="1" applyProtection="1">
      <alignment horizontal="right"/>
      <protection hidden="1"/>
    </xf>
    <xf numFmtId="9" fontId="9" fillId="7" borderId="61" xfId="93" applyFont="1" applyFill="1" applyBorder="1" applyAlignment="1" applyProtection="1">
      <alignment horizontal="right"/>
      <protection hidden="1"/>
    </xf>
    <xf numFmtId="9" fontId="9" fillId="0" borderId="61" xfId="91" applyFont="1" applyFill="1" applyBorder="1" applyAlignment="1" applyProtection="1">
      <alignment horizontal="right"/>
      <protection hidden="1"/>
    </xf>
    <xf numFmtId="9" fontId="6" fillId="0" borderId="60" xfId="91" quotePrefix="1" applyFont="1" applyFill="1" applyBorder="1" applyAlignment="1" applyProtection="1">
      <alignment horizontal="right"/>
      <protection hidden="1"/>
    </xf>
    <xf numFmtId="0" fontId="9" fillId="0" borderId="60" xfId="90" applyFont="1" applyFill="1" applyBorder="1" applyAlignment="1" applyProtection="1">
      <alignment vertical="center"/>
      <protection hidden="1"/>
    </xf>
    <xf numFmtId="0" fontId="9" fillId="0" borderId="61" xfId="90" applyFont="1" applyFill="1" applyBorder="1" applyAlignment="1" applyProtection="1">
      <alignment vertical="center"/>
      <protection hidden="1"/>
    </xf>
    <xf numFmtId="0" fontId="9" fillId="0" borderId="67" xfId="90" applyFont="1" applyFill="1" applyBorder="1" applyAlignment="1" applyProtection="1">
      <alignment horizontal="right" vertical="center" wrapText="1"/>
      <protection hidden="1"/>
    </xf>
    <xf numFmtId="0" fontId="9" fillId="0" borderId="68" xfId="90" applyFont="1" applyFill="1" applyBorder="1" applyAlignment="1" applyProtection="1">
      <alignment horizontal="right" vertical="center" wrapText="1"/>
      <protection hidden="1"/>
    </xf>
    <xf numFmtId="2" fontId="9" fillId="0" borderId="68" xfId="90" applyNumberFormat="1" applyFont="1" applyFill="1" applyBorder="1" applyAlignment="1" applyProtection="1">
      <alignment horizontal="right" vertical="center" wrapText="1"/>
      <protection hidden="1"/>
    </xf>
    <xf numFmtId="0" fontId="9" fillId="0" borderId="68" xfId="90" applyFont="1" applyFill="1" applyBorder="1" applyAlignment="1" applyProtection="1">
      <alignment horizontal="left" vertical="center" wrapText="1"/>
      <protection hidden="1"/>
    </xf>
    <xf numFmtId="0" fontId="9" fillId="0" borderId="74" xfId="90" applyFont="1" applyFill="1" applyBorder="1" applyAlignment="1" applyProtection="1">
      <alignment horizontal="right" vertical="center" wrapText="1"/>
      <protection hidden="1"/>
    </xf>
    <xf numFmtId="0" fontId="9" fillId="0" borderId="75" xfId="90" applyFont="1" applyFill="1" applyBorder="1" applyAlignment="1" applyProtection="1">
      <alignment horizontal="right" vertical="center" wrapText="1"/>
      <protection hidden="1"/>
    </xf>
    <xf numFmtId="0" fontId="6" fillId="0" borderId="74" xfId="90" applyFont="1" applyFill="1" applyBorder="1" applyAlignment="1" applyProtection="1">
      <alignment horizontal="right" vertical="center" wrapText="1"/>
      <protection hidden="1"/>
    </xf>
    <xf numFmtId="0" fontId="6" fillId="0" borderId="75" xfId="90" applyFont="1" applyFill="1" applyBorder="1" applyAlignment="1" applyProtection="1">
      <alignment horizontal="right" vertical="center" wrapText="1"/>
      <protection hidden="1"/>
    </xf>
    <xf numFmtId="9" fontId="9" fillId="12" borderId="46" xfId="93" applyFont="1" applyFill="1" applyBorder="1" applyAlignment="1" applyProtection="1">
      <alignment horizontal="right"/>
      <protection hidden="1"/>
    </xf>
    <xf numFmtId="9" fontId="9" fillId="12" borderId="47" xfId="93" applyFont="1" applyFill="1" applyBorder="1" applyAlignment="1" applyProtection="1">
      <alignment horizontal="right"/>
      <protection hidden="1"/>
    </xf>
    <xf numFmtId="166" fontId="9" fillId="12" borderId="36" xfId="90" applyNumberFormat="1" applyFont="1" applyFill="1" applyBorder="1" applyAlignment="1" applyProtection="1">
      <alignment horizontal="right"/>
      <protection hidden="1"/>
    </xf>
    <xf numFmtId="166" fontId="9" fillId="12" borderId="33" xfId="90" applyNumberFormat="1" applyFont="1" applyFill="1" applyBorder="1" applyAlignment="1" applyProtection="1">
      <alignment horizontal="right"/>
      <protection hidden="1"/>
    </xf>
    <xf numFmtId="9" fontId="6" fillId="0" borderId="78" xfId="91" applyFont="1" applyFill="1" applyBorder="1" applyAlignment="1" applyProtection="1">
      <alignment horizontal="right"/>
      <protection hidden="1"/>
    </xf>
    <xf numFmtId="9" fontId="6" fillId="0" borderId="79" xfId="91" applyFont="1" applyFill="1" applyBorder="1" applyAlignment="1" applyProtection="1">
      <alignment horizontal="right"/>
      <protection hidden="1"/>
    </xf>
    <xf numFmtId="167" fontId="6" fillId="0" borderId="80" xfId="90" applyNumberFormat="1" applyFont="1" applyFill="1" applyBorder="1" applyAlignment="1" applyProtection="1">
      <alignment horizontal="right"/>
      <protection hidden="1"/>
    </xf>
    <xf numFmtId="167" fontId="6" fillId="0" borderId="80" xfId="90" applyNumberFormat="1" applyFont="1" applyFill="1" applyBorder="1" applyAlignment="1" applyProtection="1">
      <alignment horizontal="right"/>
      <protection locked="0"/>
    </xf>
    <xf numFmtId="0" fontId="6" fillId="0" borderId="80" xfId="92" applyFont="1" applyFill="1" applyBorder="1" applyAlignment="1" applyProtection="1">
      <alignment vertical="top"/>
    </xf>
    <xf numFmtId="9" fontId="6" fillId="0" borderId="81" xfId="91" applyFont="1" applyFill="1" applyBorder="1" applyAlignment="1" applyProtection="1">
      <alignment horizontal="right"/>
      <protection hidden="1"/>
    </xf>
    <xf numFmtId="9" fontId="6" fillId="0" borderId="82" xfId="91" applyFont="1" applyFill="1" applyBorder="1" applyAlignment="1" applyProtection="1">
      <alignment horizontal="right"/>
      <protection hidden="1"/>
    </xf>
    <xf numFmtId="9" fontId="9" fillId="0" borderId="81" xfId="93" applyFont="1" applyFill="1" applyBorder="1" applyAlignment="1" applyProtection="1">
      <alignment horizontal="right"/>
      <protection hidden="1"/>
    </xf>
    <xf numFmtId="9" fontId="9" fillId="0" borderId="82" xfId="93" applyFont="1" applyFill="1" applyBorder="1" applyAlignment="1" applyProtection="1">
      <alignment horizontal="right"/>
      <protection hidden="1"/>
    </xf>
    <xf numFmtId="9" fontId="9" fillId="12" borderId="36" xfId="93" applyFont="1" applyFill="1" applyBorder="1" applyAlignment="1" applyProtection="1">
      <alignment horizontal="right"/>
      <protection hidden="1"/>
    </xf>
    <xf numFmtId="9" fontId="9" fillId="12" borderId="37" xfId="93" applyFont="1" applyFill="1" applyBorder="1" applyAlignment="1" applyProtection="1">
      <alignment horizontal="right"/>
      <protection hidden="1"/>
    </xf>
    <xf numFmtId="0" fontId="9" fillId="0" borderId="78" xfId="90" applyFont="1" applyFill="1" applyBorder="1" applyAlignment="1" applyProtection="1">
      <alignment horizontal="right" vertical="center" wrapText="1"/>
      <protection hidden="1"/>
    </xf>
    <xf numFmtId="0" fontId="9" fillId="0" borderId="79" xfId="90" applyFont="1" applyFill="1" applyBorder="1" applyAlignment="1" applyProtection="1">
      <alignment horizontal="right" vertical="center" wrapText="1"/>
      <protection hidden="1"/>
    </xf>
    <xf numFmtId="2" fontId="9" fillId="0" borderId="80" xfId="90" applyNumberFormat="1" applyFont="1" applyFill="1" applyBorder="1" applyAlignment="1" applyProtection="1">
      <alignment horizontal="right" vertical="center" wrapText="1"/>
      <protection hidden="1"/>
    </xf>
    <xf numFmtId="0" fontId="9" fillId="0" borderId="80" xfId="90" applyFont="1" applyFill="1" applyBorder="1" applyAlignment="1" applyProtection="1">
      <alignment horizontal="left" vertical="center" wrapText="1"/>
      <protection hidden="1"/>
    </xf>
    <xf numFmtId="9" fontId="6" fillId="0" borderId="78" xfId="91" quotePrefix="1" applyFont="1" applyFill="1" applyBorder="1" applyAlignment="1" applyProtection="1">
      <alignment horizontal="right"/>
      <protection hidden="1"/>
    </xf>
    <xf numFmtId="9" fontId="6" fillId="0" borderId="79" xfId="91" quotePrefix="1" applyFont="1" applyFill="1" applyBorder="1" applyAlignment="1" applyProtection="1">
      <alignment horizontal="right"/>
      <protection hidden="1"/>
    </xf>
    <xf numFmtId="1" fontId="6" fillId="0" borderId="81" xfId="91" applyNumberFormat="1" applyFont="1" applyFill="1" applyBorder="1" applyAlignment="1" applyProtection="1">
      <alignment horizontal="right"/>
      <protection hidden="1"/>
    </xf>
    <xf numFmtId="1" fontId="6" fillId="0" borderId="82" xfId="91" applyNumberFormat="1" applyFont="1" applyFill="1" applyBorder="1" applyAlignment="1" applyProtection="1">
      <alignment horizontal="right"/>
      <protection hidden="1"/>
    </xf>
    <xf numFmtId="9" fontId="9" fillId="7" borderId="81" xfId="93" applyFont="1" applyFill="1" applyBorder="1" applyAlignment="1" applyProtection="1">
      <alignment horizontal="right"/>
      <protection hidden="1"/>
    </xf>
    <xf numFmtId="9" fontId="9" fillId="7" borderId="82" xfId="93" applyFont="1" applyFill="1" applyBorder="1" applyAlignment="1" applyProtection="1">
      <alignment horizontal="right"/>
      <protection hidden="1"/>
    </xf>
    <xf numFmtId="9" fontId="9" fillId="0" borderId="82" xfId="91" applyFont="1" applyFill="1" applyBorder="1" applyAlignment="1" applyProtection="1">
      <alignment horizontal="right"/>
      <protection hidden="1"/>
    </xf>
    <xf numFmtId="9" fontId="6" fillId="0" borderId="81" xfId="91" quotePrefix="1" applyFont="1" applyFill="1" applyBorder="1" applyAlignment="1" applyProtection="1">
      <alignment horizontal="right"/>
      <protection hidden="1"/>
    </xf>
    <xf numFmtId="0" fontId="9" fillId="0" borderId="81" xfId="90" applyFont="1" applyFill="1" applyBorder="1" applyAlignment="1" applyProtection="1">
      <alignment vertical="center"/>
      <protection hidden="1"/>
    </xf>
    <xf numFmtId="0" fontId="9" fillId="0" borderId="82" xfId="90" applyFont="1" applyFill="1" applyBorder="1" applyAlignment="1" applyProtection="1">
      <alignment vertical="center"/>
      <protection hidden="1"/>
    </xf>
    <xf numFmtId="3" fontId="9" fillId="13" borderId="33" xfId="90" applyNumberFormat="1" applyFont="1" applyFill="1" applyBorder="1" applyAlignment="1" applyProtection="1">
      <alignment horizontal="right"/>
      <protection hidden="1"/>
    </xf>
    <xf numFmtId="3" fontId="6" fillId="0" borderId="85" xfId="90" applyNumberFormat="1" applyFont="1" applyFill="1" applyBorder="1" applyAlignment="1" applyProtection="1">
      <alignment horizontal="right"/>
      <protection hidden="1"/>
    </xf>
    <xf numFmtId="3" fontId="6" fillId="0" borderId="85" xfId="90" applyNumberFormat="1" applyFont="1" applyFill="1" applyBorder="1" applyAlignment="1" applyProtection="1">
      <alignment horizontal="right"/>
      <protection locked="0"/>
    </xf>
    <xf numFmtId="3" fontId="6" fillId="0" borderId="85" xfId="92" applyNumberFormat="1" applyFont="1" applyFill="1" applyBorder="1" applyAlignment="1" applyProtection="1">
      <alignment horizontal="right" vertical="top"/>
    </xf>
    <xf numFmtId="0" fontId="6" fillId="0" borderId="85" xfId="92" applyFont="1" applyFill="1" applyBorder="1" applyAlignment="1" applyProtection="1">
      <alignment vertical="top"/>
    </xf>
    <xf numFmtId="3" fontId="6" fillId="0" borderId="0" xfId="92" applyNumberFormat="1" applyFont="1" applyFill="1" applyBorder="1" applyAlignment="1" applyProtection="1">
      <alignment vertical="top"/>
    </xf>
    <xf numFmtId="2" fontId="9" fillId="0" borderId="85" xfId="90" applyNumberFormat="1" applyFont="1" applyFill="1" applyBorder="1" applyAlignment="1" applyProtection="1">
      <alignment horizontal="right" vertical="center" wrapText="1"/>
      <protection hidden="1"/>
    </xf>
    <xf numFmtId="0" fontId="9" fillId="0" borderId="85" xfId="90" applyFont="1" applyFill="1" applyBorder="1" applyAlignment="1" applyProtection="1">
      <alignment horizontal="left" vertical="center" wrapText="1"/>
      <protection hidden="1"/>
    </xf>
    <xf numFmtId="166" fontId="9" fillId="13" borderId="33" xfId="90" applyNumberFormat="1" applyFont="1" applyFill="1" applyBorder="1" applyAlignment="1" applyProtection="1">
      <alignment horizontal="right"/>
      <protection hidden="1"/>
    </xf>
    <xf numFmtId="167" fontId="9" fillId="13" borderId="33" xfId="90" applyNumberFormat="1" applyFont="1" applyFill="1" applyBorder="1" applyAlignment="1" applyProtection="1">
      <alignment horizontal="right"/>
      <protection hidden="1"/>
    </xf>
    <xf numFmtId="167" fontId="6" fillId="0" borderId="85" xfId="90" applyNumberFormat="1" applyFont="1" applyFill="1" applyBorder="1" applyAlignment="1" applyProtection="1">
      <alignment horizontal="right"/>
      <protection hidden="1"/>
    </xf>
    <xf numFmtId="167" fontId="6" fillId="0" borderId="85" xfId="90" applyNumberFormat="1" applyFont="1" applyFill="1" applyBorder="1" applyAlignment="1" applyProtection="1">
      <alignment horizontal="right"/>
      <protection locked="0"/>
    </xf>
    <xf numFmtId="167" fontId="6" fillId="0" borderId="85" xfId="92" applyNumberFormat="1" applyFont="1" applyFill="1" applyBorder="1" applyAlignment="1" applyProtection="1">
      <alignment vertical="top"/>
    </xf>
    <xf numFmtId="1" fontId="6" fillId="0" borderId="85" xfId="92" applyNumberFormat="1" applyFont="1" applyFill="1" applyBorder="1" applyAlignment="1" applyProtection="1">
      <alignment vertical="top"/>
    </xf>
    <xf numFmtId="0" fontId="9" fillId="0" borderId="86" xfId="90" applyFont="1" applyFill="1" applyBorder="1" applyAlignment="1" applyProtection="1">
      <alignment horizontal="right" vertical="center" wrapText="1"/>
      <protection hidden="1"/>
    </xf>
    <xf numFmtId="0" fontId="9" fillId="0" borderId="87" xfId="90" applyFont="1" applyFill="1" applyBorder="1" applyAlignment="1" applyProtection="1">
      <alignment horizontal="right" vertical="center" wrapText="1"/>
      <protection hidden="1"/>
    </xf>
    <xf numFmtId="2" fontId="9" fillId="0" borderId="90" xfId="90" applyNumberFormat="1" applyFont="1" applyFill="1" applyBorder="1" applyAlignment="1" applyProtection="1">
      <alignment horizontal="right" vertical="center" wrapText="1"/>
      <protection hidden="1"/>
    </xf>
    <xf numFmtId="0" fontId="9" fillId="0" borderId="90" xfId="90" applyFont="1" applyFill="1" applyBorder="1" applyAlignment="1" applyProtection="1">
      <alignment horizontal="left" vertical="center" wrapText="1"/>
      <protection hidden="1"/>
    </xf>
    <xf numFmtId="0" fontId="30" fillId="0" borderId="0" xfId="90" applyFont="1" applyFill="1" applyBorder="1" applyAlignment="1" applyProtection="1">
      <alignment vertical="center"/>
      <protection hidden="1"/>
    </xf>
    <xf numFmtId="0" fontId="19" fillId="14" borderId="0" xfId="72" applyFont="1" applyFill="1" applyAlignment="1">
      <alignment horizontal="left" vertical="center"/>
    </xf>
    <xf numFmtId="0" fontId="9" fillId="0" borderId="94" xfId="90" applyFont="1" applyFill="1" applyBorder="1" applyAlignment="1" applyProtection="1">
      <alignment horizontal="right" vertical="center" wrapText="1"/>
      <protection hidden="1"/>
    </xf>
    <xf numFmtId="0" fontId="9" fillId="0" borderId="95" xfId="90" applyFont="1" applyFill="1" applyBorder="1" applyAlignment="1" applyProtection="1">
      <alignment horizontal="right" vertical="center" wrapText="1"/>
      <protection hidden="1"/>
    </xf>
    <xf numFmtId="2" fontId="9" fillId="0" borderId="96" xfId="90" applyNumberFormat="1" applyFont="1" applyFill="1" applyBorder="1" applyAlignment="1" applyProtection="1">
      <alignment horizontal="right" vertical="center" wrapText="1"/>
      <protection hidden="1"/>
    </xf>
    <xf numFmtId="0" fontId="9" fillId="0" borderId="96" xfId="90" applyFont="1" applyFill="1" applyBorder="1" applyAlignment="1" applyProtection="1">
      <alignment horizontal="left" vertical="center" wrapText="1"/>
      <protection hidden="1"/>
    </xf>
    <xf numFmtId="0" fontId="9" fillId="0" borderId="99" xfId="90" applyFont="1" applyFill="1" applyBorder="1" applyAlignment="1" applyProtection="1">
      <alignment vertical="center"/>
      <protection hidden="1"/>
    </xf>
    <xf numFmtId="0" fontId="9" fillId="0" borderId="100" xfId="90" applyFont="1" applyFill="1" applyBorder="1" applyAlignment="1" applyProtection="1">
      <alignment vertical="center"/>
      <protection hidden="1"/>
    </xf>
    <xf numFmtId="0" fontId="12" fillId="0" borderId="0" xfId="72" applyAlignment="1">
      <alignment horizontal="right"/>
    </xf>
    <xf numFmtId="0" fontId="9" fillId="0" borderId="101" xfId="90" applyFont="1" applyFill="1" applyBorder="1" applyAlignment="1" applyProtection="1">
      <alignment horizontal="right" vertical="center" wrapText="1"/>
      <protection hidden="1"/>
    </xf>
    <xf numFmtId="0" fontId="9" fillId="0" borderId="102" xfId="90" applyFont="1" applyFill="1" applyBorder="1" applyAlignment="1" applyProtection="1">
      <alignment horizontal="right" vertical="center" wrapText="1"/>
      <protection hidden="1"/>
    </xf>
    <xf numFmtId="2" fontId="9" fillId="0" borderId="103" xfId="90" applyNumberFormat="1" applyFont="1" applyFill="1" applyBorder="1" applyAlignment="1" applyProtection="1">
      <alignment horizontal="right" vertical="center" wrapText="1"/>
      <protection hidden="1"/>
    </xf>
    <xf numFmtId="0" fontId="9" fillId="0" borderId="103" xfId="90" applyFont="1" applyFill="1" applyBorder="1" applyAlignment="1" applyProtection="1">
      <alignment horizontal="left" vertical="center" wrapText="1"/>
      <protection hidden="1"/>
    </xf>
    <xf numFmtId="0" fontId="9" fillId="0" borderId="106" xfId="90" applyFont="1" applyFill="1" applyBorder="1" applyAlignment="1" applyProtection="1">
      <alignment vertical="center"/>
      <protection hidden="1"/>
    </xf>
    <xf numFmtId="0" fontId="9" fillId="0" borderId="107" xfId="90" applyFont="1" applyFill="1" applyBorder="1" applyAlignment="1" applyProtection="1">
      <alignment vertical="center"/>
      <protection hidden="1"/>
    </xf>
    <xf numFmtId="2" fontId="9" fillId="0" borderId="108" xfId="90" applyNumberFormat="1" applyFont="1" applyFill="1" applyBorder="1" applyAlignment="1" applyProtection="1">
      <alignment horizontal="right" vertical="center" wrapText="1"/>
      <protection hidden="1"/>
    </xf>
    <xf numFmtId="0" fontId="9" fillId="0" borderId="108" xfId="90" applyFont="1" applyFill="1" applyBorder="1" applyAlignment="1" applyProtection="1">
      <alignment horizontal="left" vertical="center" wrapText="1"/>
      <protection hidden="1"/>
    </xf>
    <xf numFmtId="9" fontId="6" fillId="0" borderId="109" xfId="91" applyFont="1" applyFill="1" applyBorder="1" applyAlignment="1" applyProtection="1">
      <alignment horizontal="right"/>
      <protection hidden="1"/>
    </xf>
    <xf numFmtId="9" fontId="6" fillId="0" borderId="110" xfId="91" applyFont="1" applyFill="1" applyBorder="1" applyAlignment="1" applyProtection="1">
      <alignment horizontal="right"/>
      <protection hidden="1"/>
    </xf>
    <xf numFmtId="9" fontId="6" fillId="0" borderId="111" xfId="91" applyFont="1" applyFill="1" applyBorder="1" applyAlignment="1" applyProtection="1">
      <alignment horizontal="right"/>
      <protection hidden="1"/>
    </xf>
    <xf numFmtId="9" fontId="6" fillId="0" borderId="112" xfId="91" applyFont="1" applyFill="1" applyBorder="1" applyAlignment="1" applyProtection="1">
      <alignment horizontal="right"/>
      <protection hidden="1"/>
    </xf>
    <xf numFmtId="9" fontId="9" fillId="0" borderId="111" xfId="93" applyFont="1" applyFill="1" applyBorder="1" applyAlignment="1" applyProtection="1">
      <alignment horizontal="right"/>
      <protection hidden="1"/>
    </xf>
    <xf numFmtId="9" fontId="9" fillId="0" borderId="112" xfId="93" applyFont="1" applyFill="1" applyBorder="1" applyAlignment="1" applyProtection="1">
      <alignment horizontal="right"/>
      <protection hidden="1"/>
    </xf>
    <xf numFmtId="9" fontId="9" fillId="7" borderId="111" xfId="93" applyFont="1" applyFill="1" applyBorder="1" applyAlignment="1" applyProtection="1">
      <alignment horizontal="right"/>
      <protection hidden="1"/>
    </xf>
    <xf numFmtId="9" fontId="9" fillId="7" borderId="112" xfId="93" applyFont="1" applyFill="1" applyBorder="1" applyAlignment="1" applyProtection="1">
      <alignment horizontal="right"/>
      <protection hidden="1"/>
    </xf>
    <xf numFmtId="0" fontId="9" fillId="0" borderId="109" xfId="90" applyFont="1" applyFill="1" applyBorder="1" applyAlignment="1" applyProtection="1">
      <alignment horizontal="right" vertical="center" wrapText="1"/>
      <protection hidden="1"/>
    </xf>
    <xf numFmtId="0" fontId="9" fillId="0" borderId="110" xfId="90" applyFont="1" applyFill="1" applyBorder="1" applyAlignment="1" applyProtection="1">
      <alignment horizontal="right" vertical="center" wrapText="1"/>
      <protection hidden="1"/>
    </xf>
    <xf numFmtId="0" fontId="9" fillId="0" borderId="111" xfId="90" applyFont="1" applyFill="1" applyBorder="1" applyAlignment="1" applyProtection="1">
      <alignment vertical="center"/>
      <protection hidden="1"/>
    </xf>
    <xf numFmtId="0" fontId="9" fillId="0" borderId="112" xfId="90" applyFont="1" applyFill="1" applyBorder="1" applyAlignment="1" applyProtection="1">
      <alignment vertical="center"/>
      <protection hidden="1"/>
    </xf>
    <xf numFmtId="0" fontId="9" fillId="0" borderId="120" xfId="72" applyFont="1" applyFill="1" applyBorder="1" applyAlignment="1">
      <alignment horizontal="center" vertical="center" readingOrder="1"/>
    </xf>
    <xf numFmtId="0" fontId="9" fillId="0" borderId="121" xfId="72" applyFont="1" applyFill="1" applyBorder="1" applyAlignment="1">
      <alignment horizontal="center" vertical="center" wrapText="1" readingOrder="1"/>
    </xf>
    <xf numFmtId="2" fontId="9" fillId="0" borderId="122" xfId="90" applyNumberFormat="1" applyFont="1" applyFill="1" applyBorder="1" applyAlignment="1" applyProtection="1">
      <alignment horizontal="right" vertical="center" wrapText="1"/>
      <protection hidden="1"/>
    </xf>
    <xf numFmtId="0" fontId="9" fillId="0" borderId="122" xfId="90" applyFont="1" applyFill="1" applyBorder="1" applyAlignment="1" applyProtection="1">
      <alignment horizontal="left" vertical="center" wrapText="1"/>
      <protection hidden="1"/>
    </xf>
    <xf numFmtId="2" fontId="9" fillId="0" borderId="119" xfId="72" applyNumberFormat="1" applyFont="1" applyFill="1" applyBorder="1" applyAlignment="1">
      <alignment horizontal="right" vertical="center" wrapText="1" readingOrder="1"/>
    </xf>
    <xf numFmtId="0" fontId="9" fillId="0" borderId="119" xfId="72" applyFont="1" applyFill="1" applyBorder="1" applyAlignment="1">
      <alignment horizontal="right" vertical="center" wrapText="1" readingOrder="1"/>
    </xf>
    <xf numFmtId="0" fontId="9" fillId="0" borderId="43" xfId="72" applyFont="1" applyFill="1" applyBorder="1" applyAlignment="1">
      <alignment horizontal="right" vertical="center" wrapText="1" readingOrder="1"/>
    </xf>
    <xf numFmtId="2" fontId="9" fillId="0" borderId="123" xfId="90" applyNumberFormat="1" applyFont="1" applyFill="1" applyBorder="1" applyAlignment="1" applyProtection="1">
      <alignment horizontal="right" vertical="center" wrapText="1"/>
      <protection hidden="1"/>
    </xf>
    <xf numFmtId="0" fontId="9" fillId="0" borderId="123" xfId="90" applyFont="1" applyFill="1" applyBorder="1" applyAlignment="1" applyProtection="1">
      <alignment horizontal="left" vertical="center" wrapText="1"/>
      <protection hidden="1"/>
    </xf>
    <xf numFmtId="2" fontId="9" fillId="0" borderId="123" xfId="90" applyNumberFormat="1" applyFont="1" applyFill="1" applyBorder="1" applyAlignment="1" applyProtection="1">
      <alignment horizontal="left" vertical="center" wrapText="1"/>
      <protection hidden="1"/>
    </xf>
    <xf numFmtId="9" fontId="6" fillId="0" borderId="124" xfId="94" applyFont="1" applyFill="1" applyBorder="1" applyAlignment="1" applyProtection="1">
      <alignment horizontal="right"/>
      <protection hidden="1"/>
    </xf>
    <xf numFmtId="9" fontId="6" fillId="0" borderId="125" xfId="94" applyFont="1" applyFill="1" applyBorder="1" applyAlignment="1" applyProtection="1">
      <alignment horizontal="right"/>
      <protection hidden="1"/>
    </xf>
    <xf numFmtId="9" fontId="6" fillId="0" borderId="126" xfId="94" applyFont="1" applyFill="1" applyBorder="1" applyAlignment="1" applyProtection="1">
      <alignment horizontal="right"/>
      <protection hidden="1"/>
    </xf>
    <xf numFmtId="9" fontId="6" fillId="0" borderId="127" xfId="94" applyFont="1" applyFill="1" applyBorder="1" applyAlignment="1" applyProtection="1">
      <alignment horizontal="right"/>
      <protection hidden="1"/>
    </xf>
    <xf numFmtId="3" fontId="6" fillId="0" borderId="126" xfId="90" applyNumberFormat="1" applyFont="1" applyFill="1" applyBorder="1" applyAlignment="1" applyProtection="1">
      <alignment horizontal="right"/>
      <protection hidden="1"/>
    </xf>
    <xf numFmtId="3" fontId="6" fillId="0" borderId="127" xfId="90" applyNumberFormat="1" applyFont="1" applyFill="1" applyBorder="1" applyAlignment="1" applyProtection="1">
      <alignment horizontal="right"/>
      <protection hidden="1"/>
    </xf>
    <xf numFmtId="2" fontId="9" fillId="0" borderId="128" xfId="90" applyNumberFormat="1" applyFont="1" applyFill="1" applyBorder="1" applyAlignment="1" applyProtection="1">
      <alignment horizontal="right" vertical="center" wrapText="1"/>
      <protection hidden="1"/>
    </xf>
    <xf numFmtId="0" fontId="9" fillId="0" borderId="128" xfId="90" applyFont="1" applyFill="1" applyBorder="1" applyAlignment="1" applyProtection="1">
      <alignment horizontal="left" vertical="center" wrapText="1"/>
      <protection hidden="1"/>
    </xf>
    <xf numFmtId="0" fontId="112" fillId="0" borderId="130" xfId="90" applyFont="1" applyFill="1" applyBorder="1" applyAlignment="1" applyProtection="1">
      <protection hidden="1"/>
    </xf>
    <xf numFmtId="0" fontId="9" fillId="3" borderId="52" xfId="72" applyFont="1" applyFill="1" applyBorder="1" applyAlignment="1">
      <alignment vertical="center"/>
    </xf>
    <xf numFmtId="0" fontId="9" fillId="3" borderId="52" xfId="13" applyFont="1" applyFill="1" applyBorder="1" applyAlignment="1">
      <alignment horizontal="left" vertical="center"/>
    </xf>
    <xf numFmtId="3" fontId="9" fillId="2" borderId="10" xfId="13" applyNumberFormat="1" applyFont="1" applyFill="1" applyBorder="1" applyAlignment="1">
      <alignment horizontal="right"/>
    </xf>
    <xf numFmtId="0" fontId="6" fillId="3" borderId="0" xfId="13" applyFont="1" applyFill="1" applyBorder="1" applyAlignment="1">
      <alignment horizontal="right"/>
    </xf>
    <xf numFmtId="0" fontId="36" fillId="3" borderId="52" xfId="13" applyFont="1" applyFill="1" applyBorder="1" applyAlignment="1">
      <alignment horizontal="right" vertical="center"/>
    </xf>
    <xf numFmtId="0" fontId="6" fillId="3" borderId="52" xfId="72" applyFont="1" applyFill="1" applyBorder="1" applyAlignment="1">
      <alignment vertical="center"/>
    </xf>
    <xf numFmtId="0" fontId="6" fillId="3" borderId="52" xfId="13" applyFont="1" applyFill="1" applyBorder="1" applyAlignment="1">
      <alignment vertical="center"/>
    </xf>
    <xf numFmtId="0" fontId="6" fillId="3" borderId="52" xfId="13" applyFont="1" applyFill="1" applyBorder="1" applyAlignment="1">
      <alignment horizontal="left" vertical="center"/>
    </xf>
    <xf numFmtId="0" fontId="36" fillId="3" borderId="0" xfId="13" applyFont="1" applyFill="1" applyBorder="1" applyAlignment="1">
      <alignment vertical="center"/>
    </xf>
    <xf numFmtId="0" fontId="51" fillId="3" borderId="0" xfId="0" applyFont="1" applyFill="1"/>
    <xf numFmtId="0" fontId="94" fillId="3" borderId="52" xfId="72" applyFont="1" applyFill="1" applyBorder="1" applyAlignment="1">
      <alignment vertical="center"/>
    </xf>
    <xf numFmtId="0" fontId="94" fillId="5" borderId="52" xfId="72" applyFont="1" applyFill="1" applyBorder="1" applyAlignment="1">
      <alignment vertical="center"/>
    </xf>
    <xf numFmtId="0" fontId="29" fillId="3" borderId="52" xfId="12" applyFont="1" applyFill="1" applyBorder="1" applyAlignment="1">
      <alignment horizontal="left" vertical="center"/>
    </xf>
    <xf numFmtId="9" fontId="6" fillId="0" borderId="131" xfId="91" applyFont="1" applyFill="1" applyBorder="1" applyAlignment="1" applyProtection="1">
      <alignment horizontal="right"/>
      <protection hidden="1"/>
    </xf>
    <xf numFmtId="9" fontId="6" fillId="0" borderId="131" xfId="91" quotePrefix="1" applyFont="1" applyFill="1" applyBorder="1" applyAlignment="1" applyProtection="1">
      <alignment horizontal="right"/>
      <protection hidden="1"/>
    </xf>
    <xf numFmtId="0" fontId="112" fillId="0" borderId="84" xfId="90" applyFont="1" applyFill="1" applyBorder="1" applyAlignment="1" applyProtection="1">
      <alignment horizontal="left"/>
      <protection hidden="1"/>
    </xf>
    <xf numFmtId="0" fontId="112" fillId="0" borderId="83" xfId="90" applyFont="1" applyFill="1" applyBorder="1" applyAlignment="1" applyProtection="1">
      <alignment horizontal="left"/>
      <protection hidden="1"/>
    </xf>
    <xf numFmtId="0" fontId="9" fillId="0" borderId="134" xfId="90" applyFont="1" applyFill="1" applyBorder="1" applyAlignment="1" applyProtection="1">
      <alignment vertical="center"/>
      <protection hidden="1"/>
    </xf>
    <xf numFmtId="2" fontId="9" fillId="0" borderId="136" xfId="90" applyNumberFormat="1" applyFont="1" applyFill="1" applyBorder="1" applyAlignment="1" applyProtection="1">
      <alignment horizontal="right" vertical="center" wrapText="1"/>
      <protection hidden="1"/>
    </xf>
    <xf numFmtId="3" fontId="6" fillId="0" borderId="137" xfId="90" applyNumberFormat="1" applyFont="1" applyFill="1" applyBorder="1" applyAlignment="1" applyProtection="1">
      <alignment horizontal="right"/>
      <protection hidden="1"/>
    </xf>
    <xf numFmtId="167" fontId="6" fillId="0" borderId="0" xfId="5" applyNumberFormat="1" applyFont="1" applyFill="1" applyBorder="1" applyAlignment="1">
      <alignment horizontal="right" vertical="center"/>
    </xf>
    <xf numFmtId="9" fontId="90" fillId="0" borderId="55" xfId="6" applyFont="1" applyFill="1" applyBorder="1" applyAlignment="1" applyProtection="1">
      <alignment horizontal="right" vertical="center"/>
    </xf>
    <xf numFmtId="9" fontId="90" fillId="0" borderId="55" xfId="6" applyFont="1" applyFill="1" applyBorder="1" applyAlignment="1" applyProtection="1">
      <alignment vertical="center"/>
    </xf>
    <xf numFmtId="9" fontId="90" fillId="0" borderId="55" xfId="6" applyFont="1" applyFill="1" applyBorder="1" applyAlignment="1" applyProtection="1">
      <alignment horizontal="right"/>
    </xf>
    <xf numFmtId="9" fontId="90" fillId="0" borderId="55" xfId="6" applyFont="1" applyFill="1" applyBorder="1" applyAlignment="1" applyProtection="1"/>
    <xf numFmtId="169" fontId="9" fillId="0" borderId="52" xfId="4" applyNumberFormat="1" applyFont="1" applyFill="1" applyBorder="1" applyAlignment="1" applyProtection="1">
      <alignment horizontal="right"/>
    </xf>
    <xf numFmtId="167" fontId="9" fillId="0" borderId="52" xfId="7" applyNumberFormat="1" applyFont="1" applyFill="1" applyBorder="1" applyAlignment="1" applyProtection="1">
      <alignment horizontal="right"/>
    </xf>
    <xf numFmtId="167" fontId="9" fillId="0" borderId="52" xfId="4" applyNumberFormat="1" applyFont="1" applyFill="1" applyBorder="1" applyAlignment="1" applyProtection="1"/>
    <xf numFmtId="167" fontId="9" fillId="0" borderId="52" xfId="8" applyNumberFormat="1" applyFont="1" applyFill="1" applyBorder="1" applyAlignment="1" applyProtection="1"/>
    <xf numFmtId="1" fontId="6" fillId="0" borderId="13" xfId="7" applyNumberFormat="1" applyFont="1" applyFill="1" applyBorder="1" applyAlignment="1" applyProtection="1"/>
    <xf numFmtId="1" fontId="6" fillId="0" borderId="14" xfId="7" applyNumberFormat="1" applyFont="1" applyFill="1" applyBorder="1" applyAlignment="1" applyProtection="1"/>
    <xf numFmtId="1" fontId="6" fillId="0" borderId="15" xfId="7" applyNumberFormat="1" applyFont="1" applyFill="1" applyBorder="1" applyAlignment="1" applyProtection="1"/>
    <xf numFmtId="9" fontId="90" fillId="0" borderId="55" xfId="6" applyNumberFormat="1" applyFont="1" applyFill="1" applyBorder="1" applyAlignment="1" applyProtection="1"/>
    <xf numFmtId="3" fontId="6" fillId="0" borderId="0" xfId="4" applyNumberFormat="1" applyFont="1" applyFill="1" applyBorder="1" applyAlignment="1" applyProtection="1">
      <alignment horizontal="right"/>
    </xf>
    <xf numFmtId="3" fontId="6" fillId="0" borderId="8" xfId="4" applyNumberFormat="1" applyFont="1" applyFill="1" applyBorder="1" applyAlignment="1" applyProtection="1">
      <alignment horizontal="right"/>
    </xf>
    <xf numFmtId="2" fontId="9" fillId="0" borderId="38" xfId="90" applyNumberFormat="1" applyFont="1" applyFill="1" applyBorder="1" applyAlignment="1" applyProtection="1">
      <alignment horizontal="right" wrapText="1"/>
      <protection hidden="1"/>
    </xf>
    <xf numFmtId="0" fontId="6" fillId="0" borderId="33" xfId="92" applyFont="1" applyFill="1" applyBorder="1" applyAlignment="1" applyProtection="1">
      <alignment vertical="center"/>
    </xf>
    <xf numFmtId="167" fontId="6" fillId="0" borderId="33" xfId="92" applyNumberFormat="1" applyFont="1" applyFill="1" applyBorder="1" applyAlignment="1" applyProtection="1">
      <alignment vertical="center"/>
    </xf>
    <xf numFmtId="167" fontId="6" fillId="0" borderId="36" xfId="92" applyNumberFormat="1" applyFont="1" applyFill="1" applyBorder="1" applyAlignment="1" applyProtection="1">
      <alignment vertical="center"/>
    </xf>
    <xf numFmtId="9" fontId="6" fillId="0" borderId="37" xfId="91" applyFont="1" applyFill="1" applyBorder="1" applyAlignment="1" applyProtection="1">
      <alignment horizontal="right" vertical="center"/>
      <protection hidden="1"/>
    </xf>
    <xf numFmtId="9" fontId="6" fillId="0" borderId="36" xfId="91" applyFont="1" applyFill="1" applyBorder="1" applyAlignment="1" applyProtection="1">
      <alignment horizontal="right" vertical="center"/>
      <protection hidden="1"/>
    </xf>
    <xf numFmtId="0" fontId="6" fillId="0" borderId="0" xfId="92" applyFont="1" applyFill="1" applyBorder="1" applyAlignment="1" applyProtection="1">
      <alignment vertical="center"/>
    </xf>
    <xf numFmtId="167" fontId="6" fillId="0" borderId="0" xfId="90" applyNumberFormat="1" applyFont="1" applyFill="1" applyBorder="1" applyAlignment="1" applyProtection="1">
      <alignment horizontal="right" vertical="center"/>
      <protection locked="0"/>
    </xf>
    <xf numFmtId="167" fontId="6" fillId="0" borderId="0" xfId="90" applyNumberFormat="1" applyFont="1" applyFill="1" applyBorder="1" applyAlignment="1" applyProtection="1">
      <alignment horizontal="right" vertical="center"/>
      <protection hidden="1"/>
    </xf>
    <xf numFmtId="167" fontId="6" fillId="0" borderId="35" xfId="90" applyNumberFormat="1" applyFont="1" applyFill="1" applyBorder="1" applyAlignment="1" applyProtection="1">
      <alignment horizontal="right" vertical="center"/>
      <protection hidden="1"/>
    </xf>
    <xf numFmtId="9" fontId="6" fillId="0" borderId="61" xfId="91" applyFont="1" applyFill="1" applyBorder="1" applyAlignment="1" applyProtection="1">
      <alignment horizontal="right" vertical="center"/>
      <protection hidden="1"/>
    </xf>
    <xf numFmtId="9" fontId="6" fillId="0" borderId="60" xfId="91" applyFont="1" applyFill="1" applyBorder="1" applyAlignment="1" applyProtection="1">
      <alignment horizontal="right" vertical="center"/>
      <protection hidden="1"/>
    </xf>
    <xf numFmtId="167" fontId="6" fillId="0" borderId="59" xfId="90" applyNumberFormat="1" applyFont="1" applyFill="1" applyBorder="1" applyAlignment="1" applyProtection="1">
      <alignment horizontal="right" vertical="center"/>
      <protection locked="0"/>
    </xf>
    <xf numFmtId="167" fontId="6" fillId="0" borderId="59" xfId="90" applyNumberFormat="1" applyFont="1" applyFill="1" applyBorder="1" applyAlignment="1" applyProtection="1">
      <alignment horizontal="right" vertical="center"/>
      <protection hidden="1"/>
    </xf>
    <xf numFmtId="167" fontId="6" fillId="0" borderId="38" xfId="90" applyNumberFormat="1" applyFont="1" applyFill="1" applyBorder="1" applyAlignment="1" applyProtection="1">
      <alignment horizontal="right" vertical="center"/>
      <protection hidden="1"/>
    </xf>
    <xf numFmtId="9" fontId="6" fillId="0" borderId="58" xfId="91" applyFont="1" applyFill="1" applyBorder="1" applyAlignment="1" applyProtection="1">
      <alignment horizontal="right" vertical="center"/>
      <protection hidden="1"/>
    </xf>
    <xf numFmtId="9" fontId="6" fillId="0" borderId="57" xfId="91" applyFont="1" applyFill="1" applyBorder="1" applyAlignment="1" applyProtection="1">
      <alignment horizontal="right" vertical="center"/>
      <protection hidden="1"/>
    </xf>
    <xf numFmtId="166" fontId="9" fillId="11" borderId="33" xfId="90" applyNumberFormat="1" applyFont="1" applyFill="1" applyBorder="1" applyAlignment="1" applyProtection="1">
      <alignment horizontal="right" vertical="center"/>
      <protection hidden="1"/>
    </xf>
    <xf numFmtId="166" fontId="9" fillId="11" borderId="36" xfId="90" applyNumberFormat="1" applyFont="1" applyFill="1" applyBorder="1" applyAlignment="1" applyProtection="1">
      <alignment horizontal="right" vertical="center"/>
      <protection hidden="1"/>
    </xf>
    <xf numFmtId="9" fontId="9" fillId="11" borderId="37" xfId="93" applyFont="1" applyFill="1" applyBorder="1" applyAlignment="1" applyProtection="1">
      <alignment horizontal="right" vertical="center"/>
      <protection hidden="1"/>
    </xf>
    <xf numFmtId="9" fontId="9" fillId="11" borderId="36" xfId="93" applyFont="1" applyFill="1" applyBorder="1" applyAlignment="1" applyProtection="1">
      <alignment horizontal="right" vertical="center"/>
      <protection hidden="1"/>
    </xf>
    <xf numFmtId="166" fontId="9" fillId="0" borderId="35" xfId="90" applyNumberFormat="1" applyFont="1" applyFill="1" applyBorder="1" applyAlignment="1" applyProtection="1">
      <alignment horizontal="right" vertical="center"/>
      <protection hidden="1"/>
    </xf>
    <xf numFmtId="9" fontId="9" fillId="0" borderId="61" xfId="93" applyFont="1" applyFill="1" applyBorder="1" applyAlignment="1" applyProtection="1">
      <alignment horizontal="right" vertical="center"/>
      <protection hidden="1"/>
    </xf>
    <xf numFmtId="9" fontId="9" fillId="0" borderId="60" xfId="93" applyFont="1" applyFill="1" applyBorder="1" applyAlignment="1" applyProtection="1">
      <alignment horizontal="right" vertical="center"/>
      <protection hidden="1"/>
    </xf>
    <xf numFmtId="0" fontId="6" fillId="0" borderId="59" xfId="92" applyFont="1" applyFill="1" applyBorder="1" applyAlignment="1" applyProtection="1">
      <alignment horizontal="right" vertical="center"/>
    </xf>
    <xf numFmtId="9" fontId="9" fillId="11" borderId="47" xfId="93" applyFont="1" applyFill="1" applyBorder="1" applyAlignment="1" applyProtection="1">
      <alignment horizontal="right" vertical="center"/>
      <protection hidden="1"/>
    </xf>
    <xf numFmtId="9" fontId="9" fillId="11" borderId="46" xfId="93" applyFont="1" applyFill="1" applyBorder="1" applyAlignment="1" applyProtection="1">
      <alignment horizontal="right" vertical="center"/>
      <protection hidden="1"/>
    </xf>
    <xf numFmtId="0" fontId="6" fillId="0" borderId="33" xfId="92" applyFont="1" applyFill="1" applyBorder="1" applyAlignment="1" applyProtection="1">
      <alignment horizontal="right" vertical="center"/>
    </xf>
    <xf numFmtId="167" fontId="6" fillId="0" borderId="33" xfId="92" applyNumberFormat="1" applyFont="1" applyFill="1" applyBorder="1" applyAlignment="1" applyProtection="1">
      <alignment horizontal="right" vertical="center"/>
    </xf>
    <xf numFmtId="167" fontId="6" fillId="0" borderId="36" xfId="92" applyNumberFormat="1" applyFont="1" applyFill="1" applyBorder="1" applyAlignment="1" applyProtection="1">
      <alignment horizontal="right" vertical="center"/>
    </xf>
    <xf numFmtId="0" fontId="6" fillId="0" borderId="0" xfId="92" applyFont="1" applyFill="1" applyBorder="1" applyAlignment="1" applyProtection="1">
      <alignment horizontal="right" vertical="center"/>
    </xf>
    <xf numFmtId="2" fontId="9" fillId="0" borderId="80" xfId="90" applyNumberFormat="1" applyFont="1" applyFill="1" applyBorder="1" applyAlignment="1" applyProtection="1">
      <alignment horizontal="right" wrapText="1"/>
      <protection hidden="1"/>
    </xf>
    <xf numFmtId="0" fontId="9" fillId="0" borderId="79" xfId="90" applyFont="1" applyFill="1" applyBorder="1" applyAlignment="1" applyProtection="1">
      <alignment horizontal="right" wrapText="1"/>
      <protection hidden="1"/>
    </xf>
    <xf numFmtId="0" fontId="9" fillId="0" borderId="78" xfId="90" applyFont="1" applyFill="1" applyBorder="1" applyAlignment="1" applyProtection="1">
      <alignment horizontal="right" wrapText="1"/>
      <protection hidden="1"/>
    </xf>
    <xf numFmtId="0" fontId="6" fillId="0" borderId="80" xfId="92" applyFont="1" applyFill="1" applyBorder="1" applyAlignment="1" applyProtection="1">
      <alignment horizontal="right"/>
    </xf>
    <xf numFmtId="0" fontId="6" fillId="0" borderId="33" xfId="92" applyFont="1" applyFill="1" applyBorder="1" applyAlignment="1" applyProtection="1">
      <alignment horizontal="right"/>
    </xf>
    <xf numFmtId="167" fontId="6" fillId="0" borderId="33" xfId="92" applyNumberFormat="1" applyFont="1" applyFill="1" applyBorder="1" applyAlignment="1" applyProtection="1">
      <alignment horizontal="right"/>
    </xf>
    <xf numFmtId="167" fontId="6" fillId="0" borderId="36" xfId="92" applyNumberFormat="1" applyFont="1" applyFill="1" applyBorder="1" applyAlignment="1" applyProtection="1">
      <alignment horizontal="right"/>
    </xf>
    <xf numFmtId="0" fontId="6" fillId="0" borderId="0" xfId="92" applyFont="1" applyFill="1" applyBorder="1" applyAlignment="1" applyProtection="1">
      <alignment horizontal="right"/>
    </xf>
    <xf numFmtId="0" fontId="6" fillId="0" borderId="35" xfId="92" applyFont="1" applyFill="1" applyBorder="1" applyAlignment="1" applyProtection="1">
      <alignment horizontal="right"/>
    </xf>
    <xf numFmtId="0" fontId="9" fillId="0" borderId="0" xfId="90" applyFont="1" applyFill="1" applyBorder="1" applyAlignment="1" applyProtection="1">
      <alignment horizontal="right" vertical="center"/>
      <protection hidden="1"/>
    </xf>
    <xf numFmtId="0" fontId="9" fillId="0" borderId="35" xfId="90" applyFont="1" applyFill="1" applyBorder="1" applyAlignment="1" applyProtection="1">
      <alignment horizontal="right" vertical="center"/>
      <protection hidden="1"/>
    </xf>
    <xf numFmtId="0" fontId="9" fillId="0" borderId="66" xfId="90" applyFont="1" applyFill="1" applyBorder="1" applyAlignment="1" applyProtection="1">
      <alignment horizontal="right" vertical="center"/>
      <protection hidden="1"/>
    </xf>
    <xf numFmtId="0" fontId="9" fillId="0" borderId="65" xfId="90" applyFont="1" applyFill="1" applyBorder="1" applyAlignment="1" applyProtection="1">
      <alignment horizontal="right" vertical="center"/>
      <protection hidden="1"/>
    </xf>
    <xf numFmtId="0" fontId="112" fillId="0" borderId="0" xfId="90" applyFont="1" applyFill="1" applyBorder="1" applyAlignment="1" applyProtection="1">
      <alignment horizontal="right" vertical="center"/>
      <protection hidden="1"/>
    </xf>
    <xf numFmtId="0" fontId="112" fillId="0" borderId="35" xfId="90" applyFont="1" applyFill="1" applyBorder="1" applyAlignment="1" applyProtection="1">
      <alignment horizontal="right" vertical="center"/>
      <protection hidden="1"/>
    </xf>
    <xf numFmtId="9" fontId="6" fillId="0" borderId="66" xfId="91" applyFont="1" applyFill="1" applyBorder="1" applyAlignment="1" applyProtection="1">
      <alignment horizontal="right" vertical="center"/>
      <protection hidden="1"/>
    </xf>
    <xf numFmtId="9" fontId="6" fillId="0" borderId="65" xfId="91" applyFont="1" applyFill="1" applyBorder="1" applyAlignment="1" applyProtection="1">
      <alignment horizontal="right" vertical="center"/>
      <protection hidden="1"/>
    </xf>
    <xf numFmtId="9" fontId="6" fillId="0" borderId="49" xfId="91" applyFont="1" applyFill="1" applyBorder="1" applyAlignment="1" applyProtection="1">
      <alignment horizontal="right" vertical="center"/>
      <protection hidden="1"/>
    </xf>
    <xf numFmtId="9" fontId="6" fillId="0" borderId="65" xfId="91" quotePrefix="1" applyFont="1" applyFill="1" applyBorder="1" applyAlignment="1" applyProtection="1">
      <alignment horizontal="right" vertical="center"/>
      <protection hidden="1"/>
    </xf>
    <xf numFmtId="9" fontId="6" fillId="0" borderId="34" xfId="91" applyFont="1" applyFill="1" applyBorder="1" applyAlignment="1" applyProtection="1">
      <alignment horizontal="right" vertical="center"/>
      <protection hidden="1"/>
    </xf>
    <xf numFmtId="9" fontId="6" fillId="0" borderId="34" xfId="91" quotePrefix="1" applyFont="1" applyFill="1" applyBorder="1" applyAlignment="1" applyProtection="1">
      <alignment horizontal="right" vertical="center"/>
      <protection hidden="1"/>
    </xf>
    <xf numFmtId="166" fontId="6" fillId="0" borderId="36" xfId="90" applyNumberFormat="1" applyFont="1" applyFill="1" applyBorder="1" applyAlignment="1" applyProtection="1">
      <alignment horizontal="right" vertical="center"/>
      <protection hidden="1"/>
    </xf>
    <xf numFmtId="166" fontId="6" fillId="0" borderId="35" xfId="90" applyNumberFormat="1" applyFont="1" applyFill="1" applyBorder="1" applyAlignment="1" applyProtection="1">
      <alignment horizontal="right" vertical="center"/>
      <protection hidden="1"/>
    </xf>
    <xf numFmtId="9" fontId="9" fillId="0" borderId="66" xfId="91" applyFont="1" applyFill="1" applyBorder="1" applyAlignment="1" applyProtection="1">
      <alignment horizontal="right" vertical="center"/>
      <protection hidden="1"/>
    </xf>
    <xf numFmtId="9" fontId="9" fillId="0" borderId="65" xfId="91" applyFont="1" applyFill="1" applyBorder="1" applyAlignment="1" applyProtection="1">
      <alignment horizontal="right" vertical="center"/>
      <protection hidden="1"/>
    </xf>
    <xf numFmtId="9" fontId="9" fillId="0" borderId="49" xfId="91" applyFont="1" applyFill="1" applyBorder="1" applyAlignment="1" applyProtection="1">
      <alignment horizontal="right" vertical="center"/>
      <protection hidden="1"/>
    </xf>
    <xf numFmtId="9" fontId="9" fillId="0" borderId="48" xfId="91" applyFont="1" applyFill="1" applyBorder="1" applyAlignment="1" applyProtection="1">
      <alignment horizontal="right" vertical="center"/>
      <protection hidden="1"/>
    </xf>
    <xf numFmtId="9" fontId="9" fillId="0" borderId="72" xfId="91" applyFont="1" applyFill="1" applyBorder="1" applyAlignment="1" applyProtection="1">
      <alignment horizontal="right" vertical="center"/>
      <protection hidden="1"/>
    </xf>
    <xf numFmtId="9" fontId="9" fillId="0" borderId="73" xfId="91" applyFont="1" applyFill="1" applyBorder="1" applyAlignment="1" applyProtection="1">
      <alignment horizontal="right" vertical="center"/>
      <protection hidden="1"/>
    </xf>
    <xf numFmtId="9" fontId="9" fillId="0" borderId="72" xfId="91" quotePrefix="1" applyFont="1" applyFill="1" applyBorder="1" applyAlignment="1" applyProtection="1">
      <alignment horizontal="right" vertical="center"/>
      <protection hidden="1"/>
    </xf>
    <xf numFmtId="9" fontId="9" fillId="0" borderId="71" xfId="91" applyFont="1" applyFill="1" applyBorder="1" applyAlignment="1" applyProtection="1">
      <alignment horizontal="right" vertical="center"/>
      <protection hidden="1"/>
    </xf>
    <xf numFmtId="9" fontId="9" fillId="0" borderId="33" xfId="91" applyFont="1" applyFill="1" applyBorder="1" applyAlignment="1" applyProtection="1">
      <alignment horizontal="right" vertical="center"/>
      <protection hidden="1"/>
    </xf>
    <xf numFmtId="9" fontId="9" fillId="0" borderId="33" xfId="91" quotePrefix="1" applyFont="1" applyFill="1" applyBorder="1" applyAlignment="1" applyProtection="1">
      <alignment horizontal="right" vertical="center"/>
      <protection hidden="1"/>
    </xf>
    <xf numFmtId="9" fontId="9" fillId="0" borderId="70" xfId="91" applyFont="1" applyFill="1" applyBorder="1" applyAlignment="1" applyProtection="1">
      <alignment horizontal="right" vertical="center"/>
      <protection hidden="1"/>
    </xf>
    <xf numFmtId="9" fontId="9" fillId="0" borderId="64" xfId="91" applyFont="1" applyFill="1" applyBorder="1" applyAlignment="1" applyProtection="1">
      <alignment horizontal="right" vertical="center"/>
      <protection hidden="1"/>
    </xf>
    <xf numFmtId="9" fontId="9" fillId="0" borderId="70" xfId="91" quotePrefix="1" applyFont="1" applyFill="1" applyBorder="1" applyAlignment="1" applyProtection="1">
      <alignment horizontal="right" vertical="center"/>
      <protection hidden="1"/>
    </xf>
    <xf numFmtId="9" fontId="9" fillId="0" borderId="69" xfId="91" applyFont="1" applyFill="1" applyBorder="1" applyAlignment="1" applyProtection="1">
      <alignment horizontal="right" vertical="center"/>
      <protection hidden="1"/>
    </xf>
    <xf numFmtId="9" fontId="9" fillId="0" borderId="38" xfId="91" quotePrefix="1" applyFont="1" applyFill="1" applyBorder="1" applyAlignment="1" applyProtection="1">
      <alignment horizontal="right" vertical="center"/>
      <protection hidden="1"/>
    </xf>
    <xf numFmtId="9" fontId="9" fillId="0" borderId="69" xfId="91" quotePrefix="1" applyFont="1" applyFill="1" applyBorder="1" applyAlignment="1" applyProtection="1">
      <alignment horizontal="right" vertical="center"/>
      <protection hidden="1"/>
    </xf>
    <xf numFmtId="9" fontId="9" fillId="0" borderId="38" xfId="91" applyFont="1" applyFill="1" applyBorder="1" applyAlignment="1" applyProtection="1">
      <alignment horizontal="right" vertical="center"/>
      <protection hidden="1"/>
    </xf>
    <xf numFmtId="0" fontId="12" fillId="0" borderId="0" xfId="72" applyAlignment="1">
      <alignment horizontal="right" vertical="center"/>
    </xf>
    <xf numFmtId="9" fontId="6" fillId="0" borderId="49" xfId="93" applyFont="1" applyFill="1" applyBorder="1" applyAlignment="1" applyProtection="1">
      <alignment horizontal="right" vertical="center"/>
      <protection hidden="1"/>
    </xf>
    <xf numFmtId="0" fontId="3" fillId="0" borderId="0" xfId="72" applyFont="1" applyAlignment="1">
      <alignment horizontal="right" vertical="center"/>
    </xf>
    <xf numFmtId="0" fontId="3" fillId="0" borderId="33" xfId="72" applyFont="1" applyBorder="1" applyAlignment="1">
      <alignment horizontal="right" vertical="center"/>
    </xf>
    <xf numFmtId="167" fontId="6" fillId="0" borderId="0" xfId="92" applyNumberFormat="1" applyFont="1" applyFill="1" applyBorder="1" applyAlignment="1" applyProtection="1">
      <alignment horizontal="right" vertical="center"/>
    </xf>
    <xf numFmtId="167" fontId="6" fillId="0" borderId="35" xfId="92" applyNumberFormat="1" applyFont="1" applyFill="1" applyBorder="1" applyAlignment="1" applyProtection="1">
      <alignment horizontal="right" vertical="center"/>
    </xf>
    <xf numFmtId="0" fontId="9" fillId="0" borderId="89" xfId="90" applyFont="1" applyFill="1" applyBorder="1" applyAlignment="1" applyProtection="1">
      <alignment horizontal="right" vertical="center"/>
      <protection hidden="1"/>
    </xf>
    <xf numFmtId="0" fontId="9" fillId="0" borderId="88" xfId="90" applyFont="1" applyFill="1" applyBorder="1" applyAlignment="1" applyProtection="1">
      <alignment horizontal="right" vertical="center"/>
      <protection hidden="1"/>
    </xf>
    <xf numFmtId="3" fontId="113" fillId="0" borderId="0" xfId="90" applyNumberFormat="1" applyFont="1" applyFill="1" applyBorder="1" applyAlignment="1" applyProtection="1">
      <alignment horizontal="right" vertical="center"/>
      <protection hidden="1"/>
    </xf>
    <xf numFmtId="3" fontId="113" fillId="0" borderId="29" xfId="90" applyNumberFormat="1" applyFont="1" applyFill="1" applyBorder="1" applyAlignment="1" applyProtection="1">
      <alignment horizontal="right" vertical="center"/>
      <protection hidden="1"/>
    </xf>
    <xf numFmtId="9" fontId="6" fillId="0" borderId="89" xfId="91" applyFont="1" applyFill="1" applyBorder="1" applyAlignment="1" applyProtection="1">
      <alignment horizontal="right" vertical="center"/>
      <protection hidden="1"/>
    </xf>
    <xf numFmtId="9" fontId="6" fillId="0" borderId="88" xfId="91" applyFont="1" applyFill="1" applyBorder="1" applyAlignment="1" applyProtection="1">
      <alignment horizontal="right" vertical="center"/>
      <protection hidden="1"/>
    </xf>
    <xf numFmtId="9" fontId="6" fillId="0" borderId="88" xfId="91" quotePrefix="1" applyFont="1" applyFill="1" applyBorder="1" applyAlignment="1" applyProtection="1">
      <alignment horizontal="right" vertical="center"/>
      <protection hidden="1"/>
    </xf>
    <xf numFmtId="9" fontId="9" fillId="7" borderId="89" xfId="93" applyFont="1" applyFill="1" applyBorder="1" applyAlignment="1" applyProtection="1">
      <alignment horizontal="right" vertical="center"/>
      <protection hidden="1"/>
    </xf>
    <xf numFmtId="9" fontId="9" fillId="7" borderId="88" xfId="93" applyFont="1" applyFill="1" applyBorder="1" applyAlignment="1" applyProtection="1">
      <alignment horizontal="right" vertical="center"/>
      <protection hidden="1"/>
    </xf>
    <xf numFmtId="9" fontId="9" fillId="7" borderId="49" xfId="93" applyFont="1" applyFill="1" applyBorder="1" applyAlignment="1" applyProtection="1">
      <alignment horizontal="right" vertical="center"/>
      <protection hidden="1"/>
    </xf>
    <xf numFmtId="9" fontId="9" fillId="0" borderId="89" xfId="93" applyFont="1" applyFill="1" applyBorder="1" applyAlignment="1" applyProtection="1">
      <alignment horizontal="right" vertical="center"/>
      <protection hidden="1"/>
    </xf>
    <xf numFmtId="9" fontId="9" fillId="0" borderId="88" xfId="93" applyFont="1" applyFill="1" applyBorder="1" applyAlignment="1" applyProtection="1">
      <alignment horizontal="right" vertical="center"/>
      <protection hidden="1"/>
    </xf>
    <xf numFmtId="9" fontId="9" fillId="0" borderId="49" xfId="93" applyFont="1" applyFill="1" applyBorder="1" applyAlignment="1" applyProtection="1">
      <alignment horizontal="right" vertical="center"/>
      <protection hidden="1"/>
    </xf>
    <xf numFmtId="1" fontId="6" fillId="0" borderId="49" xfId="91" applyNumberFormat="1" applyFont="1" applyFill="1" applyBorder="1" applyAlignment="1" applyProtection="1">
      <alignment horizontal="right" vertical="center"/>
      <protection hidden="1"/>
    </xf>
    <xf numFmtId="1" fontId="6" fillId="0" borderId="88" xfId="91" applyNumberFormat="1" applyFont="1" applyFill="1" applyBorder="1" applyAlignment="1" applyProtection="1">
      <alignment horizontal="right" vertical="center"/>
      <protection hidden="1"/>
    </xf>
    <xf numFmtId="9" fontId="6" fillId="0" borderId="87" xfId="91" applyFont="1" applyFill="1" applyBorder="1" applyAlignment="1" applyProtection="1">
      <alignment horizontal="right" vertical="center"/>
      <protection hidden="1"/>
    </xf>
    <xf numFmtId="9" fontId="6" fillId="0" borderId="86" xfId="91" applyFont="1" applyFill="1" applyBorder="1" applyAlignment="1" applyProtection="1">
      <alignment horizontal="right" vertical="center"/>
      <protection hidden="1"/>
    </xf>
    <xf numFmtId="9" fontId="6" fillId="0" borderId="48" xfId="91" quotePrefix="1" applyFont="1" applyFill="1" applyBorder="1" applyAlignment="1" applyProtection="1">
      <alignment horizontal="right" vertical="center"/>
      <protection hidden="1"/>
    </xf>
    <xf numFmtId="9" fontId="6" fillId="0" borderId="86" xfId="91" quotePrefix="1" applyFont="1" applyFill="1" applyBorder="1" applyAlignment="1" applyProtection="1">
      <alignment horizontal="right" vertical="center"/>
      <protection hidden="1"/>
    </xf>
    <xf numFmtId="9" fontId="6" fillId="0" borderId="33" xfId="91" applyFont="1" applyFill="1" applyBorder="1" applyAlignment="1" applyProtection="1">
      <alignment horizontal="right" vertical="center"/>
      <protection hidden="1"/>
    </xf>
    <xf numFmtId="9" fontId="6" fillId="0" borderId="33" xfId="91" quotePrefix="1" applyFont="1" applyFill="1" applyBorder="1" applyAlignment="1" applyProtection="1">
      <alignment horizontal="right" vertical="center"/>
      <protection hidden="1"/>
    </xf>
    <xf numFmtId="9" fontId="6" fillId="0" borderId="29" xfId="91" applyFont="1" applyFill="1" applyBorder="1" applyAlignment="1" applyProtection="1">
      <alignment horizontal="right" vertical="center"/>
      <protection hidden="1"/>
    </xf>
    <xf numFmtId="9" fontId="6" fillId="0" borderId="0" xfId="91" quotePrefix="1" applyFont="1" applyFill="1" applyBorder="1" applyAlignment="1" applyProtection="1">
      <alignment horizontal="right" vertical="center"/>
      <protection hidden="1"/>
    </xf>
    <xf numFmtId="9" fontId="6" fillId="0" borderId="0" xfId="93" applyFont="1" applyFill="1" applyBorder="1" applyAlignment="1" applyProtection="1">
      <alignment horizontal="right" vertical="center"/>
      <protection hidden="1"/>
    </xf>
    <xf numFmtId="9" fontId="6" fillId="0" borderId="87" xfId="93" applyFont="1" applyFill="1" applyBorder="1" applyAlignment="1" applyProtection="1">
      <alignment horizontal="right" vertical="center"/>
      <protection hidden="1"/>
    </xf>
    <xf numFmtId="9" fontId="6" fillId="0" borderId="33" xfId="93" applyFont="1" applyFill="1" applyBorder="1" applyAlignment="1" applyProtection="1">
      <alignment horizontal="right" vertical="center"/>
      <protection hidden="1"/>
    </xf>
    <xf numFmtId="0" fontId="112" fillId="0" borderId="89" xfId="90" applyFont="1" applyFill="1" applyBorder="1" applyAlignment="1" applyProtection="1">
      <alignment horizontal="right" vertical="center"/>
      <protection hidden="1"/>
    </xf>
    <xf numFmtId="0" fontId="1" fillId="0" borderId="49" xfId="72" applyFont="1" applyBorder="1" applyAlignment="1">
      <alignment horizontal="right" vertical="center"/>
    </xf>
    <xf numFmtId="9" fontId="6" fillId="0" borderId="0" xfId="91" applyFont="1" applyFill="1" applyBorder="1" applyAlignment="1" applyProtection="1">
      <alignment horizontal="right" vertical="center"/>
      <protection hidden="1"/>
    </xf>
    <xf numFmtId="9" fontId="9" fillId="0" borderId="0" xfId="93" applyFont="1" applyFill="1" applyBorder="1" applyAlignment="1" applyProtection="1">
      <alignment horizontal="right" vertical="center"/>
      <protection hidden="1"/>
    </xf>
    <xf numFmtId="9" fontId="9" fillId="0" borderId="87" xfId="91" applyFont="1" applyFill="1" applyBorder="1" applyAlignment="1" applyProtection="1">
      <alignment horizontal="right" vertical="center"/>
      <protection hidden="1"/>
    </xf>
    <xf numFmtId="9" fontId="9" fillId="0" borderId="49" xfId="91" quotePrefix="1" applyFont="1" applyFill="1" applyBorder="1" applyAlignment="1" applyProtection="1">
      <alignment horizontal="right" vertical="center"/>
      <protection hidden="1"/>
    </xf>
    <xf numFmtId="9" fontId="9" fillId="0" borderId="0" xfId="91" quotePrefix="1" applyFont="1" applyFill="1" applyBorder="1" applyAlignment="1" applyProtection="1">
      <alignment horizontal="right" vertical="center"/>
      <protection hidden="1"/>
    </xf>
    <xf numFmtId="1" fontId="6" fillId="0" borderId="0" xfId="90" applyNumberFormat="1" applyFont="1" applyFill="1" applyBorder="1" applyAlignment="1" applyProtection="1">
      <alignment horizontal="right" vertical="center"/>
      <protection hidden="1"/>
    </xf>
    <xf numFmtId="0" fontId="3" fillId="0" borderId="29" xfId="72" applyFont="1" applyFill="1" applyBorder="1" applyAlignment="1">
      <alignment horizontal="right" vertical="center"/>
    </xf>
    <xf numFmtId="0" fontId="3" fillId="0" borderId="0" xfId="72" applyFont="1" applyFill="1" applyBorder="1" applyAlignment="1">
      <alignment horizontal="right" vertical="center"/>
    </xf>
    <xf numFmtId="0" fontId="112" fillId="0" borderId="49" xfId="90" applyFont="1" applyFill="1" applyBorder="1" applyAlignment="1" applyProtection="1">
      <alignment horizontal="right" vertical="center"/>
      <protection hidden="1"/>
    </xf>
    <xf numFmtId="0" fontId="3" fillId="0" borderId="0" xfId="72" applyFont="1" applyBorder="1" applyAlignment="1">
      <alignment horizontal="right" vertical="center"/>
    </xf>
    <xf numFmtId="0" fontId="3" fillId="0" borderId="29" xfId="72" applyFont="1" applyBorder="1" applyAlignment="1">
      <alignment horizontal="right" vertical="center"/>
    </xf>
    <xf numFmtId="0" fontId="112" fillId="0" borderId="0" xfId="90" applyFont="1" applyFill="1" applyBorder="1" applyAlignment="1" applyProtection="1">
      <alignment vertical="center"/>
      <protection hidden="1"/>
    </xf>
    <xf numFmtId="0" fontId="112" fillId="0" borderId="35" xfId="90" applyFont="1" applyFill="1" applyBorder="1" applyAlignment="1" applyProtection="1">
      <alignment vertical="center"/>
      <protection hidden="1"/>
    </xf>
    <xf numFmtId="9" fontId="6" fillId="0" borderId="100" xfId="91" applyFont="1" applyFill="1" applyBorder="1" applyAlignment="1" applyProtection="1">
      <alignment horizontal="right" vertical="center"/>
      <protection hidden="1"/>
    </xf>
    <xf numFmtId="9" fontId="6" fillId="0" borderId="99" xfId="91" applyFont="1" applyFill="1" applyBorder="1" applyAlignment="1" applyProtection="1">
      <alignment horizontal="right" vertical="center"/>
      <protection hidden="1"/>
    </xf>
    <xf numFmtId="9" fontId="6" fillId="0" borderId="99" xfId="91" quotePrefix="1" applyFont="1" applyFill="1" applyBorder="1" applyAlignment="1" applyProtection="1">
      <alignment horizontal="right" vertical="center"/>
      <protection hidden="1"/>
    </xf>
    <xf numFmtId="9" fontId="9" fillId="7" borderId="100" xfId="93" applyFont="1" applyFill="1" applyBorder="1" applyAlignment="1" applyProtection="1">
      <alignment horizontal="right" vertical="center"/>
      <protection hidden="1"/>
    </xf>
    <xf numFmtId="9" fontId="9" fillId="7" borderId="99" xfId="93" applyFont="1" applyFill="1" applyBorder="1" applyAlignment="1" applyProtection="1">
      <alignment horizontal="right" vertical="center"/>
      <protection hidden="1"/>
    </xf>
    <xf numFmtId="9" fontId="9" fillId="0" borderId="100" xfId="93" applyFont="1" applyFill="1" applyBorder="1" applyAlignment="1" applyProtection="1">
      <alignment horizontal="right" vertical="center"/>
      <protection hidden="1"/>
    </xf>
    <xf numFmtId="9" fontId="9" fillId="0" borderId="99" xfId="93" applyFont="1" applyFill="1" applyBorder="1" applyAlignment="1" applyProtection="1">
      <alignment horizontal="right" vertical="center"/>
      <protection hidden="1"/>
    </xf>
    <xf numFmtId="1" fontId="6" fillId="0" borderId="99" xfId="91" applyNumberFormat="1" applyFont="1" applyFill="1" applyBorder="1" applyAlignment="1" applyProtection="1">
      <alignment horizontal="right" vertical="center"/>
      <protection hidden="1"/>
    </xf>
    <xf numFmtId="9" fontId="6" fillId="0" borderId="95" xfId="91" applyFont="1" applyFill="1" applyBorder="1" applyAlignment="1" applyProtection="1">
      <alignment horizontal="right" vertical="center"/>
      <protection hidden="1"/>
    </xf>
    <xf numFmtId="9" fontId="6" fillId="0" borderId="94" xfId="91" applyFont="1" applyFill="1" applyBorder="1" applyAlignment="1" applyProtection="1">
      <alignment horizontal="right" vertical="center"/>
      <protection hidden="1"/>
    </xf>
    <xf numFmtId="9" fontId="6" fillId="0" borderId="94" xfId="91" quotePrefix="1" applyFont="1" applyFill="1" applyBorder="1" applyAlignment="1" applyProtection="1">
      <alignment horizontal="right" vertical="center"/>
      <protection hidden="1"/>
    </xf>
    <xf numFmtId="1" fontId="6" fillId="0" borderId="0" xfId="91" applyNumberFormat="1" applyFont="1" applyFill="1" applyBorder="1" applyAlignment="1" applyProtection="1">
      <alignment horizontal="right" vertical="center"/>
      <protection hidden="1"/>
    </xf>
    <xf numFmtId="9" fontId="6" fillId="0" borderId="49" xfId="91" quotePrefix="1" applyFont="1" applyFill="1" applyBorder="1" applyAlignment="1" applyProtection="1">
      <alignment horizontal="right" vertical="center"/>
      <protection hidden="1"/>
    </xf>
    <xf numFmtId="0" fontId="3" fillId="0" borderId="0" xfId="72" applyFont="1" applyAlignment="1">
      <alignment vertical="center"/>
    </xf>
    <xf numFmtId="1" fontId="1" fillId="0" borderId="39" xfId="72" applyNumberFormat="1" applyFont="1" applyBorder="1" applyAlignment="1">
      <alignment horizontal="right" vertical="center"/>
    </xf>
    <xf numFmtId="1" fontId="1" fillId="0" borderId="0" xfId="72" applyNumberFormat="1" applyFont="1" applyBorder="1" applyAlignment="1">
      <alignment horizontal="right" vertical="center"/>
    </xf>
    <xf numFmtId="1" fontId="19" fillId="14" borderId="0" xfId="72" applyNumberFormat="1" applyFont="1" applyFill="1" applyAlignment="1">
      <alignment horizontal="right" vertical="center"/>
    </xf>
    <xf numFmtId="1" fontId="1" fillId="0" borderId="0" xfId="72" applyNumberFormat="1" applyFont="1" applyAlignment="1">
      <alignment horizontal="right" vertical="center"/>
    </xf>
    <xf numFmtId="3" fontId="1" fillId="0" borderId="0" xfId="72" applyNumberFormat="1" applyFont="1" applyAlignment="1">
      <alignment horizontal="right" vertical="center"/>
    </xf>
    <xf numFmtId="0" fontId="12" fillId="0" borderId="0" xfId="72" applyAlignment="1">
      <alignment vertical="center"/>
    </xf>
    <xf numFmtId="9" fontId="6" fillId="0" borderId="107" xfId="91" applyFont="1" applyFill="1" applyBorder="1" applyAlignment="1" applyProtection="1">
      <alignment horizontal="right" vertical="center"/>
      <protection hidden="1"/>
    </xf>
    <xf numFmtId="9" fontId="6" fillId="0" borderId="106" xfId="91" applyFont="1" applyFill="1" applyBorder="1" applyAlignment="1" applyProtection="1">
      <alignment horizontal="right" vertical="center"/>
      <protection hidden="1"/>
    </xf>
    <xf numFmtId="9" fontId="9" fillId="7" borderId="107" xfId="93" applyFont="1" applyFill="1" applyBorder="1" applyAlignment="1" applyProtection="1">
      <alignment horizontal="right" vertical="center"/>
      <protection hidden="1"/>
    </xf>
    <xf numFmtId="9" fontId="9" fillId="7" borderId="106" xfId="93" applyFont="1" applyFill="1" applyBorder="1" applyAlignment="1" applyProtection="1">
      <alignment horizontal="right" vertical="center"/>
      <protection hidden="1"/>
    </xf>
    <xf numFmtId="9" fontId="9" fillId="0" borderId="107" xfId="93" applyFont="1" applyFill="1" applyBorder="1" applyAlignment="1" applyProtection="1">
      <alignment horizontal="right" vertical="center"/>
      <protection hidden="1"/>
    </xf>
    <xf numFmtId="9" fontId="9" fillId="0" borderId="106" xfId="93" applyFont="1" applyFill="1" applyBorder="1" applyAlignment="1" applyProtection="1">
      <alignment horizontal="right" vertical="center"/>
      <protection hidden="1"/>
    </xf>
    <xf numFmtId="9" fontId="6" fillId="0" borderId="102" xfId="91" applyFont="1" applyFill="1" applyBorder="1" applyAlignment="1" applyProtection="1">
      <alignment horizontal="right" vertical="center"/>
      <protection hidden="1"/>
    </xf>
    <xf numFmtId="9" fontId="6" fillId="0" borderId="101" xfId="91" applyFont="1" applyFill="1" applyBorder="1" applyAlignment="1" applyProtection="1">
      <alignment horizontal="right" vertical="center"/>
      <protection hidden="1"/>
    </xf>
    <xf numFmtId="167" fontId="6" fillId="0" borderId="0" xfId="92" applyNumberFormat="1" applyFont="1" applyFill="1" applyBorder="1" applyAlignment="1" applyProtection="1">
      <alignment vertical="center"/>
    </xf>
    <xf numFmtId="167" fontId="6" fillId="0" borderId="35" xfId="92" applyNumberFormat="1" applyFont="1" applyFill="1" applyBorder="1" applyAlignment="1" applyProtection="1">
      <alignment vertical="center"/>
    </xf>
    <xf numFmtId="0" fontId="9" fillId="0" borderId="118" xfId="72" applyFont="1" applyFill="1" applyBorder="1" applyAlignment="1">
      <alignment vertical="center" wrapText="1" readingOrder="1"/>
    </xf>
    <xf numFmtId="3" fontId="19" fillId="0" borderId="0" xfId="95" applyNumberFormat="1" applyFont="1" applyFill="1" applyBorder="1" applyAlignment="1">
      <alignment horizontal="right"/>
    </xf>
    <xf numFmtId="0" fontId="19" fillId="0" borderId="0" xfId="95" applyFont="1" applyFill="1" applyBorder="1" applyAlignment="1">
      <alignment horizontal="center"/>
    </xf>
    <xf numFmtId="3" fontId="1" fillId="0" borderId="0" xfId="95" applyNumberFormat="1" applyFont="1" applyFill="1" applyBorder="1" applyAlignment="1">
      <alignment horizontal="right"/>
    </xf>
    <xf numFmtId="3" fontId="6" fillId="0" borderId="0" xfId="95" applyNumberFormat="1" applyFont="1" applyFill="1" applyBorder="1" applyAlignment="1">
      <alignment horizontal="right"/>
    </xf>
    <xf numFmtId="0" fontId="9" fillId="0" borderId="115" xfId="72" applyFont="1" applyFill="1" applyBorder="1" applyAlignment="1">
      <alignment horizontal="left" vertical="center" wrapText="1" readingOrder="1"/>
    </xf>
    <xf numFmtId="0" fontId="22" fillId="0" borderId="0" xfId="61" applyFont="1"/>
    <xf numFmtId="17" fontId="19" fillId="0" borderId="4" xfId="4" quotePrefix="1" applyNumberFormat="1" applyFont="1" applyFill="1" applyBorder="1" applyAlignment="1">
      <alignment horizontal="right" vertical="center" wrapText="1"/>
    </xf>
    <xf numFmtId="17" fontId="19" fillId="0" borderId="4" xfId="4" applyNumberFormat="1" applyFont="1" applyFill="1" applyBorder="1" applyAlignment="1">
      <alignment horizontal="right" vertical="center" wrapText="1"/>
    </xf>
    <xf numFmtId="0" fontId="1" fillId="0" borderId="0" xfId="4" applyFont="1" applyBorder="1"/>
    <xf numFmtId="0" fontId="1" fillId="0" borderId="0" xfId="4" applyFont="1" applyFill="1" applyBorder="1"/>
    <xf numFmtId="0" fontId="11" fillId="0" borderId="0" xfId="4" applyFont="1" applyFill="1" applyBorder="1"/>
    <xf numFmtId="0" fontId="1" fillId="0" borderId="0" xfId="4" applyFont="1" applyFill="1" applyBorder="1" applyAlignment="1">
      <alignment horizontal="right"/>
    </xf>
    <xf numFmtId="3" fontId="19" fillId="2" borderId="138" xfId="4" applyNumberFormat="1" applyFont="1" applyFill="1" applyBorder="1" applyAlignment="1">
      <alignment horizontal="right" vertical="center"/>
    </xf>
    <xf numFmtId="0" fontId="49" fillId="0" borderId="0" xfId="72" applyFont="1" applyBorder="1" applyAlignment="1">
      <alignment horizontal="center" vertical="center" wrapText="1"/>
    </xf>
    <xf numFmtId="0" fontId="19" fillId="0" borderId="93" xfId="72" applyFont="1" applyBorder="1" applyAlignment="1">
      <alignment horizontal="left"/>
    </xf>
    <xf numFmtId="1" fontId="6" fillId="0" borderId="0" xfId="90" applyNumberFormat="1" applyFont="1" applyFill="1" applyBorder="1" applyAlignment="1" applyProtection="1">
      <protection hidden="1"/>
    </xf>
    <xf numFmtId="2" fontId="9" fillId="0" borderId="117" xfId="72" applyNumberFormat="1" applyFont="1" applyFill="1" applyBorder="1" applyAlignment="1">
      <alignment horizontal="right" vertical="center" wrapText="1" readingOrder="1"/>
    </xf>
    <xf numFmtId="0" fontId="9" fillId="0" borderId="117" xfId="72" applyFont="1" applyFill="1" applyBorder="1" applyAlignment="1">
      <alignment horizontal="right" vertical="center" wrapText="1" readingOrder="1"/>
    </xf>
    <xf numFmtId="0" fontId="9" fillId="0" borderId="41" xfId="72" applyFont="1" applyFill="1" applyBorder="1" applyAlignment="1">
      <alignment horizontal="right" vertical="center" wrapText="1" readingOrder="1"/>
    </xf>
    <xf numFmtId="2" fontId="9" fillId="0" borderId="117" xfId="72" applyNumberFormat="1" applyFont="1" applyFill="1" applyBorder="1" applyAlignment="1">
      <alignment horizontal="left" vertical="center" wrapText="1" readingOrder="1"/>
    </xf>
    <xf numFmtId="0" fontId="9" fillId="0" borderId="117" xfId="72" applyFont="1" applyFill="1" applyBorder="1" applyAlignment="1">
      <alignment horizontal="left" vertical="center" wrapText="1" readingOrder="1"/>
    </xf>
    <xf numFmtId="0" fontId="9" fillId="0" borderId="41" xfId="72" applyFont="1" applyFill="1" applyBorder="1" applyAlignment="1">
      <alignment horizontal="left" vertical="center" wrapText="1" readingOrder="1"/>
    </xf>
    <xf numFmtId="0" fontId="9" fillId="0" borderId="116" xfId="72" applyFont="1" applyFill="1" applyBorder="1" applyAlignment="1">
      <alignment horizontal="right" vertical="center" wrapText="1" readingOrder="1"/>
    </xf>
    <xf numFmtId="0" fontId="9" fillId="0" borderId="115" xfId="72" applyFont="1" applyFill="1" applyBorder="1" applyAlignment="1">
      <alignment horizontal="right" vertical="center" wrapText="1" readingOrder="1"/>
    </xf>
    <xf numFmtId="167" fontId="9" fillId="0" borderId="31" xfId="4" applyNumberFormat="1" applyFont="1" applyFill="1" applyBorder="1" applyAlignment="1" applyProtection="1">
      <alignment vertical="center"/>
    </xf>
    <xf numFmtId="167" fontId="9" fillId="0" borderId="31" xfId="7" applyNumberFormat="1" applyFont="1" applyFill="1" applyBorder="1" applyAlignment="1" applyProtection="1">
      <alignment horizontal="right" vertical="center"/>
    </xf>
    <xf numFmtId="167" fontId="9" fillId="0" borderId="31" xfId="4" applyNumberFormat="1" applyFont="1" applyFill="1" applyBorder="1" applyAlignment="1" applyProtection="1">
      <alignment horizontal="right" vertical="center"/>
    </xf>
    <xf numFmtId="167" fontId="9" fillId="0" borderId="31" xfId="8" applyNumberFormat="1" applyFont="1" applyFill="1" applyBorder="1" applyAlignment="1" applyProtection="1">
      <alignment vertical="center"/>
    </xf>
    <xf numFmtId="0" fontId="19" fillId="0" borderId="10" xfId="0" applyFont="1" applyBorder="1" applyAlignment="1">
      <alignment horizontal="right" wrapText="1"/>
    </xf>
    <xf numFmtId="0" fontId="19" fillId="0" borderId="10" xfId="0" quotePrefix="1" applyFont="1" applyBorder="1" applyAlignment="1">
      <alignment horizontal="right" wrapText="1"/>
    </xf>
    <xf numFmtId="0" fontId="19" fillId="0" borderId="10" xfId="0" quotePrefix="1" applyFont="1" applyFill="1" applyBorder="1" applyAlignment="1">
      <alignment horizontal="right" wrapText="1"/>
    </xf>
    <xf numFmtId="0" fontId="9" fillId="0" borderId="4" xfId="95" applyFont="1" applyBorder="1" applyAlignment="1">
      <alignment horizontal="right"/>
    </xf>
    <xf numFmtId="0" fontId="19" fillId="0" borderId="4" xfId="95" applyFont="1" applyBorder="1" applyAlignment="1">
      <alignment horizontal="right" wrapText="1"/>
    </xf>
    <xf numFmtId="3" fontId="19" fillId="2" borderId="0" xfId="95" applyNumberFormat="1" applyFont="1" applyFill="1" applyBorder="1" applyAlignment="1">
      <alignment horizontal="left"/>
    </xf>
    <xf numFmtId="3" fontId="19" fillId="2" borderId="0" xfId="95" applyNumberFormat="1" applyFont="1" applyFill="1" applyBorder="1" applyAlignment="1">
      <alignment horizontal="right"/>
    </xf>
    <xf numFmtId="9" fontId="136" fillId="0" borderId="0" xfId="68" applyFont="1"/>
    <xf numFmtId="167" fontId="19" fillId="7" borderId="0" xfId="43" applyNumberFormat="1" applyFont="1" applyFill="1" applyAlignment="1">
      <alignment horizontal="center" vertical="center"/>
    </xf>
    <xf numFmtId="167" fontId="1" fillId="0" borderId="0" xfId="43" applyNumberFormat="1" applyFont="1" applyAlignment="1">
      <alignment horizontal="center" vertical="center"/>
    </xf>
    <xf numFmtId="167" fontId="1" fillId="0" borderId="29" xfId="43" applyNumberFormat="1" applyFont="1" applyBorder="1" applyAlignment="1">
      <alignment horizontal="center" vertical="center"/>
    </xf>
    <xf numFmtId="9" fontId="1" fillId="0" borderId="0" xfId="43" applyNumberFormat="1" applyFont="1" applyFill="1" applyBorder="1" applyAlignment="1">
      <alignment horizontal="right" vertical="center" indent="1"/>
    </xf>
    <xf numFmtId="9" fontId="1" fillId="0" borderId="3" xfId="43" applyNumberFormat="1" applyFont="1" applyFill="1" applyBorder="1" applyAlignment="1">
      <alignment horizontal="right" vertical="center" indent="1"/>
    </xf>
    <xf numFmtId="9" fontId="1" fillId="0" borderId="0" xfId="68" applyFont="1" applyFill="1" applyBorder="1" applyAlignment="1">
      <alignment horizontal="right" vertical="center" indent="1"/>
    </xf>
    <xf numFmtId="9" fontId="1" fillId="0" borderId="3" xfId="68" applyFont="1" applyFill="1" applyBorder="1" applyAlignment="1">
      <alignment horizontal="right" vertical="center" indent="1"/>
    </xf>
    <xf numFmtId="9" fontId="1" fillId="0" borderId="0" xfId="43" applyNumberFormat="1" applyFont="1" applyAlignment="1">
      <alignment horizontal="center" vertical="center"/>
    </xf>
    <xf numFmtId="9" fontId="1" fillId="0" borderId="29" xfId="43" applyNumberFormat="1" applyFont="1" applyBorder="1" applyAlignment="1">
      <alignment horizontal="center" vertical="center"/>
    </xf>
    <xf numFmtId="9" fontId="19" fillId="7" borderId="0" xfId="43" applyNumberFormat="1" applyFont="1" applyFill="1" applyAlignment="1">
      <alignment horizontal="center" vertical="center"/>
    </xf>
    <xf numFmtId="9" fontId="1" fillId="0" borderId="0" xfId="68" applyFont="1" applyAlignment="1">
      <alignment horizontal="center" vertical="center"/>
    </xf>
    <xf numFmtId="9" fontId="1" fillId="0" borderId="3" xfId="68" applyFont="1" applyBorder="1" applyAlignment="1">
      <alignment horizontal="center" vertical="center"/>
    </xf>
    <xf numFmtId="167" fontId="1" fillId="0" borderId="3" xfId="43" applyNumberFormat="1" applyFont="1" applyBorder="1" applyAlignment="1">
      <alignment horizontal="center" vertical="center"/>
    </xf>
    <xf numFmtId="167" fontId="6" fillId="0" borderId="0" xfId="43" applyNumberFormat="1" applyFont="1" applyFill="1" applyBorder="1" applyAlignment="1">
      <alignment horizontal="center" vertical="center"/>
    </xf>
    <xf numFmtId="167" fontId="1" fillId="0" borderId="0" xfId="43" applyNumberFormat="1" applyFont="1" applyFill="1" applyBorder="1" applyAlignment="1">
      <alignment horizontal="center" vertical="center"/>
    </xf>
    <xf numFmtId="167" fontId="19" fillId="2" borderId="0" xfId="43" applyNumberFormat="1" applyFont="1" applyFill="1" applyBorder="1" applyAlignment="1">
      <alignment horizontal="center" vertical="center"/>
    </xf>
    <xf numFmtId="9" fontId="19" fillId="2" borderId="0" xfId="43" applyNumberFormat="1" applyFont="1" applyFill="1" applyBorder="1" applyAlignment="1">
      <alignment horizontal="center" vertical="center"/>
    </xf>
    <xf numFmtId="3" fontId="9" fillId="0" borderId="0" xfId="95" applyNumberFormat="1" applyFont="1" applyFill="1" applyBorder="1" applyAlignment="1">
      <alignment horizontal="right"/>
    </xf>
    <xf numFmtId="3" fontId="19" fillId="2" borderId="1" xfId="95" applyNumberFormat="1" applyFont="1" applyFill="1" applyBorder="1"/>
    <xf numFmtId="3" fontId="19" fillId="2" borderId="0" xfId="95" applyNumberFormat="1" applyFont="1" applyFill="1" applyBorder="1"/>
    <xf numFmtId="0" fontId="1" fillId="0" borderId="0" xfId="95" applyFont="1" applyFill="1" applyBorder="1" applyAlignment="1"/>
    <xf numFmtId="3" fontId="19" fillId="2" borderId="139" xfId="95" applyNumberFormat="1" applyFont="1" applyFill="1" applyBorder="1" applyAlignment="1">
      <alignment horizontal="left"/>
    </xf>
    <xf numFmtId="3" fontId="19" fillId="2" borderId="140" xfId="95" applyNumberFormat="1" applyFont="1" applyFill="1" applyBorder="1" applyAlignment="1">
      <alignment horizontal="right"/>
    </xf>
    <xf numFmtId="3" fontId="19" fillId="2" borderId="140" xfId="95" applyNumberFormat="1" applyFont="1" applyFill="1" applyBorder="1"/>
    <xf numFmtId="3" fontId="1" fillId="0" borderId="0" xfId="33" applyNumberFormat="1" applyFont="1" applyFill="1" applyAlignment="1">
      <alignment horizontal="right"/>
    </xf>
    <xf numFmtId="0" fontId="25" fillId="0" borderId="0" xfId="0" applyFont="1" applyAlignment="1">
      <alignment vertical="center"/>
    </xf>
    <xf numFmtId="49" fontId="5" fillId="0" borderId="0" xfId="42" applyNumberFormat="1" applyFont="1" applyAlignment="1"/>
    <xf numFmtId="0" fontId="5" fillId="0" borderId="0" xfId="42" applyFont="1" applyAlignment="1"/>
    <xf numFmtId="49" fontId="1" fillId="0" borderId="0" xfId="42" applyNumberFormat="1" applyFont="1" applyAlignment="1"/>
    <xf numFmtId="49" fontId="2" fillId="0" borderId="0" xfId="42" applyNumberFormat="1" applyFont="1" applyAlignment="1"/>
    <xf numFmtId="0" fontId="25" fillId="0" borderId="0" xfId="4" applyFont="1" applyAlignment="1">
      <alignment horizontal="left"/>
    </xf>
    <xf numFmtId="3" fontId="9" fillId="2" borderId="0" xfId="4" applyNumberFormat="1" applyFont="1" applyFill="1" applyAlignment="1">
      <alignment horizontal="right" vertical="center"/>
    </xf>
    <xf numFmtId="0" fontId="19" fillId="2" borderId="138" xfId="4" applyFont="1" applyFill="1" applyBorder="1" applyAlignment="1">
      <alignment vertical="center"/>
    </xf>
    <xf numFmtId="3" fontId="9" fillId="2" borderId="138" xfId="4" applyNumberFormat="1" applyFont="1" applyFill="1" applyBorder="1" applyAlignment="1">
      <alignment horizontal="right" vertical="center"/>
    </xf>
    <xf numFmtId="0" fontId="19" fillId="0" borderId="141" xfId="95" applyFont="1" applyBorder="1" applyAlignment="1">
      <alignment horizontal="right"/>
    </xf>
    <xf numFmtId="0" fontId="9" fillId="0" borderId="141" xfId="95" applyFont="1" applyBorder="1" applyAlignment="1">
      <alignment horizontal="right"/>
    </xf>
    <xf numFmtId="3" fontId="19" fillId="0" borderId="0" xfId="95" applyNumberFormat="1" applyFont="1" applyBorder="1"/>
    <xf numFmtId="0" fontId="29" fillId="0" borderId="3" xfId="95" applyFont="1" applyBorder="1"/>
    <xf numFmtId="166" fontId="6" fillId="0" borderId="10" xfId="5" applyNumberFormat="1" applyFont="1" applyFill="1" applyBorder="1" applyAlignment="1" applyProtection="1">
      <alignment horizontal="right" vertical="center"/>
      <protection locked="0"/>
    </xf>
    <xf numFmtId="3" fontId="6" fillId="0" borderId="10" xfId="5" applyNumberFormat="1" applyFont="1" applyFill="1" applyBorder="1" applyAlignment="1" applyProtection="1">
      <alignment horizontal="right" vertical="center"/>
      <protection locked="0"/>
    </xf>
    <xf numFmtId="0" fontId="1" fillId="0" borderId="0" xfId="95" applyFont="1" applyBorder="1" applyAlignment="1">
      <alignment horizontal="center" vertical="center"/>
    </xf>
    <xf numFmtId="0" fontId="112" fillId="0" borderId="0" xfId="90" applyFont="1" applyFill="1" applyBorder="1" applyAlignment="1" applyProtection="1">
      <alignment horizontal="left"/>
      <protection hidden="1"/>
    </xf>
    <xf numFmtId="0" fontId="9" fillId="0" borderId="49" xfId="90" applyFont="1" applyFill="1" applyBorder="1" applyAlignment="1" applyProtection="1">
      <alignment horizontal="center" vertical="center" wrapText="1"/>
      <protection hidden="1"/>
    </xf>
    <xf numFmtId="0" fontId="112" fillId="0" borderId="29" xfId="90" applyFont="1" applyFill="1" applyBorder="1" applyAlignment="1" applyProtection="1">
      <alignment horizontal="left"/>
      <protection hidden="1"/>
    </xf>
    <xf numFmtId="0" fontId="9" fillId="0" borderId="0" xfId="90" applyFont="1" applyFill="1" applyBorder="1" applyAlignment="1" applyProtection="1">
      <alignment horizontal="center" vertical="center" wrapText="1"/>
      <protection hidden="1"/>
    </xf>
    <xf numFmtId="0" fontId="19" fillId="0" borderId="141" xfId="95" applyFont="1" applyBorder="1" applyAlignment="1">
      <alignment horizontal="right" wrapText="1"/>
    </xf>
    <xf numFmtId="0" fontId="29" fillId="0" borderId="141" xfId="95" applyFont="1" applyBorder="1"/>
    <xf numFmtId="9" fontId="26" fillId="0" borderId="0" xfId="9" applyFont="1" applyFill="1" applyBorder="1" applyAlignment="1" applyProtection="1">
      <alignment vertical="center"/>
      <protection hidden="1"/>
    </xf>
    <xf numFmtId="9" fontId="26" fillId="0" borderId="13" xfId="9" applyFont="1" applyFill="1" applyBorder="1" applyAlignment="1" applyProtection="1">
      <alignment vertical="center"/>
      <protection hidden="1"/>
    </xf>
    <xf numFmtId="0" fontId="19" fillId="2" borderId="0" xfId="67" applyFont="1" applyFill="1" applyBorder="1" applyAlignment="1"/>
    <xf numFmtId="0" fontId="9" fillId="3" borderId="16" xfId="12" applyFont="1" applyFill="1" applyBorder="1" applyAlignment="1">
      <alignment horizontal="left" vertical="center" wrapText="1"/>
    </xf>
    <xf numFmtId="0" fontId="49" fillId="3" borderId="16" xfId="12" applyFont="1" applyFill="1" applyBorder="1" applyAlignment="1">
      <alignment horizontal="left"/>
    </xf>
    <xf numFmtId="0" fontId="9" fillId="3" borderId="16" xfId="12" applyFont="1" applyFill="1" applyBorder="1" applyAlignment="1">
      <alignment vertical="center" wrapText="1"/>
    </xf>
    <xf numFmtId="0" fontId="9" fillId="3" borderId="16" xfId="12" applyFont="1" applyFill="1" applyBorder="1" applyAlignment="1">
      <alignment vertical="center"/>
    </xf>
    <xf numFmtId="0" fontId="9" fillId="3" borderId="16" xfId="12" applyFont="1" applyFill="1" applyBorder="1" applyAlignment="1">
      <alignment horizontal="left" vertical="center"/>
    </xf>
    <xf numFmtId="0" fontId="12" fillId="0" borderId="0" xfId="72" applyBorder="1"/>
    <xf numFmtId="49" fontId="9" fillId="0" borderId="123" xfId="90" applyNumberFormat="1" applyFont="1" applyFill="1" applyBorder="1" applyAlignment="1" applyProtection="1">
      <alignment horizontal="right" wrapText="1"/>
      <protection hidden="1"/>
    </xf>
    <xf numFmtId="0" fontId="13" fillId="0" borderId="0" xfId="5" applyFont="1" applyFill="1" applyBorder="1">
      <alignment vertical="top"/>
    </xf>
    <xf numFmtId="0" fontId="13" fillId="3" borderId="0" xfId="5" applyFont="1" applyFill="1" applyBorder="1">
      <alignment vertical="top"/>
    </xf>
    <xf numFmtId="0" fontId="13" fillId="3" borderId="0" xfId="0" applyFont="1" applyFill="1" applyAlignment="1">
      <alignment vertical="center"/>
    </xf>
    <xf numFmtId="0" fontId="13" fillId="3" borderId="0" xfId="5" applyFont="1" applyFill="1" applyBorder="1" applyAlignment="1">
      <alignment horizontal="left" vertical="center"/>
    </xf>
    <xf numFmtId="0" fontId="13" fillId="3" borderId="0" xfId="0" applyFont="1" applyFill="1"/>
    <xf numFmtId="0" fontId="13" fillId="3" borderId="0" xfId="5" applyFont="1" applyFill="1" applyAlignment="1">
      <alignment vertical="center"/>
    </xf>
    <xf numFmtId="0" fontId="36" fillId="3" borderId="0" xfId="5" applyFont="1" applyFill="1" applyBorder="1" applyAlignment="1">
      <alignment horizontal="left" vertical="center"/>
    </xf>
    <xf numFmtId="0" fontId="13" fillId="0" borderId="0" xfId="43" applyFont="1" applyBorder="1" applyAlignment="1"/>
    <xf numFmtId="0" fontId="17" fillId="0" borderId="0" xfId="43" applyFont="1" applyBorder="1" applyAlignment="1">
      <alignment vertical="center"/>
    </xf>
    <xf numFmtId="0" fontId="17" fillId="0" borderId="3" xfId="43" applyFont="1" applyBorder="1" applyAlignment="1">
      <alignment vertical="center"/>
    </xf>
    <xf numFmtId="3" fontId="6" fillId="0" borderId="0" xfId="0" applyNumberFormat="1" applyFont="1" applyFill="1" applyAlignment="1">
      <alignment vertical="center" wrapText="1"/>
    </xf>
    <xf numFmtId="3" fontId="9" fillId="0" borderId="0" xfId="0" applyNumberFormat="1" applyFont="1" applyFill="1" applyAlignment="1">
      <alignment vertical="center" wrapText="1"/>
    </xf>
    <xf numFmtId="0" fontId="6" fillId="0" borderId="143" xfId="90" applyFont="1" applyBorder="1" applyAlignment="1" applyProtection="1">
      <alignment horizontal="right" vertical="center" wrapText="1"/>
      <protection hidden="1"/>
    </xf>
    <xf numFmtId="0" fontId="6" fillId="0" borderId="144" xfId="90" applyFont="1" applyBorder="1" applyAlignment="1" applyProtection="1">
      <alignment horizontal="right" vertical="center" wrapText="1"/>
      <protection hidden="1"/>
    </xf>
    <xf numFmtId="166" fontId="6" fillId="0" borderId="35" xfId="90" applyNumberFormat="1" applyFont="1" applyBorder="1" applyAlignment="1" applyProtection="1">
      <alignment horizontal="right"/>
      <protection hidden="1"/>
    </xf>
    <xf numFmtId="166" fontId="6" fillId="0" borderId="0" xfId="90" applyNumberFormat="1" applyFont="1" applyAlignment="1" applyProtection="1">
      <alignment horizontal="right"/>
      <protection hidden="1"/>
    </xf>
    <xf numFmtId="0" fontId="6" fillId="0" borderId="0" xfId="90" applyFont="1" applyAlignment="1" applyProtection="1">
      <alignment vertical="center"/>
      <protection hidden="1"/>
    </xf>
    <xf numFmtId="9" fontId="6" fillId="0" borderId="145" xfId="93" applyFont="1" applyBorder="1" applyAlignment="1" applyProtection="1">
      <alignment horizontal="right"/>
      <protection hidden="1"/>
    </xf>
    <xf numFmtId="9" fontId="6" fillId="0" borderId="49" xfId="93" applyFont="1" applyBorder="1" applyAlignment="1" applyProtection="1">
      <alignment horizontal="right"/>
      <protection hidden="1"/>
    </xf>
    <xf numFmtId="9" fontId="6" fillId="0" borderId="146" xfId="93" applyFont="1" applyBorder="1" applyAlignment="1" applyProtection="1">
      <alignment horizontal="right"/>
      <protection hidden="1"/>
    </xf>
    <xf numFmtId="9" fontId="6" fillId="0" borderId="145" xfId="91" quotePrefix="1" applyFont="1" applyBorder="1" applyAlignment="1" applyProtection="1">
      <alignment horizontal="right"/>
      <protection hidden="1"/>
    </xf>
    <xf numFmtId="9" fontId="6" fillId="0" borderId="49" xfId="91" applyFont="1" applyBorder="1" applyAlignment="1" applyProtection="1">
      <alignment horizontal="right"/>
      <protection hidden="1"/>
    </xf>
    <xf numFmtId="9" fontId="6" fillId="0" borderId="145" xfId="91" applyFont="1" applyBorder="1" applyAlignment="1" applyProtection="1">
      <alignment horizontal="right"/>
      <protection hidden="1"/>
    </xf>
    <xf numFmtId="9" fontId="6" fillId="0" borderId="146" xfId="91" applyFont="1" applyBorder="1" applyAlignment="1" applyProtection="1">
      <alignment horizontal="right"/>
      <protection hidden="1"/>
    </xf>
    <xf numFmtId="9" fontId="6" fillId="0" borderId="36" xfId="91" applyFont="1" applyBorder="1" applyAlignment="1" applyProtection="1">
      <alignment horizontal="right"/>
      <protection hidden="1"/>
    </xf>
    <xf numFmtId="9" fontId="6" fillId="0" borderId="37" xfId="91" applyFont="1" applyBorder="1" applyAlignment="1" applyProtection="1">
      <alignment horizontal="right"/>
      <protection hidden="1"/>
    </xf>
    <xf numFmtId="166" fontId="6" fillId="0" borderId="36" xfId="90" applyNumberFormat="1" applyFont="1" applyBorder="1" applyAlignment="1" applyProtection="1">
      <alignment horizontal="right"/>
      <protection hidden="1"/>
    </xf>
    <xf numFmtId="166" fontId="6" fillId="0" borderId="33" xfId="90" applyNumberFormat="1" applyFont="1" applyBorder="1" applyAlignment="1" applyProtection="1">
      <alignment horizontal="right"/>
      <protection hidden="1"/>
    </xf>
    <xf numFmtId="0" fontId="6" fillId="0" borderId="33" xfId="90" applyFont="1" applyBorder="1" applyAlignment="1" applyProtection="1">
      <alignment vertical="center"/>
      <protection hidden="1"/>
    </xf>
    <xf numFmtId="0" fontId="9" fillId="0" borderId="143" xfId="90" applyFont="1" applyBorder="1" applyAlignment="1" applyProtection="1">
      <alignment horizontal="right" vertical="center" wrapText="1"/>
      <protection hidden="1"/>
    </xf>
    <xf numFmtId="0" fontId="9" fillId="0" borderId="48" xfId="90" applyFont="1" applyBorder="1" applyAlignment="1" applyProtection="1">
      <alignment horizontal="right" vertical="center" wrapText="1"/>
      <protection hidden="1"/>
    </xf>
    <xf numFmtId="0" fontId="9" fillId="0" borderId="144" xfId="90" applyFont="1" applyBorder="1" applyAlignment="1" applyProtection="1">
      <alignment horizontal="right" vertical="center" wrapText="1"/>
      <protection hidden="1"/>
    </xf>
    <xf numFmtId="2" fontId="9" fillId="0" borderId="38" xfId="90" applyNumberFormat="1" applyFont="1" applyBorder="1" applyAlignment="1" applyProtection="1">
      <alignment horizontal="right" vertical="center" wrapText="1"/>
      <protection hidden="1"/>
    </xf>
    <xf numFmtId="2" fontId="9" fillId="0" borderId="147" xfId="90" applyNumberFormat="1" applyFont="1" applyBorder="1" applyAlignment="1" applyProtection="1">
      <alignment horizontal="right" vertical="center" wrapText="1"/>
      <protection hidden="1"/>
    </xf>
    <xf numFmtId="0" fontId="9" fillId="0" borderId="147" xfId="90" applyFont="1" applyBorder="1" applyAlignment="1" applyProtection="1">
      <alignment horizontal="left" vertical="center" wrapText="1"/>
      <protection hidden="1"/>
    </xf>
    <xf numFmtId="0" fontId="9" fillId="0" borderId="145" xfId="90" applyFont="1" applyBorder="1" applyAlignment="1" applyProtection="1">
      <alignment vertical="center"/>
      <protection hidden="1"/>
    </xf>
    <xf numFmtId="0" fontId="9" fillId="0" borderId="146" xfId="90" applyFont="1" applyBorder="1" applyAlignment="1" applyProtection="1">
      <alignment vertical="center"/>
      <protection hidden="1"/>
    </xf>
    <xf numFmtId="0" fontId="9" fillId="0" borderId="35" xfId="90" applyFont="1" applyBorder="1" applyAlignment="1" applyProtection="1">
      <alignment vertical="center"/>
      <protection hidden="1"/>
    </xf>
    <xf numFmtId="0" fontId="9" fillId="0" borderId="0" xfId="90" applyFont="1" applyAlignment="1" applyProtection="1">
      <alignment vertical="center"/>
      <protection hidden="1"/>
    </xf>
    <xf numFmtId="0" fontId="112" fillId="0" borderId="35" xfId="90" applyFont="1" applyBorder="1" applyAlignment="1" applyProtection="1">
      <alignment horizontal="left"/>
      <protection hidden="1"/>
    </xf>
    <xf numFmtId="0" fontId="112" fillId="0" borderId="0" xfId="90" applyFont="1" applyAlignment="1" applyProtection="1">
      <alignment horizontal="left"/>
      <protection hidden="1"/>
    </xf>
    <xf numFmtId="0" fontId="6" fillId="0" borderId="34" xfId="90" applyFont="1" applyBorder="1" applyAlignment="1" applyProtection="1">
      <alignment horizontal="right" vertical="center" wrapText="1"/>
      <protection hidden="1"/>
    </xf>
    <xf numFmtId="3" fontId="6" fillId="0" borderId="0" xfId="90" applyNumberFormat="1" applyFont="1" applyAlignment="1" applyProtection="1">
      <alignment horizontal="right"/>
      <protection hidden="1"/>
    </xf>
    <xf numFmtId="3" fontId="6" fillId="0" borderId="35" xfId="90" applyNumberFormat="1" applyFont="1" applyBorder="1" applyAlignment="1" applyProtection="1">
      <alignment horizontal="right"/>
      <protection hidden="1"/>
    </xf>
    <xf numFmtId="3" fontId="6" fillId="0" borderId="36" xfId="90" applyNumberFormat="1" applyFont="1" applyBorder="1" applyAlignment="1" applyProtection="1">
      <alignment horizontal="right"/>
      <protection hidden="1"/>
    </xf>
    <xf numFmtId="3" fontId="6" fillId="0" borderId="33" xfId="90" applyNumberFormat="1" applyFont="1" applyBorder="1" applyAlignment="1" applyProtection="1">
      <alignment horizontal="right"/>
      <protection hidden="1"/>
    </xf>
    <xf numFmtId="9" fontId="6" fillId="0" borderId="34" xfId="91" quotePrefix="1" applyFont="1" applyBorder="1" applyAlignment="1" applyProtection="1">
      <alignment horizontal="right"/>
      <protection hidden="1"/>
    </xf>
    <xf numFmtId="9" fontId="6" fillId="0" borderId="34" xfId="91" applyFont="1" applyBorder="1" applyAlignment="1" applyProtection="1">
      <alignment horizontal="right"/>
      <protection hidden="1"/>
    </xf>
    <xf numFmtId="166" fontId="6" fillId="0" borderId="0" xfId="90" applyNumberFormat="1" applyFont="1" applyFill="1" applyAlignment="1" applyProtection="1">
      <alignment horizontal="right"/>
      <protection hidden="1"/>
    </xf>
    <xf numFmtId="3" fontId="6" fillId="0" borderId="0" xfId="5" applyNumberFormat="1" applyFont="1" applyFill="1" applyAlignment="1" applyProtection="1">
      <alignment horizontal="center" vertical="center"/>
      <protection locked="0"/>
    </xf>
    <xf numFmtId="3" fontId="6" fillId="0" borderId="0" xfId="34" applyNumberFormat="1" applyFont="1"/>
    <xf numFmtId="3" fontId="9" fillId="0" borderId="16" xfId="34" applyNumberFormat="1" applyFont="1" applyBorder="1"/>
    <xf numFmtId="165" fontId="6" fillId="0" borderId="0" xfId="34" applyNumberFormat="1" applyFont="1"/>
    <xf numFmtId="0" fontId="6" fillId="0" borderId="0" xfId="0" applyFont="1" applyAlignment="1">
      <alignment vertical="center"/>
    </xf>
    <xf numFmtId="0" fontId="6" fillId="0" borderId="0" xfId="0" applyFont="1"/>
    <xf numFmtId="173" fontId="6" fillId="3" borderId="0" xfId="49" applyNumberFormat="1" applyFont="1" applyFill="1" applyBorder="1" applyAlignment="1">
      <alignment horizontal="left" vertical="center"/>
    </xf>
    <xf numFmtId="0" fontId="6" fillId="0" borderId="0" xfId="4" applyFont="1" applyAlignment="1">
      <alignment horizontal="right" vertical="center" wrapText="1"/>
    </xf>
    <xf numFmtId="0" fontId="6" fillId="0" borderId="0" xfId="4" applyFont="1" applyAlignment="1">
      <alignment horizontal="right" vertical="center"/>
    </xf>
    <xf numFmtId="167" fontId="6" fillId="0" borderId="0" xfId="92" applyNumberFormat="1" applyFont="1" applyFill="1" applyBorder="1" applyAlignment="1" applyProtection="1">
      <alignment horizontal="right"/>
    </xf>
    <xf numFmtId="3" fontId="6" fillId="0" borderId="26" xfId="13" applyNumberFormat="1" applyFont="1" applyFill="1" applyBorder="1" applyAlignment="1">
      <alignment horizontal="right" vertical="center"/>
    </xf>
    <xf numFmtId="3" fontId="6" fillId="0" borderId="0" xfId="13" applyNumberFormat="1" applyFont="1" applyFill="1" applyBorder="1" applyAlignment="1">
      <alignment horizontal="right" vertical="center"/>
    </xf>
    <xf numFmtId="3" fontId="6" fillId="0" borderId="0" xfId="13" applyNumberFormat="1" applyFont="1" applyFill="1" applyAlignment="1">
      <alignment horizontal="right" vertical="center"/>
    </xf>
    <xf numFmtId="3" fontId="9" fillId="0" borderId="10" xfId="13" applyNumberFormat="1" applyFont="1" applyFill="1" applyBorder="1" applyAlignment="1">
      <alignment horizontal="right" vertical="center"/>
    </xf>
    <xf numFmtId="3" fontId="1" fillId="0" borderId="10" xfId="0" applyNumberFormat="1" applyFont="1" applyBorder="1" applyAlignment="1">
      <alignment horizontal="center" wrapText="1"/>
    </xf>
    <xf numFmtId="0" fontId="1" fillId="0" borderId="0" xfId="27" applyFont="1" applyAlignment="1">
      <alignment vertical="center" wrapText="1"/>
    </xf>
    <xf numFmtId="0" fontId="36" fillId="0" borderId="0" xfId="4" applyFont="1"/>
    <xf numFmtId="0" fontId="19" fillId="0" borderId="0" xfId="4" applyFont="1" applyFill="1" applyAlignment="1">
      <alignment horizontal="left" vertical="top" wrapText="1"/>
    </xf>
    <xf numFmtId="0" fontId="1" fillId="0" borderId="0" xfId="4" applyFont="1" applyFill="1" applyAlignment="1">
      <alignment horizontal="left" vertical="center" wrapText="1"/>
    </xf>
    <xf numFmtId="0" fontId="34" fillId="0" borderId="1" xfId="4" applyFont="1" applyFill="1" applyBorder="1" applyAlignment="1">
      <alignment horizontal="left" vertical="center" wrapText="1"/>
    </xf>
    <xf numFmtId="0" fontId="78" fillId="0" borderId="1" xfId="0" applyFont="1" applyFill="1" applyBorder="1" applyAlignment="1">
      <alignment horizontal="left" vertical="center" wrapText="1"/>
    </xf>
    <xf numFmtId="0" fontId="34" fillId="0" borderId="0" xfId="4" applyFont="1" applyFill="1" applyBorder="1" applyAlignment="1">
      <alignment horizontal="left" vertical="center" wrapText="1"/>
    </xf>
    <xf numFmtId="0" fontId="9" fillId="0" borderId="15" xfId="4" applyFont="1" applyFill="1" applyBorder="1" applyAlignment="1" applyProtection="1">
      <alignment horizontal="center" vertical="center"/>
    </xf>
    <xf numFmtId="0" fontId="9" fillId="0" borderId="26" xfId="4" applyFont="1" applyFill="1" applyBorder="1" applyAlignment="1" applyProtection="1">
      <alignment horizontal="center" vertical="center"/>
    </xf>
    <xf numFmtId="0" fontId="9" fillId="0" borderId="14" xfId="4" applyFont="1" applyFill="1" applyBorder="1" applyAlignment="1" applyProtection="1">
      <alignment horizontal="center" vertical="center"/>
    </xf>
    <xf numFmtId="0" fontId="9" fillId="0" borderId="11" xfId="4" applyFont="1" applyFill="1" applyBorder="1" applyAlignment="1" applyProtection="1">
      <alignment horizontal="center" vertical="center"/>
    </xf>
    <xf numFmtId="0" fontId="9" fillId="0" borderId="10" xfId="4" applyFont="1" applyFill="1" applyBorder="1" applyAlignment="1" applyProtection="1">
      <alignment horizontal="center" vertical="center"/>
    </xf>
    <xf numFmtId="0" fontId="9" fillId="0" borderId="12" xfId="4" applyFont="1" applyFill="1" applyBorder="1" applyAlignment="1" applyProtection="1">
      <alignment horizontal="center" vertical="center"/>
    </xf>
    <xf numFmtId="0" fontId="9" fillId="0" borderId="15" xfId="4" applyFont="1" applyFill="1" applyBorder="1" applyAlignment="1" applyProtection="1">
      <alignment horizontal="center" vertical="top" wrapText="1"/>
    </xf>
    <xf numFmtId="0" fontId="9" fillId="0" borderId="26" xfId="4" applyFont="1" applyFill="1" applyBorder="1" applyAlignment="1" applyProtection="1">
      <alignment horizontal="center" vertical="top" wrapText="1"/>
    </xf>
    <xf numFmtId="0" fontId="9" fillId="0" borderId="14" xfId="4" applyFont="1" applyFill="1" applyBorder="1" applyAlignment="1" applyProtection="1">
      <alignment horizontal="center" vertical="top" wrapText="1"/>
    </xf>
    <xf numFmtId="0" fontId="9" fillId="0" borderId="8" xfId="88" applyFont="1" applyFill="1" applyBorder="1" applyAlignment="1" applyProtection="1">
      <alignment horizontal="center" vertical="top" wrapText="1"/>
    </xf>
    <xf numFmtId="0" fontId="9" fillId="0" borderId="0" xfId="88" applyFont="1" applyFill="1" applyBorder="1" applyAlignment="1" applyProtection="1">
      <alignment horizontal="center" vertical="top" wrapText="1"/>
    </xf>
    <xf numFmtId="0" fontId="30" fillId="3" borderId="0" xfId="12" quotePrefix="1" applyFont="1" applyFill="1" applyBorder="1" applyAlignment="1">
      <alignment horizontal="left" vertical="center"/>
    </xf>
    <xf numFmtId="0" fontId="1" fillId="3" borderId="0" xfId="12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76" fillId="3" borderId="26" xfId="12" applyFont="1" applyFill="1" applyBorder="1" applyAlignment="1">
      <alignment horizontal="left" vertical="center"/>
    </xf>
    <xf numFmtId="0" fontId="30" fillId="3" borderId="26" xfId="12" quotePrefix="1" applyFont="1" applyFill="1" applyBorder="1" applyAlignment="1">
      <alignment horizontal="left" vertical="center"/>
    </xf>
    <xf numFmtId="0" fontId="134" fillId="0" borderId="26" xfId="0" applyFont="1" applyBorder="1" applyAlignment="1">
      <alignment vertical="center"/>
    </xf>
    <xf numFmtId="0" fontId="134" fillId="0" borderId="0" xfId="0" applyFont="1" applyBorder="1" applyAlignment="1"/>
    <xf numFmtId="0" fontId="112" fillId="0" borderId="0" xfId="90" applyFont="1" applyFill="1" applyBorder="1" applyAlignment="1" applyProtection="1">
      <alignment horizontal="left"/>
      <protection hidden="1"/>
    </xf>
    <xf numFmtId="3" fontId="133" fillId="0" borderId="0" xfId="90" applyNumberFormat="1" applyFont="1" applyFill="1" applyBorder="1" applyAlignment="1" applyProtection="1">
      <alignment horizontal="left" vertical="center"/>
      <protection hidden="1"/>
    </xf>
    <xf numFmtId="3" fontId="113" fillId="0" borderId="0" xfId="90" applyNumberFormat="1" applyFont="1" applyFill="1" applyBorder="1" applyAlignment="1" applyProtection="1">
      <alignment horizontal="left" vertical="center"/>
      <protection hidden="1"/>
    </xf>
    <xf numFmtId="3" fontId="113" fillId="0" borderId="33" xfId="90" applyNumberFormat="1" applyFont="1" applyFill="1" applyBorder="1" applyAlignment="1" applyProtection="1">
      <alignment horizontal="left" vertical="center"/>
      <protection hidden="1"/>
    </xf>
    <xf numFmtId="0" fontId="112" fillId="0" borderId="63" xfId="90" applyFont="1" applyFill="1" applyBorder="1" applyAlignment="1" applyProtection="1">
      <alignment horizontal="left"/>
      <protection hidden="1"/>
    </xf>
    <xf numFmtId="0" fontId="112" fillId="0" borderId="62" xfId="90" applyFont="1" applyFill="1" applyBorder="1" applyAlignment="1" applyProtection="1">
      <alignment horizontal="left"/>
      <protection hidden="1"/>
    </xf>
    <xf numFmtId="0" fontId="9" fillId="0" borderId="61" xfId="90" applyFont="1" applyFill="1" applyBorder="1" applyAlignment="1" applyProtection="1">
      <alignment horizontal="center" vertical="center" wrapText="1"/>
      <protection hidden="1"/>
    </xf>
    <xf numFmtId="0" fontId="9" fillId="0" borderId="60" xfId="90" applyFont="1" applyFill="1" applyBorder="1" applyAlignment="1" applyProtection="1">
      <alignment horizontal="center" vertical="center" wrapText="1"/>
      <protection hidden="1"/>
    </xf>
    <xf numFmtId="0" fontId="112" fillId="0" borderId="37" xfId="90" applyFont="1" applyFill="1" applyBorder="1" applyAlignment="1" applyProtection="1">
      <alignment horizontal="left"/>
      <protection hidden="1"/>
    </xf>
    <xf numFmtId="0" fontId="9" fillId="0" borderId="49" xfId="90" applyFont="1" applyFill="1" applyBorder="1" applyAlignment="1" applyProtection="1">
      <alignment horizontal="center" vertical="center" wrapText="1"/>
      <protection hidden="1"/>
    </xf>
    <xf numFmtId="0" fontId="9" fillId="0" borderId="0" xfId="90" applyFont="1" applyFill="1" applyBorder="1" applyAlignment="1" applyProtection="1">
      <alignment horizontal="right" vertical="center" wrapText="1"/>
      <protection hidden="1"/>
    </xf>
    <xf numFmtId="0" fontId="9" fillId="0" borderId="49" xfId="90" applyFont="1" applyFill="1" applyBorder="1" applyAlignment="1" applyProtection="1">
      <alignment horizontal="right" vertical="center" wrapText="1"/>
      <protection hidden="1"/>
    </xf>
    <xf numFmtId="0" fontId="9" fillId="0" borderId="65" xfId="90" applyFont="1" applyFill="1" applyBorder="1" applyAlignment="1" applyProtection="1">
      <alignment horizontal="right" vertical="center" wrapText="1"/>
      <protection hidden="1"/>
    </xf>
    <xf numFmtId="0" fontId="112" fillId="0" borderId="77" xfId="90" applyFont="1" applyFill="1" applyBorder="1" applyAlignment="1" applyProtection="1">
      <alignment horizontal="left" vertical="center"/>
      <protection hidden="1"/>
    </xf>
    <xf numFmtId="0" fontId="112" fillId="0" borderId="76" xfId="90" applyFont="1" applyFill="1" applyBorder="1" applyAlignment="1" applyProtection="1">
      <alignment horizontal="left" vertical="center"/>
      <protection hidden="1"/>
    </xf>
    <xf numFmtId="0" fontId="112" fillId="0" borderId="37" xfId="90" applyFont="1" applyFill="1" applyBorder="1" applyAlignment="1" applyProtection="1">
      <alignment horizontal="left" vertical="center"/>
      <protection hidden="1"/>
    </xf>
    <xf numFmtId="0" fontId="112" fillId="0" borderId="29" xfId="90" applyFont="1" applyFill="1" applyBorder="1" applyAlignment="1" applyProtection="1">
      <alignment horizontal="left"/>
      <protection hidden="1"/>
    </xf>
    <xf numFmtId="0" fontId="112" fillId="0" borderId="84" xfId="90" applyFont="1" applyFill="1" applyBorder="1" applyAlignment="1" applyProtection="1">
      <alignment horizontal="left"/>
      <protection hidden="1"/>
    </xf>
    <xf numFmtId="0" fontId="112" fillId="0" borderId="83" xfId="90" applyFont="1" applyFill="1" applyBorder="1" applyAlignment="1" applyProtection="1">
      <alignment horizontal="left"/>
      <protection hidden="1"/>
    </xf>
    <xf numFmtId="0" fontId="9" fillId="0" borderId="82" xfId="90" applyFont="1" applyFill="1" applyBorder="1" applyAlignment="1" applyProtection="1">
      <alignment horizontal="center" vertical="center" wrapText="1"/>
      <protection hidden="1"/>
    </xf>
    <xf numFmtId="0" fontId="9" fillId="0" borderId="81" xfId="90" applyFont="1" applyFill="1" applyBorder="1" applyAlignment="1" applyProtection="1">
      <alignment horizontal="center" vertical="center" wrapText="1"/>
      <protection hidden="1"/>
    </xf>
    <xf numFmtId="0" fontId="112" fillId="0" borderId="132" xfId="90" applyFont="1" applyFill="1" applyBorder="1" applyAlignment="1" applyProtection="1">
      <alignment horizontal="left"/>
      <protection hidden="1"/>
    </xf>
    <xf numFmtId="0" fontId="112" fillId="0" borderId="133" xfId="90" applyFont="1" applyFill="1" applyBorder="1" applyAlignment="1" applyProtection="1">
      <alignment horizontal="left"/>
      <protection hidden="1"/>
    </xf>
    <xf numFmtId="0" fontId="112" fillId="0" borderId="0" xfId="90" applyFont="1" applyAlignment="1" applyProtection="1">
      <alignment horizontal="left"/>
      <protection hidden="1"/>
    </xf>
    <xf numFmtId="0" fontId="112" fillId="0" borderId="149" xfId="90" applyFont="1" applyBorder="1" applyAlignment="1" applyProtection="1">
      <alignment horizontal="left"/>
      <protection hidden="1"/>
    </xf>
    <xf numFmtId="0" fontId="112" fillId="0" borderId="148" xfId="90" applyFont="1" applyBorder="1" applyAlignment="1" applyProtection="1">
      <alignment horizontal="left"/>
      <protection hidden="1"/>
    </xf>
    <xf numFmtId="0" fontId="112" fillId="0" borderId="37" xfId="90" applyFont="1" applyBorder="1" applyAlignment="1" applyProtection="1">
      <alignment horizontal="left"/>
      <protection hidden="1"/>
    </xf>
    <xf numFmtId="0" fontId="9" fillId="0" borderId="49" xfId="90" applyFont="1" applyBorder="1" applyAlignment="1" applyProtection="1">
      <alignment horizontal="center" vertical="center" wrapText="1"/>
      <protection hidden="1"/>
    </xf>
    <xf numFmtId="0" fontId="9" fillId="0" borderId="145" xfId="90" applyFont="1" applyBorder="1" applyAlignment="1" applyProtection="1">
      <alignment horizontal="center" vertical="center" wrapText="1"/>
      <protection hidden="1"/>
    </xf>
    <xf numFmtId="0" fontId="127" fillId="0" borderId="0" xfId="90" applyFont="1" applyFill="1" applyBorder="1" applyAlignment="1" applyProtection="1">
      <alignment horizontal="left"/>
      <protection hidden="1"/>
    </xf>
    <xf numFmtId="0" fontId="112" fillId="0" borderId="92" xfId="90" applyFont="1" applyFill="1" applyBorder="1" applyAlignment="1" applyProtection="1">
      <alignment horizontal="left" vertical="center"/>
      <protection hidden="1"/>
    </xf>
    <xf numFmtId="0" fontId="112" fillId="0" borderId="91" xfId="90" applyFont="1" applyFill="1" applyBorder="1" applyAlignment="1" applyProtection="1">
      <alignment horizontal="left" vertical="center"/>
      <protection hidden="1"/>
    </xf>
    <xf numFmtId="0" fontId="112" fillId="0" borderId="49" xfId="90" applyFont="1" applyFill="1" applyBorder="1" applyAlignment="1" applyProtection="1">
      <alignment horizontal="right" vertical="center"/>
      <protection hidden="1"/>
    </xf>
    <xf numFmtId="0" fontId="112" fillId="0" borderId="0" xfId="90" applyFont="1" applyFill="1" applyBorder="1" applyAlignment="1" applyProtection="1">
      <alignment horizontal="right" vertical="center"/>
      <protection hidden="1"/>
    </xf>
    <xf numFmtId="0" fontId="9" fillId="0" borderId="88" xfId="90" applyFont="1" applyFill="1" applyBorder="1" applyAlignment="1" applyProtection="1">
      <alignment horizontal="right" vertical="center" wrapText="1"/>
      <protection hidden="1"/>
    </xf>
    <xf numFmtId="0" fontId="112" fillId="0" borderId="98" xfId="90" applyFont="1" applyFill="1" applyBorder="1" applyAlignment="1" applyProtection="1">
      <alignment horizontal="left" vertical="center"/>
      <protection hidden="1"/>
    </xf>
    <xf numFmtId="0" fontId="112" fillId="0" borderId="97" xfId="90" applyFont="1" applyFill="1" applyBorder="1" applyAlignment="1" applyProtection="1">
      <alignment horizontal="left" vertical="center"/>
      <protection hidden="1"/>
    </xf>
    <xf numFmtId="0" fontId="9" fillId="0" borderId="99" xfId="90" applyFont="1" applyFill="1" applyBorder="1" applyAlignment="1" applyProtection="1">
      <alignment horizontal="center" vertical="center" wrapText="1"/>
      <protection hidden="1"/>
    </xf>
    <xf numFmtId="0" fontId="112" fillId="0" borderId="142" xfId="90" applyFont="1" applyFill="1" applyBorder="1" applyAlignment="1" applyProtection="1">
      <alignment horizontal="left" vertical="center"/>
      <protection hidden="1"/>
    </xf>
    <xf numFmtId="0" fontId="112" fillId="0" borderId="100" xfId="90" applyFont="1" applyFill="1" applyBorder="1" applyAlignment="1" applyProtection="1">
      <alignment horizontal="left" vertical="center"/>
      <protection hidden="1"/>
    </xf>
    <xf numFmtId="0" fontId="112" fillId="0" borderId="0" xfId="90" applyFont="1" applyFill="1" applyBorder="1" applyAlignment="1" applyProtection="1">
      <alignment horizontal="left" vertical="center"/>
      <protection hidden="1"/>
    </xf>
    <xf numFmtId="0" fontId="112" fillId="0" borderId="105" xfId="90" applyFont="1" applyFill="1" applyBorder="1" applyAlignment="1" applyProtection="1">
      <alignment horizontal="left"/>
      <protection hidden="1"/>
    </xf>
    <xf numFmtId="0" fontId="112" fillId="0" borderId="104" xfId="90" applyFont="1" applyFill="1" applyBorder="1" applyAlignment="1" applyProtection="1">
      <alignment horizontal="left"/>
      <protection hidden="1"/>
    </xf>
    <xf numFmtId="0" fontId="112" fillId="0" borderId="114" xfId="90" applyFont="1" applyFill="1" applyBorder="1" applyAlignment="1" applyProtection="1">
      <alignment horizontal="left"/>
      <protection hidden="1"/>
    </xf>
    <xf numFmtId="0" fontId="112" fillId="0" borderId="113" xfId="90" applyFont="1" applyFill="1" applyBorder="1" applyAlignment="1" applyProtection="1">
      <alignment horizontal="left"/>
      <protection hidden="1"/>
    </xf>
    <xf numFmtId="0" fontId="9" fillId="0" borderId="108" xfId="90" applyFont="1" applyFill="1" applyBorder="1" applyAlignment="1" applyProtection="1">
      <alignment horizontal="center" wrapText="1"/>
      <protection hidden="1"/>
    </xf>
    <xf numFmtId="0" fontId="62" fillId="0" borderId="0" xfId="72" applyFont="1" applyFill="1" applyBorder="1" applyAlignment="1">
      <alignment vertical="center" wrapText="1" readingOrder="1"/>
    </xf>
    <xf numFmtId="0" fontId="61" fillId="0" borderId="0" xfId="72" applyFont="1" applyBorder="1" applyAlignment="1">
      <alignment vertical="top" wrapText="1"/>
    </xf>
    <xf numFmtId="0" fontId="112" fillId="0" borderId="42" xfId="90" applyFont="1" applyFill="1" applyBorder="1" applyAlignment="1" applyProtection="1">
      <alignment horizontal="left"/>
      <protection hidden="1"/>
    </xf>
    <xf numFmtId="0" fontId="62" fillId="0" borderId="0" xfId="72" applyFont="1" applyFill="1" applyBorder="1" applyAlignment="1">
      <alignment vertical="top" wrapText="1" readingOrder="1"/>
    </xf>
    <xf numFmtId="0" fontId="46" fillId="0" borderId="0" xfId="72" applyFont="1" applyBorder="1" applyAlignment="1">
      <alignment vertical="top" wrapText="1" readingOrder="1"/>
    </xf>
    <xf numFmtId="0" fontId="6" fillId="0" borderId="0" xfId="72" applyFont="1" applyFill="1" applyBorder="1" applyAlignment="1" applyProtection="1">
      <alignment horizontal="left"/>
      <protection hidden="1"/>
    </xf>
    <xf numFmtId="0" fontId="112" fillId="0" borderId="135" xfId="90" applyFont="1" applyFill="1" applyBorder="1" applyAlignment="1" applyProtection="1">
      <alignment horizontal="left"/>
      <protection hidden="1"/>
    </xf>
    <xf numFmtId="0" fontId="112" fillId="0" borderId="129" xfId="90" applyFont="1" applyFill="1" applyBorder="1" applyAlignment="1" applyProtection="1">
      <alignment horizontal="left"/>
      <protection hidden="1"/>
    </xf>
    <xf numFmtId="0" fontId="51" fillId="0" borderId="53" xfId="95" applyFont="1" applyBorder="1" applyAlignment="1">
      <alignment horizontal="center"/>
    </xf>
    <xf numFmtId="0" fontId="8" fillId="0" borderId="52" xfId="0" applyFont="1" applyBorder="1" applyAlignment="1">
      <alignment horizontal="center"/>
    </xf>
    <xf numFmtId="0" fontId="8" fillId="0" borderId="50" xfId="0" applyFont="1" applyBorder="1" applyAlignment="1">
      <alignment horizontal="center"/>
    </xf>
    <xf numFmtId="3" fontId="8" fillId="0" borderId="52" xfId="0" applyNumberFormat="1" applyFont="1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50" xfId="0" applyBorder="1" applyAlignment="1">
      <alignment horizontal="center"/>
    </xf>
    <xf numFmtId="3" fontId="29" fillId="0" borderId="0" xfId="95" applyNumberFormat="1" applyFont="1" applyAlignment="1">
      <alignment horizontal="center" wrapText="1"/>
    </xf>
    <xf numFmtId="3" fontId="3" fillId="0" borderId="20" xfId="95" applyNumberFormat="1" applyBorder="1" applyAlignment="1">
      <alignment horizontal="center"/>
    </xf>
    <xf numFmtId="3" fontId="29" fillId="0" borderId="0" xfId="95" applyNumberFormat="1" applyFont="1" applyAlignment="1">
      <alignment horizontal="right" wrapText="1"/>
    </xf>
    <xf numFmtId="3" fontId="3" fillId="0" borderId="20" xfId="95" applyNumberFormat="1" applyBorder="1" applyAlignment="1">
      <alignment horizontal="right"/>
    </xf>
    <xf numFmtId="3" fontId="29" fillId="0" borderId="0" xfId="95" applyNumberFormat="1" applyFont="1" applyFill="1" applyAlignment="1">
      <alignment horizontal="right" wrapText="1"/>
    </xf>
    <xf numFmtId="3" fontId="3" fillId="0" borderId="20" xfId="95" applyNumberFormat="1" applyBorder="1" applyAlignment="1">
      <alignment horizontal="right" wrapText="1"/>
    </xf>
    <xf numFmtId="3" fontId="6" fillId="0" borderId="0" xfId="5" applyNumberFormat="1" applyFont="1" applyFill="1" applyBorder="1" applyAlignment="1" applyProtection="1">
      <alignment horizontal="right" vertical="center" wrapText="1"/>
      <protection locked="0"/>
    </xf>
    <xf numFmtId="0" fontId="54" fillId="0" borderId="10" xfId="0" applyFont="1" applyBorder="1" applyAlignment="1">
      <alignment horizontal="right" vertical="center" wrapText="1"/>
    </xf>
    <xf numFmtId="0" fontId="104" fillId="0" borderId="10" xfId="0" applyFont="1" applyFill="1" applyBorder="1" applyAlignment="1">
      <alignment horizontal="right" vertical="center" wrapText="1"/>
    </xf>
    <xf numFmtId="3" fontId="6" fillId="0" borderId="0" xfId="5" applyNumberFormat="1" applyFont="1" applyFill="1" applyBorder="1" applyAlignment="1" applyProtection="1">
      <alignment horizontal="center" vertical="center" wrapText="1"/>
      <protection locked="0"/>
    </xf>
    <xf numFmtId="0" fontId="54" fillId="0" borderId="10" xfId="0" applyFont="1" applyBorder="1" applyAlignment="1">
      <alignment horizontal="center" vertical="center" wrapText="1"/>
    </xf>
    <xf numFmtId="0" fontId="104" fillId="0" borderId="10" xfId="0" applyFont="1" applyFill="1" applyBorder="1" applyAlignment="1">
      <alignment horizontal="center" vertical="center" wrapText="1"/>
    </xf>
    <xf numFmtId="0" fontId="1" fillId="0" borderId="10" xfId="95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1" fillId="0" borderId="0" xfId="34" applyFont="1" applyFill="1" applyAlignment="1">
      <alignment wrapText="1"/>
    </xf>
    <xf numFmtId="0" fontId="0" fillId="0" borderId="0" xfId="0" applyAlignment="1">
      <alignment wrapText="1"/>
    </xf>
    <xf numFmtId="0" fontId="1" fillId="0" borderId="0" xfId="34" applyFont="1" applyFill="1" applyAlignment="1">
      <alignment horizontal="right" wrapText="1"/>
    </xf>
    <xf numFmtId="0" fontId="0" fillId="0" borderId="0" xfId="0" applyAlignment="1">
      <alignment horizontal="right" wrapText="1"/>
    </xf>
    <xf numFmtId="0" fontId="1" fillId="0" borderId="0" xfId="95" applyFont="1" applyAlignment="1">
      <alignment horizontal="left" vertical="center" wrapText="1" indent="1"/>
    </xf>
    <xf numFmtId="0" fontId="19" fillId="2" borderId="0" xfId="95" applyFont="1" applyFill="1" applyAlignment="1">
      <alignment horizontal="left" vertical="center" wrapText="1" indent="1"/>
    </xf>
    <xf numFmtId="0" fontId="6" fillId="2" borderId="26" xfId="13" applyFont="1" applyFill="1" applyBorder="1" applyAlignment="1">
      <alignment horizontal="left" vertical="center"/>
    </xf>
    <xf numFmtId="0" fontId="6" fillId="3" borderId="0" xfId="13" applyFont="1" applyFill="1" applyBorder="1" applyAlignment="1">
      <alignment horizontal="left" vertical="center"/>
    </xf>
    <xf numFmtId="0" fontId="6" fillId="2" borderId="0" xfId="13" applyFont="1" applyFill="1" applyBorder="1" applyAlignment="1">
      <alignment horizontal="left" vertical="center"/>
    </xf>
    <xf numFmtId="3" fontId="6" fillId="3" borderId="0" xfId="13" applyNumberFormat="1" applyFont="1" applyFill="1" applyBorder="1" applyAlignment="1">
      <alignment horizontal="left" vertical="center"/>
    </xf>
    <xf numFmtId="3" fontId="6" fillId="2" borderId="10" xfId="13" applyNumberFormat="1" applyFont="1" applyFill="1" applyBorder="1" applyAlignment="1">
      <alignment horizontal="left" vertical="center"/>
    </xf>
    <xf numFmtId="0" fontId="6" fillId="3" borderId="26" xfId="5" applyFont="1" applyFill="1" applyBorder="1" applyAlignment="1">
      <alignment horizontal="left"/>
    </xf>
    <xf numFmtId="0" fontId="49" fillId="2" borderId="10" xfId="13" applyFont="1" applyFill="1" applyBorder="1" applyAlignment="1">
      <alignment horizontal="left" vertical="center"/>
    </xf>
    <xf numFmtId="0" fontId="9" fillId="2" borderId="10" xfId="13" applyFont="1" applyFill="1" applyBorder="1" applyAlignment="1">
      <alignment horizontal="left" vertical="center"/>
    </xf>
    <xf numFmtId="0" fontId="9" fillId="3" borderId="0" xfId="41" applyFont="1" applyFill="1" applyBorder="1" applyAlignment="1">
      <alignment horizontal="left" vertical="center"/>
    </xf>
    <xf numFmtId="0" fontId="9" fillId="2" borderId="26" xfId="13" applyFont="1" applyFill="1" applyBorder="1" applyAlignment="1">
      <alignment horizontal="left" vertical="center"/>
    </xf>
    <xf numFmtId="0" fontId="9" fillId="3" borderId="0" xfId="13" applyFont="1" applyFill="1" applyBorder="1" applyAlignment="1">
      <alignment horizontal="left"/>
    </xf>
    <xf numFmtId="0" fontId="6" fillId="3" borderId="26" xfId="13" applyFont="1" applyFill="1" applyBorder="1" applyAlignment="1">
      <alignment horizontal="left" vertical="center"/>
    </xf>
    <xf numFmtId="16" fontId="36" fillId="3" borderId="10" xfId="13" quotePrefix="1" applyNumberFormat="1" applyFont="1" applyFill="1" applyBorder="1" applyAlignment="1">
      <alignment horizontal="center" vertical="center"/>
    </xf>
    <xf numFmtId="16" fontId="36" fillId="3" borderId="0" xfId="13" quotePrefix="1" applyNumberFormat="1" applyFont="1" applyFill="1" applyBorder="1" applyAlignment="1">
      <alignment horizontal="center" vertical="center"/>
    </xf>
    <xf numFmtId="0" fontId="9" fillId="2" borderId="0" xfId="13" applyFont="1" applyFill="1" applyBorder="1" applyAlignment="1">
      <alignment horizontal="left" vertical="center"/>
    </xf>
    <xf numFmtId="0" fontId="62" fillId="3" borderId="0" xfId="13" quotePrefix="1" applyFont="1" applyFill="1" applyBorder="1" applyAlignment="1">
      <alignment horizontal="left" vertical="center"/>
    </xf>
    <xf numFmtId="0" fontId="62" fillId="3" borderId="0" xfId="13" applyFont="1" applyFill="1" applyBorder="1" applyAlignment="1">
      <alignment horizontal="left" vertical="center"/>
    </xf>
    <xf numFmtId="0" fontId="30" fillId="3" borderId="26" xfId="13" applyFont="1" applyFill="1" applyBorder="1" applyAlignment="1">
      <alignment horizontal="left"/>
    </xf>
    <xf numFmtId="0" fontId="30" fillId="3" borderId="0" xfId="13" applyFont="1" applyFill="1" applyBorder="1" applyAlignment="1">
      <alignment horizontal="left"/>
    </xf>
    <xf numFmtId="16" fontId="129" fillId="3" borderId="26" xfId="13" quotePrefix="1" applyNumberFormat="1" applyFont="1" applyFill="1" applyBorder="1" applyAlignment="1">
      <alignment horizontal="center" vertical="center"/>
    </xf>
    <xf numFmtId="0" fontId="6" fillId="3" borderId="0" xfId="13" quotePrefix="1" applyFont="1" applyFill="1" applyBorder="1" applyAlignment="1">
      <alignment horizontal="left" vertical="center" indent="1"/>
    </xf>
    <xf numFmtId="0" fontId="6" fillId="3" borderId="0" xfId="13" applyFont="1" applyFill="1" applyBorder="1" applyAlignment="1">
      <alignment horizontal="left" vertical="center" indent="1"/>
    </xf>
    <xf numFmtId="0" fontId="36" fillId="3" borderId="10" xfId="13" applyFont="1" applyFill="1" applyBorder="1" applyAlignment="1">
      <alignment horizontal="center" vertical="center"/>
    </xf>
    <xf numFmtId="0" fontId="6" fillId="3" borderId="0" xfId="5" applyFont="1" applyFill="1" applyBorder="1" applyAlignment="1">
      <alignment horizontal="left" vertical="center" wrapText="1" indent="1"/>
    </xf>
    <xf numFmtId="0" fontId="6" fillId="3" borderId="3" xfId="5" applyFont="1" applyFill="1" applyBorder="1" applyAlignment="1">
      <alignment horizontal="left" vertical="center" wrapText="1" indent="1"/>
    </xf>
    <xf numFmtId="16" fontId="9" fillId="3" borderId="0" xfId="5" applyNumberFormat="1" applyFont="1" applyFill="1" applyBorder="1" applyAlignment="1" applyProtection="1">
      <alignment horizontal="center"/>
      <protection locked="0"/>
    </xf>
    <xf numFmtId="0" fontId="9" fillId="3" borderId="0" xfId="5" applyFont="1" applyFill="1" applyBorder="1" applyAlignment="1" applyProtection="1">
      <alignment horizontal="right" wrapText="1"/>
      <protection locked="0"/>
    </xf>
    <xf numFmtId="0" fontId="9" fillId="3" borderId="3" xfId="5" applyFont="1" applyFill="1" applyBorder="1" applyAlignment="1" applyProtection="1">
      <alignment horizontal="right" wrapText="1"/>
      <protection locked="0"/>
    </xf>
    <xf numFmtId="0" fontId="9" fillId="3" borderId="0" xfId="5" applyFont="1" applyFill="1" applyBorder="1" applyAlignment="1">
      <alignment horizontal="right" wrapText="1"/>
    </xf>
    <xf numFmtId="0" fontId="9" fillId="3" borderId="3" xfId="5" applyFont="1" applyFill="1" applyBorder="1" applyAlignment="1">
      <alignment horizontal="right" wrapText="1"/>
    </xf>
    <xf numFmtId="0" fontId="9" fillId="3" borderId="0" xfId="0" applyFont="1" applyFill="1" applyBorder="1" applyAlignment="1">
      <alignment horizontal="center" wrapText="1"/>
    </xf>
    <xf numFmtId="0" fontId="9" fillId="3" borderId="10" xfId="0" applyFont="1" applyFill="1" applyBorder="1" applyAlignment="1">
      <alignment horizontal="center" wrapText="1"/>
    </xf>
    <xf numFmtId="0" fontId="0" fillId="3" borderId="0" xfId="0" applyFill="1" applyAlignment="1">
      <alignment horizontal="center" wrapText="1"/>
    </xf>
    <xf numFmtId="0" fontId="0" fillId="3" borderId="10" xfId="0" applyFill="1" applyBorder="1" applyAlignment="1">
      <alignment horizontal="center" wrapText="1"/>
    </xf>
    <xf numFmtId="0" fontId="6" fillId="3" borderId="26" xfId="0" applyFont="1" applyFill="1" applyBorder="1" applyAlignment="1">
      <alignment horizontal="right" wrapText="1"/>
    </xf>
    <xf numFmtId="0" fontId="0" fillId="3" borderId="20" xfId="0" applyFill="1" applyBorder="1" applyAlignment="1">
      <alignment horizontal="right" wrapText="1"/>
    </xf>
    <xf numFmtId="0" fontId="20" fillId="3" borderId="0" xfId="5" applyFont="1" applyFill="1" applyBorder="1" applyAlignment="1" applyProtection="1">
      <alignment horizontal="center" wrapText="1"/>
      <protection locked="0"/>
    </xf>
    <xf numFmtId="0" fontId="20" fillId="3" borderId="3" xfId="5" applyFont="1" applyFill="1" applyBorder="1" applyAlignment="1" applyProtection="1">
      <alignment horizontal="center" wrapText="1"/>
      <protection locked="0"/>
    </xf>
    <xf numFmtId="0" fontId="16" fillId="3" borderId="24" xfId="5" applyFont="1" applyFill="1" applyBorder="1" applyAlignment="1">
      <alignment horizontal="center"/>
    </xf>
    <xf numFmtId="0" fontId="20" fillId="3" borderId="0" xfId="5" applyFont="1" applyFill="1" applyBorder="1" applyAlignment="1">
      <alignment horizontal="center" wrapText="1"/>
    </xf>
    <xf numFmtId="0" fontId="20" fillId="3" borderId="3" xfId="5" applyFont="1" applyFill="1" applyBorder="1" applyAlignment="1">
      <alignment horizontal="center" wrapText="1"/>
    </xf>
    <xf numFmtId="0" fontId="13" fillId="3" borderId="0" xfId="0" applyFont="1" applyFill="1" applyBorder="1" applyAlignment="1">
      <alignment horizontal="left" vertical="center" wrapText="1"/>
    </xf>
    <xf numFmtId="0" fontId="30" fillId="3" borderId="26" xfId="5" applyFont="1" applyFill="1" applyBorder="1" applyAlignment="1">
      <alignment horizontal="left" vertical="top" wrapText="1"/>
    </xf>
    <xf numFmtId="0" fontId="20" fillId="3" borderId="24" xfId="5" applyFont="1" applyFill="1" applyBorder="1" applyAlignment="1">
      <alignment horizontal="center"/>
    </xf>
    <xf numFmtId="0" fontId="30" fillId="3" borderId="26" xfId="5" applyFont="1" applyFill="1" applyBorder="1" applyAlignment="1">
      <alignment horizontal="left" vertical="center" wrapText="1"/>
    </xf>
    <xf numFmtId="0" fontId="9" fillId="3" borderId="3" xfId="5" quotePrefix="1" applyFont="1" applyFill="1" applyBorder="1" applyAlignment="1">
      <alignment horizontal="right" wrapText="1"/>
    </xf>
    <xf numFmtId="3" fontId="1" fillId="0" borderId="10" xfId="0" applyNumberFormat="1" applyFont="1" applyBorder="1" applyAlignment="1">
      <alignment horizontal="center" wrapText="1"/>
    </xf>
    <xf numFmtId="0" fontId="19" fillId="0" borderId="3" xfId="61" applyFont="1" applyFill="1" applyBorder="1"/>
    <xf numFmtId="0" fontId="5" fillId="0" borderId="0" xfId="42" applyFont="1" applyAlignment="1">
      <alignment horizontal="left" vertical="top" wrapText="1"/>
    </xf>
    <xf numFmtId="0" fontId="3" fillId="0" borderId="0" xfId="42" applyAlignment="1">
      <alignment horizontal="left" vertical="top" wrapText="1"/>
    </xf>
    <xf numFmtId="167" fontId="22" fillId="0" borderId="0" xfId="27" applyNumberFormat="1" applyFont="1" applyAlignment="1">
      <alignment vertical="center"/>
    </xf>
    <xf numFmtId="177" fontId="22" fillId="0" borderId="0" xfId="27" applyNumberFormat="1" applyFont="1" applyAlignment="1">
      <alignment vertical="center"/>
    </xf>
    <xf numFmtId="0" fontId="9" fillId="2" borderId="0" xfId="27" applyFont="1" applyFill="1" applyAlignment="1">
      <alignment vertical="center" wrapText="1" readingOrder="1"/>
    </xf>
    <xf numFmtId="0" fontId="6" fillId="0" borderId="0" xfId="27" applyFont="1" applyAlignment="1">
      <alignment horizontal="left" vertical="center" wrapText="1" indent="1" readingOrder="1"/>
    </xf>
    <xf numFmtId="167" fontId="19" fillId="0" borderId="0" xfId="27" applyNumberFormat="1" applyFont="1" applyAlignment="1">
      <alignment horizontal="right" vertical="center" indent="1"/>
    </xf>
    <xf numFmtId="0" fontId="33" fillId="0" borderId="4" xfId="27" applyFont="1" applyBorder="1" applyAlignment="1">
      <alignment horizontal="left" vertical="center" wrapText="1" indent="1"/>
    </xf>
    <xf numFmtId="166" fontId="6" fillId="2" borderId="0" xfId="27" applyNumberFormat="1" applyFont="1" applyFill="1" applyAlignment="1">
      <alignment horizontal="center" vertical="center" readingOrder="1"/>
    </xf>
    <xf numFmtId="0" fontId="6" fillId="2" borderId="0" xfId="27" applyFont="1" applyFill="1" applyAlignment="1">
      <alignment vertical="center" wrapText="1" readingOrder="1"/>
    </xf>
    <xf numFmtId="0" fontId="33" fillId="0" borderId="17" xfId="27" applyFont="1" applyBorder="1" applyAlignment="1">
      <alignment horizontal="center" vertical="center" wrapText="1" readingOrder="1"/>
    </xf>
    <xf numFmtId="0" fontId="33" fillId="0" borderId="17" xfId="27" applyFont="1" applyBorder="1" applyAlignment="1">
      <alignment horizontal="left" vertical="center" wrapText="1" indent="1" readingOrder="1"/>
    </xf>
    <xf numFmtId="0" fontId="33" fillId="0" borderId="0" xfId="27" applyFont="1" applyAlignment="1">
      <alignment wrapText="1" readingOrder="1"/>
    </xf>
    <xf numFmtId="0" fontId="20" fillId="0" borderId="17" xfId="27" applyFont="1" applyBorder="1" applyAlignment="1">
      <alignment horizontal="center" vertical="center" wrapText="1" readingOrder="1"/>
    </xf>
    <xf numFmtId="0" fontId="20" fillId="0" borderId="17" xfId="27" applyFont="1" applyBorder="1" applyAlignment="1">
      <alignment horizontal="left" vertical="center" wrapText="1" indent="1" readingOrder="1"/>
    </xf>
    <xf numFmtId="167" fontId="1" fillId="0" borderId="0" xfId="27" applyNumberFormat="1" applyFont="1" applyAlignment="1">
      <alignment horizontal="right" vertical="center" indent="1"/>
    </xf>
    <xf numFmtId="167" fontId="22" fillId="0" borderId="0" xfId="27" applyNumberFormat="1" applyFont="1" applyAlignment="1">
      <alignment horizontal="right" vertical="center" indent="1"/>
    </xf>
    <xf numFmtId="0" fontId="1" fillId="0" borderId="0" xfId="27" applyFont="1" applyAlignment="1">
      <alignment horizontal="center" vertical="center" wrapText="1"/>
    </xf>
    <xf numFmtId="0" fontId="1" fillId="2" borderId="0" xfId="27" applyFont="1" applyFill="1"/>
    <xf numFmtId="9" fontId="19" fillId="2" borderId="0" xfId="68" applyFont="1" applyFill="1" applyAlignment="1">
      <alignment vertical="top"/>
    </xf>
    <xf numFmtId="3" fontId="1" fillId="2" borderId="0" xfId="0" applyNumberFormat="1" applyFont="1" applyFill="1" applyAlignment="1">
      <alignment vertical="top"/>
    </xf>
    <xf numFmtId="167" fontId="33" fillId="0" borderId="4" xfId="52" applyNumberFormat="1" applyFont="1" applyBorder="1" applyAlignment="1">
      <alignment horizontal="center" vertical="center"/>
    </xf>
    <xf numFmtId="3" fontId="1" fillId="0" borderId="0" xfId="0" applyNumberFormat="1" applyFont="1" applyAlignment="1">
      <alignment vertical="top" wrapText="1"/>
    </xf>
    <xf numFmtId="167" fontId="54" fillId="0" borderId="0" xfId="27" applyNumberFormat="1" applyFont="1" applyAlignment="1">
      <alignment horizontal="center"/>
    </xf>
    <xf numFmtId="167" fontId="29" fillId="0" borderId="0" xfId="52" applyNumberFormat="1" applyFont="1" applyAlignment="1">
      <alignment horizontal="right" vertical="center" indent="1"/>
    </xf>
    <xf numFmtId="175" fontId="81" fillId="0" borderId="0" xfId="52" applyNumberFormat="1" applyFont="1" applyAlignment="1">
      <alignment horizontal="right" vertical="center" indent="1"/>
    </xf>
    <xf numFmtId="3" fontId="19" fillId="0" borderId="0" xfId="0" applyNumberFormat="1" applyFont="1" applyAlignment="1">
      <alignment vertical="top" wrapText="1"/>
    </xf>
    <xf numFmtId="176" fontId="25" fillId="0" borderId="0" xfId="52" applyNumberFormat="1" applyFont="1" applyAlignment="1">
      <alignment horizontal="right" vertical="center" indent="1"/>
    </xf>
    <xf numFmtId="3" fontId="1" fillId="0" borderId="0" xfId="0" quotePrefix="1" applyNumberFormat="1" applyFont="1" applyAlignment="1">
      <alignment vertical="top" wrapText="1"/>
    </xf>
    <xf numFmtId="176" fontId="81" fillId="0" borderId="0" xfId="52" applyNumberFormat="1" applyFont="1" applyAlignment="1">
      <alignment horizontal="right" vertical="center" indent="1"/>
    </xf>
    <xf numFmtId="0" fontId="20" fillId="0" borderId="25" xfId="27" applyFont="1" applyBorder="1" applyAlignment="1">
      <alignment horizontal="center" vertical="center" wrapText="1" readingOrder="1"/>
    </xf>
    <xf numFmtId="3" fontId="1" fillId="0" borderId="0" xfId="0" applyNumberFormat="1" applyFont="1" applyAlignment="1">
      <alignment vertical="top"/>
    </xf>
    <xf numFmtId="3" fontId="1" fillId="0" borderId="31" xfId="0" applyNumberFormat="1" applyFont="1" applyBorder="1" applyAlignment="1">
      <alignment horizontal="right" wrapText="1"/>
    </xf>
    <xf numFmtId="3" fontId="1" fillId="0" borderId="31" xfId="0" applyNumberFormat="1" applyFont="1" applyBorder="1" applyAlignment="1">
      <alignment horizontal="left" wrapText="1"/>
    </xf>
    <xf numFmtId="0" fontId="20" fillId="0" borderId="18" xfId="27" applyFont="1" applyBorder="1" applyAlignment="1">
      <alignment horizontal="center" vertical="center" wrapText="1" readingOrder="1"/>
    </xf>
    <xf numFmtId="0" fontId="75" fillId="0" borderId="19" xfId="27" applyFont="1" applyBorder="1" applyAlignment="1">
      <alignment horizontal="left" vertical="center" wrapText="1" indent="1" readingOrder="1"/>
    </xf>
    <xf numFmtId="0" fontId="75" fillId="0" borderId="0" xfId="27" applyFont="1" applyAlignment="1">
      <alignment horizontal="center" vertical="center" wrapText="1" readingOrder="1"/>
    </xf>
    <xf numFmtId="0" fontId="81" fillId="0" borderId="0" xfId="27" applyFont="1" applyAlignment="1">
      <alignment horizontal="center" vertical="center" wrapText="1" readingOrder="1"/>
    </xf>
    <xf numFmtId="0" fontId="20" fillId="0" borderId="0" xfId="27" applyFont="1" applyAlignment="1">
      <alignment horizontal="center" vertical="center" wrapText="1" readingOrder="1"/>
    </xf>
    <xf numFmtId="166" fontId="52" fillId="0" borderId="0" xfId="85" applyNumberFormat="1" applyFont="1" applyAlignment="1">
      <alignment horizontal="center" vertical="center"/>
    </xf>
    <xf numFmtId="166" fontId="52" fillId="0" borderId="0" xfId="0" applyNumberFormat="1" applyFont="1" applyAlignment="1">
      <alignment horizontal="center" vertical="center"/>
    </xf>
    <xf numFmtId="166" fontId="52" fillId="0" borderId="0" xfId="85" applyNumberFormat="1" applyFont="1"/>
    <xf numFmtId="166" fontId="52" fillId="0" borderId="0" xfId="0" applyNumberFormat="1" applyFont="1"/>
  </cellXfs>
  <cellStyles count="96">
    <cellStyle name="=C:\WINNT35\SYSTEM32\COMMAND.COM" xfId="77" xr:uid="{00000000-0005-0000-0000-000000000000}"/>
    <cellStyle name="=C:\WINNT35\SYSTEM32\COMMAND.COM 10" xfId="63" xr:uid="{00000000-0005-0000-0000-000001000000}"/>
    <cellStyle name="=C:\WINNT35\SYSTEM32\COMMAND.COM 10 3" xfId="12" xr:uid="{00000000-0005-0000-0000-000002000000}"/>
    <cellStyle name="=C:\WINNT35\SYSTEM32\COMMAND.COM 12" xfId="13" xr:uid="{00000000-0005-0000-0000-000003000000}"/>
    <cellStyle name="=C:\WINNT35\SYSTEM32\COMMAND.COM 13" xfId="14" xr:uid="{00000000-0005-0000-0000-000004000000}"/>
    <cellStyle name="=C:\WINNT35\SYSTEM32\COMMAND.COM 2 2" xfId="5" xr:uid="{00000000-0005-0000-0000-000005000000}"/>
    <cellStyle name="=C:\WINNT35\SYSTEM32\COMMAND.COM 2 2 3 2" xfId="64" xr:uid="{00000000-0005-0000-0000-000006000000}"/>
    <cellStyle name="=C:\WINNT35\SYSTEM32\COMMAND.COM 2 2 4" xfId="46" xr:uid="{00000000-0005-0000-0000-000007000000}"/>
    <cellStyle name="=C:\WINNT35\SYSTEM32\COMMAND.COM 3 5" xfId="57" xr:uid="{00000000-0005-0000-0000-000008000000}"/>
    <cellStyle name="=C:\WINNT35\SYSTEM32\COMMAND.COM 9" xfId="45" xr:uid="{00000000-0005-0000-0000-000009000000}"/>
    <cellStyle name="Comma 2" xfId="50" xr:uid="{00000000-0005-0000-0000-00000A000000}"/>
    <cellStyle name="Comma 2 7 9 2" xfId="49" xr:uid="{00000000-0005-0000-0000-00000B000000}"/>
    <cellStyle name="Comma 3" xfId="73" xr:uid="{00000000-0005-0000-0000-00000C000000}"/>
    <cellStyle name="Comma 3 5" xfId="76" xr:uid="{00000000-0005-0000-0000-00000D000000}"/>
    <cellStyle name="Comma 4" xfId="85" xr:uid="{00000000-0005-0000-0000-00000E000000}"/>
    <cellStyle name="Comma 4 2 2" xfId="25" xr:uid="{00000000-0005-0000-0000-00000F000000}"/>
    <cellStyle name="Comma 5 2" xfId="52" xr:uid="{00000000-0005-0000-0000-000010000000}"/>
    <cellStyle name="Heading 1 2 2 2" xfId="54" xr:uid="{00000000-0005-0000-0000-000011000000}"/>
    <cellStyle name="Heading 2 2 2 2" xfId="55" xr:uid="{00000000-0005-0000-0000-000012000000}"/>
    <cellStyle name="HeadingTable" xfId="58" xr:uid="{00000000-0005-0000-0000-000013000000}"/>
    <cellStyle name="HeadingTable 2" xfId="70" xr:uid="{00000000-0005-0000-0000-000014000000}"/>
    <cellStyle name="Hyperlink" xfId="62" xr:uid="{00000000-0005-0000-0000-000015000000}"/>
    <cellStyle name="Normal" xfId="0" builtinId="0"/>
    <cellStyle name="Normal 10 10" xfId="42" xr:uid="{00000000-0005-0000-0000-000017000000}"/>
    <cellStyle name="Normal 10 10 2 3" xfId="61" xr:uid="{00000000-0005-0000-0000-000018000000}"/>
    <cellStyle name="Normal 10 10 3 2" xfId="60" xr:uid="{00000000-0005-0000-0000-000019000000}"/>
    <cellStyle name="Normal 10 2 4 3" xfId="4" xr:uid="{00000000-0005-0000-0000-00001A000000}"/>
    <cellStyle name="Normal 11 2 2" xfId="19" xr:uid="{00000000-0005-0000-0000-00001B000000}"/>
    <cellStyle name="Normal 11 2 3" xfId="17" xr:uid="{00000000-0005-0000-0000-00001C000000}"/>
    <cellStyle name="Normal 12" xfId="43" xr:uid="{00000000-0005-0000-0000-00001D000000}"/>
    <cellStyle name="Normal 13 3 3" xfId="40" xr:uid="{00000000-0005-0000-0000-00001E000000}"/>
    <cellStyle name="Normal 14 3 2" xfId="11" xr:uid="{00000000-0005-0000-0000-00001F000000}"/>
    <cellStyle name="Normal 15" xfId="29" xr:uid="{00000000-0005-0000-0000-000020000000}"/>
    <cellStyle name="Normal 15 2" xfId="32" xr:uid="{00000000-0005-0000-0000-000021000000}"/>
    <cellStyle name="Normal 18 2" xfId="27" xr:uid="{00000000-0005-0000-0000-000022000000}"/>
    <cellStyle name="Normal 18 3" xfId="51" xr:uid="{00000000-0005-0000-0000-000023000000}"/>
    <cellStyle name="Normal 2" xfId="1" xr:uid="{00000000-0005-0000-0000-000024000000}"/>
    <cellStyle name="Normal 2 10 2" xfId="87" xr:uid="{B1384D27-0378-426A-BFD1-C54BE9BBBBFC}"/>
    <cellStyle name="Normal 2 10 3" xfId="26" xr:uid="{00000000-0005-0000-0000-000025000000}"/>
    <cellStyle name="Normal 2 100" xfId="65" xr:uid="{00000000-0005-0000-0000-000026000000}"/>
    <cellStyle name="Normal 2 100 6" xfId="48" xr:uid="{00000000-0005-0000-0000-000027000000}"/>
    <cellStyle name="Normal 2 100 6 3" xfId="7" xr:uid="{00000000-0005-0000-0000-000028000000}"/>
    <cellStyle name="Normal 2 2" xfId="82" xr:uid="{00000000-0005-0000-0000-000029000000}"/>
    <cellStyle name="Normal 2 2 4 2" xfId="53" xr:uid="{00000000-0005-0000-0000-00002A000000}"/>
    <cellStyle name="Normal 2 3" xfId="84" xr:uid="{00000000-0005-0000-0000-00002B000000}"/>
    <cellStyle name="Normal 2 3 6" xfId="34" xr:uid="{00000000-0005-0000-0000-00002C000000}"/>
    <cellStyle name="Normal 2 4" xfId="78" xr:uid="{00000000-0005-0000-0000-00002D000000}"/>
    <cellStyle name="Normal 2 6 2" xfId="95" xr:uid="{6292115F-03E5-4D1A-8856-96008B153F48}"/>
    <cellStyle name="Normal 2 6 6" xfId="33" xr:uid="{00000000-0005-0000-0000-00002E000000}"/>
    <cellStyle name="Normal 2 9" xfId="67" xr:uid="{00000000-0005-0000-0000-00002F000000}"/>
    <cellStyle name="Normal 2 9 2" xfId="10" xr:uid="{00000000-0005-0000-0000-000030000000}"/>
    <cellStyle name="Normal 22" xfId="44" xr:uid="{00000000-0005-0000-0000-000031000000}"/>
    <cellStyle name="Normal 23" xfId="37" xr:uid="{00000000-0005-0000-0000-000032000000}"/>
    <cellStyle name="Normal 3" xfId="2" xr:uid="{00000000-0005-0000-0000-000033000000}"/>
    <cellStyle name="Normal 3 2" xfId="75" xr:uid="{00000000-0005-0000-0000-000034000000}"/>
    <cellStyle name="Normal 3 2 2" xfId="88" xr:uid="{347F706D-CDCD-4323-B712-C37993BD9A5D}"/>
    <cellStyle name="Normal 3 3" xfId="79" xr:uid="{00000000-0005-0000-0000-000035000000}"/>
    <cellStyle name="Normal 4" xfId="72" xr:uid="{00000000-0005-0000-0000-000036000000}"/>
    <cellStyle name="Normal 4 2" xfId="80" xr:uid="{00000000-0005-0000-0000-000037000000}"/>
    <cellStyle name="Normal 47 6" xfId="15" xr:uid="{00000000-0005-0000-0000-000038000000}"/>
    <cellStyle name="Normal 5" xfId="81" xr:uid="{00000000-0005-0000-0000-000039000000}"/>
    <cellStyle name="Normal 5 2 2" xfId="20" xr:uid="{00000000-0005-0000-0000-00003A000000}"/>
    <cellStyle name="Normal 50 6" xfId="41" xr:uid="{00000000-0005-0000-0000-00003B000000}"/>
    <cellStyle name="Normal 531" xfId="86" xr:uid="{3F1F463D-EF1E-4E26-8B21-0CEEB15BE9CD}"/>
    <cellStyle name="Normal 540" xfId="16" xr:uid="{00000000-0005-0000-0000-00003C000000}"/>
    <cellStyle name="Normal 6" xfId="83" xr:uid="{00000000-0005-0000-0000-00003D000000}"/>
    <cellStyle name="Normal 8 2 2" xfId="30" xr:uid="{00000000-0005-0000-0000-00003E000000}"/>
    <cellStyle name="Normal 8 3 2" xfId="31" xr:uid="{00000000-0005-0000-0000-00003F000000}"/>
    <cellStyle name="Normal 9 2 2" xfId="21" xr:uid="{00000000-0005-0000-0000-000040000000}"/>
    <cellStyle name="Normal 9 3 2" xfId="23" xr:uid="{00000000-0005-0000-0000-000041000000}"/>
    <cellStyle name="Normal_Q1 Interim report" xfId="8" xr:uid="{00000000-0005-0000-0000-000042000000}"/>
    <cellStyle name="Normal_Q1 Interim report 2" xfId="90" xr:uid="{8046899F-28F6-4CB9-A9B7-1BBBDE6197FC}"/>
    <cellStyle name="Normal_Q1 Interim report 3" xfId="92" xr:uid="{7B624D4A-0B06-4F1B-840A-3FBF6A3C1C41}"/>
    <cellStyle name="Normal_Unibank" xfId="36" xr:uid="{00000000-0005-0000-0000-000044000000}"/>
    <cellStyle name="Normal_Unibank 2 2" xfId="38" xr:uid="{00000000-0005-0000-0000-000045000000}"/>
    <cellStyle name="optionalExposure" xfId="56" xr:uid="{00000000-0005-0000-0000-000046000000}"/>
    <cellStyle name="optionalExposure 2" xfId="69" xr:uid="{00000000-0005-0000-0000-000047000000}"/>
    <cellStyle name="Percent" xfId="68" builtinId="5"/>
    <cellStyle name="Percent 10 2" xfId="28" xr:uid="{00000000-0005-0000-0000-000049000000}"/>
    <cellStyle name="Percent 10 3" xfId="59" xr:uid="{00000000-0005-0000-0000-00004A000000}"/>
    <cellStyle name="Percent 13" xfId="47" xr:uid="{00000000-0005-0000-0000-00004B000000}"/>
    <cellStyle name="Percent 2" xfId="3" xr:uid="{00000000-0005-0000-0000-00004C000000}"/>
    <cellStyle name="Percent 2 2" xfId="89" xr:uid="{3C5729AA-2AAE-441C-8A11-BE81094CA190}"/>
    <cellStyle name="Percent 2 2 6" xfId="35" xr:uid="{00000000-0005-0000-0000-00004D000000}"/>
    <cellStyle name="Percent 2 2 7" xfId="9" xr:uid="{00000000-0005-0000-0000-00004E000000}"/>
    <cellStyle name="Percent 2 3" xfId="39" xr:uid="{00000000-0005-0000-0000-00004F000000}"/>
    <cellStyle name="Percent 2 3 2" xfId="74" xr:uid="{00000000-0005-0000-0000-000050000000}"/>
    <cellStyle name="Percent 3" xfId="94" xr:uid="{0EEC73A8-6978-4C07-9F5D-9E64C440F739}"/>
    <cellStyle name="Percent 3 11" xfId="66" xr:uid="{00000000-0005-0000-0000-000051000000}"/>
    <cellStyle name="Percent 5" xfId="91" xr:uid="{29D1F0A5-9F47-4A78-BD4B-155D1717DCD8}"/>
    <cellStyle name="Percent 7 2 2" xfId="22" xr:uid="{00000000-0005-0000-0000-000052000000}"/>
    <cellStyle name="Percent 7 3 2" xfId="24" xr:uid="{00000000-0005-0000-0000-000053000000}"/>
    <cellStyle name="Percent 8 2 4 3" xfId="6" xr:uid="{00000000-0005-0000-0000-000054000000}"/>
    <cellStyle name="Percent 9 2 3" xfId="18" xr:uid="{00000000-0005-0000-0000-000055000000}"/>
    <cellStyle name="Procent" xfId="93" xr:uid="{071151F7-B41C-4DDD-9C75-6764AB811F69}"/>
    <cellStyle name="Tusental 3" xfId="71" xr:uid="{00000000-0005-0000-0000-000056000000}"/>
  </cellStyles>
  <dxfs count="0"/>
  <tableStyles count="0" defaultTableStyle="TableStyleMedium2" defaultPivotStyle="PivotStyleLight16"/>
  <colors>
    <mruColors>
      <color rgb="FF0000A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6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7.xml"/><Relationship Id="rId68" Type="http://schemas.openxmlformats.org/officeDocument/2006/relationships/externalLink" Target="externalLinks/externalLink12.xml"/><Relationship Id="rId84" Type="http://schemas.openxmlformats.org/officeDocument/2006/relationships/externalLink" Target="externalLinks/externalLink28.xml"/><Relationship Id="rId89" Type="http://schemas.openxmlformats.org/officeDocument/2006/relationships/externalLink" Target="externalLinks/externalLink33.xml"/><Relationship Id="rId112" Type="http://schemas.openxmlformats.org/officeDocument/2006/relationships/externalLink" Target="externalLinks/externalLink56.xml"/><Relationship Id="rId133" Type="http://schemas.openxmlformats.org/officeDocument/2006/relationships/externalLink" Target="externalLinks/externalLink77.xml"/><Relationship Id="rId138" Type="http://schemas.openxmlformats.org/officeDocument/2006/relationships/externalLink" Target="externalLinks/externalLink82.xml"/><Relationship Id="rId154" Type="http://schemas.openxmlformats.org/officeDocument/2006/relationships/externalLink" Target="externalLinks/externalLink98.xml"/><Relationship Id="rId159" Type="http://schemas.openxmlformats.org/officeDocument/2006/relationships/externalLink" Target="externalLinks/externalLink103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51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2.xml"/><Relationship Id="rId74" Type="http://schemas.openxmlformats.org/officeDocument/2006/relationships/externalLink" Target="externalLinks/externalLink18.xml"/><Relationship Id="rId79" Type="http://schemas.openxmlformats.org/officeDocument/2006/relationships/externalLink" Target="externalLinks/externalLink23.xml"/><Relationship Id="rId102" Type="http://schemas.openxmlformats.org/officeDocument/2006/relationships/externalLink" Target="externalLinks/externalLink46.xml"/><Relationship Id="rId123" Type="http://schemas.openxmlformats.org/officeDocument/2006/relationships/externalLink" Target="externalLinks/externalLink67.xml"/><Relationship Id="rId128" Type="http://schemas.openxmlformats.org/officeDocument/2006/relationships/externalLink" Target="externalLinks/externalLink72.xml"/><Relationship Id="rId144" Type="http://schemas.openxmlformats.org/officeDocument/2006/relationships/externalLink" Target="externalLinks/externalLink88.xml"/><Relationship Id="rId149" Type="http://schemas.openxmlformats.org/officeDocument/2006/relationships/externalLink" Target="externalLinks/externalLink93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34.xml"/><Relationship Id="rId95" Type="http://schemas.openxmlformats.org/officeDocument/2006/relationships/externalLink" Target="externalLinks/externalLink39.xml"/><Relationship Id="rId160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externalLink" Target="externalLinks/externalLink8.xml"/><Relationship Id="rId69" Type="http://schemas.openxmlformats.org/officeDocument/2006/relationships/externalLink" Target="externalLinks/externalLink13.xml"/><Relationship Id="rId113" Type="http://schemas.openxmlformats.org/officeDocument/2006/relationships/externalLink" Target="externalLinks/externalLink57.xml"/><Relationship Id="rId118" Type="http://schemas.openxmlformats.org/officeDocument/2006/relationships/externalLink" Target="externalLinks/externalLink62.xml"/><Relationship Id="rId134" Type="http://schemas.openxmlformats.org/officeDocument/2006/relationships/externalLink" Target="externalLinks/externalLink78.xml"/><Relationship Id="rId139" Type="http://schemas.openxmlformats.org/officeDocument/2006/relationships/externalLink" Target="externalLinks/externalLink83.xml"/><Relationship Id="rId80" Type="http://schemas.openxmlformats.org/officeDocument/2006/relationships/externalLink" Target="externalLinks/externalLink24.xml"/><Relationship Id="rId85" Type="http://schemas.openxmlformats.org/officeDocument/2006/relationships/externalLink" Target="externalLinks/externalLink29.xml"/><Relationship Id="rId150" Type="http://schemas.openxmlformats.org/officeDocument/2006/relationships/externalLink" Target="externalLinks/externalLink94.xml"/><Relationship Id="rId155" Type="http://schemas.openxmlformats.org/officeDocument/2006/relationships/externalLink" Target="externalLinks/externalLink99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externalLink" Target="externalLinks/externalLink3.xml"/><Relationship Id="rId103" Type="http://schemas.openxmlformats.org/officeDocument/2006/relationships/externalLink" Target="externalLinks/externalLink47.xml"/><Relationship Id="rId108" Type="http://schemas.openxmlformats.org/officeDocument/2006/relationships/externalLink" Target="externalLinks/externalLink52.xml"/><Relationship Id="rId124" Type="http://schemas.openxmlformats.org/officeDocument/2006/relationships/externalLink" Target="externalLinks/externalLink68.xml"/><Relationship Id="rId129" Type="http://schemas.openxmlformats.org/officeDocument/2006/relationships/externalLink" Target="externalLinks/externalLink73.xml"/><Relationship Id="rId54" Type="http://schemas.openxmlformats.org/officeDocument/2006/relationships/worksheet" Target="worksheets/sheet54.xml"/><Relationship Id="rId70" Type="http://schemas.openxmlformats.org/officeDocument/2006/relationships/externalLink" Target="externalLinks/externalLink14.xml"/><Relationship Id="rId75" Type="http://schemas.openxmlformats.org/officeDocument/2006/relationships/externalLink" Target="externalLinks/externalLink19.xml"/><Relationship Id="rId91" Type="http://schemas.openxmlformats.org/officeDocument/2006/relationships/externalLink" Target="externalLinks/externalLink35.xml"/><Relationship Id="rId96" Type="http://schemas.openxmlformats.org/officeDocument/2006/relationships/externalLink" Target="externalLinks/externalLink40.xml"/><Relationship Id="rId140" Type="http://schemas.openxmlformats.org/officeDocument/2006/relationships/externalLink" Target="externalLinks/externalLink84.xml"/><Relationship Id="rId145" Type="http://schemas.openxmlformats.org/officeDocument/2006/relationships/externalLink" Target="externalLinks/externalLink89.xml"/><Relationship Id="rId16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1.xml"/><Relationship Id="rId106" Type="http://schemas.openxmlformats.org/officeDocument/2006/relationships/externalLink" Target="externalLinks/externalLink50.xml"/><Relationship Id="rId114" Type="http://schemas.openxmlformats.org/officeDocument/2006/relationships/externalLink" Target="externalLinks/externalLink58.xml"/><Relationship Id="rId119" Type="http://schemas.openxmlformats.org/officeDocument/2006/relationships/externalLink" Target="externalLinks/externalLink63.xml"/><Relationship Id="rId127" Type="http://schemas.openxmlformats.org/officeDocument/2006/relationships/externalLink" Target="externalLinks/externalLink7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4.xml"/><Relationship Id="rId65" Type="http://schemas.openxmlformats.org/officeDocument/2006/relationships/externalLink" Target="externalLinks/externalLink9.xml"/><Relationship Id="rId73" Type="http://schemas.openxmlformats.org/officeDocument/2006/relationships/externalLink" Target="externalLinks/externalLink17.xml"/><Relationship Id="rId78" Type="http://schemas.openxmlformats.org/officeDocument/2006/relationships/externalLink" Target="externalLinks/externalLink22.xml"/><Relationship Id="rId81" Type="http://schemas.openxmlformats.org/officeDocument/2006/relationships/externalLink" Target="externalLinks/externalLink25.xml"/><Relationship Id="rId86" Type="http://schemas.openxmlformats.org/officeDocument/2006/relationships/externalLink" Target="externalLinks/externalLink30.xml"/><Relationship Id="rId94" Type="http://schemas.openxmlformats.org/officeDocument/2006/relationships/externalLink" Target="externalLinks/externalLink38.xml"/><Relationship Id="rId99" Type="http://schemas.openxmlformats.org/officeDocument/2006/relationships/externalLink" Target="externalLinks/externalLink43.xml"/><Relationship Id="rId101" Type="http://schemas.openxmlformats.org/officeDocument/2006/relationships/externalLink" Target="externalLinks/externalLink45.xml"/><Relationship Id="rId122" Type="http://schemas.openxmlformats.org/officeDocument/2006/relationships/externalLink" Target="externalLinks/externalLink66.xml"/><Relationship Id="rId130" Type="http://schemas.openxmlformats.org/officeDocument/2006/relationships/externalLink" Target="externalLinks/externalLink74.xml"/><Relationship Id="rId135" Type="http://schemas.openxmlformats.org/officeDocument/2006/relationships/externalLink" Target="externalLinks/externalLink79.xml"/><Relationship Id="rId143" Type="http://schemas.openxmlformats.org/officeDocument/2006/relationships/externalLink" Target="externalLinks/externalLink87.xml"/><Relationship Id="rId148" Type="http://schemas.openxmlformats.org/officeDocument/2006/relationships/externalLink" Target="externalLinks/externalLink92.xml"/><Relationship Id="rId151" Type="http://schemas.openxmlformats.org/officeDocument/2006/relationships/externalLink" Target="externalLinks/externalLink95.xml"/><Relationship Id="rId156" Type="http://schemas.openxmlformats.org/officeDocument/2006/relationships/externalLink" Target="externalLinks/externalLink10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53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20.xml"/><Relationship Id="rId97" Type="http://schemas.openxmlformats.org/officeDocument/2006/relationships/externalLink" Target="externalLinks/externalLink41.xml"/><Relationship Id="rId104" Type="http://schemas.openxmlformats.org/officeDocument/2006/relationships/externalLink" Target="externalLinks/externalLink48.xml"/><Relationship Id="rId120" Type="http://schemas.openxmlformats.org/officeDocument/2006/relationships/externalLink" Target="externalLinks/externalLink64.xml"/><Relationship Id="rId125" Type="http://schemas.openxmlformats.org/officeDocument/2006/relationships/externalLink" Target="externalLinks/externalLink69.xml"/><Relationship Id="rId141" Type="http://schemas.openxmlformats.org/officeDocument/2006/relationships/externalLink" Target="externalLinks/externalLink85.xml"/><Relationship Id="rId146" Type="http://schemas.openxmlformats.org/officeDocument/2006/relationships/externalLink" Target="externalLinks/externalLink90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5.xml"/><Relationship Id="rId92" Type="http://schemas.openxmlformats.org/officeDocument/2006/relationships/externalLink" Target="externalLinks/externalLink36.xml"/><Relationship Id="rId16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externalLink" Target="externalLinks/externalLink10.xml"/><Relationship Id="rId87" Type="http://schemas.openxmlformats.org/officeDocument/2006/relationships/externalLink" Target="externalLinks/externalLink31.xml"/><Relationship Id="rId110" Type="http://schemas.openxmlformats.org/officeDocument/2006/relationships/externalLink" Target="externalLinks/externalLink54.xml"/><Relationship Id="rId115" Type="http://schemas.openxmlformats.org/officeDocument/2006/relationships/externalLink" Target="externalLinks/externalLink59.xml"/><Relationship Id="rId131" Type="http://schemas.openxmlformats.org/officeDocument/2006/relationships/externalLink" Target="externalLinks/externalLink75.xml"/><Relationship Id="rId136" Type="http://schemas.openxmlformats.org/officeDocument/2006/relationships/externalLink" Target="externalLinks/externalLink80.xml"/><Relationship Id="rId157" Type="http://schemas.openxmlformats.org/officeDocument/2006/relationships/externalLink" Target="externalLinks/externalLink101.xml"/><Relationship Id="rId61" Type="http://schemas.openxmlformats.org/officeDocument/2006/relationships/externalLink" Target="externalLinks/externalLink5.xml"/><Relationship Id="rId82" Type="http://schemas.openxmlformats.org/officeDocument/2006/relationships/externalLink" Target="externalLinks/externalLink26.xml"/><Relationship Id="rId152" Type="http://schemas.openxmlformats.org/officeDocument/2006/relationships/externalLink" Target="externalLinks/externalLink96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externalLink" Target="externalLinks/externalLink21.xml"/><Relationship Id="rId100" Type="http://schemas.openxmlformats.org/officeDocument/2006/relationships/externalLink" Target="externalLinks/externalLink44.xml"/><Relationship Id="rId105" Type="http://schemas.openxmlformats.org/officeDocument/2006/relationships/externalLink" Target="externalLinks/externalLink49.xml"/><Relationship Id="rId126" Type="http://schemas.openxmlformats.org/officeDocument/2006/relationships/externalLink" Target="externalLinks/externalLink70.xml"/><Relationship Id="rId147" Type="http://schemas.openxmlformats.org/officeDocument/2006/relationships/externalLink" Target="externalLinks/externalLink9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6.xml"/><Relationship Id="rId93" Type="http://schemas.openxmlformats.org/officeDocument/2006/relationships/externalLink" Target="externalLinks/externalLink37.xml"/><Relationship Id="rId98" Type="http://schemas.openxmlformats.org/officeDocument/2006/relationships/externalLink" Target="externalLinks/externalLink42.xml"/><Relationship Id="rId121" Type="http://schemas.openxmlformats.org/officeDocument/2006/relationships/externalLink" Target="externalLinks/externalLink65.xml"/><Relationship Id="rId142" Type="http://schemas.openxmlformats.org/officeDocument/2006/relationships/externalLink" Target="externalLinks/externalLink86.xml"/><Relationship Id="rId163" Type="http://schemas.openxmlformats.org/officeDocument/2006/relationships/calcChain" Target="calcChain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externalLink" Target="externalLinks/externalLink11.xml"/><Relationship Id="rId116" Type="http://schemas.openxmlformats.org/officeDocument/2006/relationships/externalLink" Target="externalLinks/externalLink60.xml"/><Relationship Id="rId137" Type="http://schemas.openxmlformats.org/officeDocument/2006/relationships/externalLink" Target="externalLinks/externalLink81.xml"/><Relationship Id="rId158" Type="http://schemas.openxmlformats.org/officeDocument/2006/relationships/externalLink" Target="externalLinks/externalLink10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externalLink" Target="externalLinks/externalLink6.xml"/><Relationship Id="rId83" Type="http://schemas.openxmlformats.org/officeDocument/2006/relationships/externalLink" Target="externalLinks/externalLink27.xml"/><Relationship Id="rId88" Type="http://schemas.openxmlformats.org/officeDocument/2006/relationships/externalLink" Target="externalLinks/externalLink32.xml"/><Relationship Id="rId111" Type="http://schemas.openxmlformats.org/officeDocument/2006/relationships/externalLink" Target="externalLinks/externalLink55.xml"/><Relationship Id="rId132" Type="http://schemas.openxmlformats.org/officeDocument/2006/relationships/externalLink" Target="externalLinks/externalLink76.xml"/><Relationship Id="rId153" Type="http://schemas.openxmlformats.org/officeDocument/2006/relationships/externalLink" Target="externalLinks/externalLink97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'Lending by sector'!$B$3</c:f>
              <c:strCache>
                <c:ptCount val="1"/>
                <c:pt idx="0">
                  <c:v>Corporate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'Lending by sector'!$A$12:$A$32</c:f>
              <c:strCache>
                <c:ptCount val="21"/>
                <c:pt idx="0">
                  <c:v>Q4/14</c:v>
                </c:pt>
                <c:pt idx="1">
                  <c:v>Q1/15</c:v>
                </c:pt>
                <c:pt idx="2">
                  <c:v>Q2/15</c:v>
                </c:pt>
                <c:pt idx="3">
                  <c:v>Q3/15</c:v>
                </c:pt>
                <c:pt idx="4">
                  <c:v>Q4/15</c:v>
                </c:pt>
                <c:pt idx="5">
                  <c:v>Q1/16</c:v>
                </c:pt>
                <c:pt idx="6">
                  <c:v>Q2/16</c:v>
                </c:pt>
                <c:pt idx="7">
                  <c:v>Q3/16</c:v>
                </c:pt>
                <c:pt idx="8">
                  <c:v>Q4/16</c:v>
                </c:pt>
                <c:pt idx="9">
                  <c:v>Q1/17</c:v>
                </c:pt>
                <c:pt idx="10">
                  <c:v>Q2/17</c:v>
                </c:pt>
                <c:pt idx="11">
                  <c:v>Q3/17</c:v>
                </c:pt>
                <c:pt idx="12">
                  <c:v>Q4/17</c:v>
                </c:pt>
                <c:pt idx="13">
                  <c:v>Q1/18</c:v>
                </c:pt>
                <c:pt idx="14">
                  <c:v>Q2/18</c:v>
                </c:pt>
                <c:pt idx="15">
                  <c:v>Q3/18</c:v>
                </c:pt>
                <c:pt idx="16">
                  <c:v>Q4/18</c:v>
                </c:pt>
                <c:pt idx="17">
                  <c:v>Q1/19</c:v>
                </c:pt>
                <c:pt idx="18">
                  <c:v>Q2/19</c:v>
                </c:pt>
                <c:pt idx="19">
                  <c:v>Q3/19</c:v>
                </c:pt>
                <c:pt idx="20">
                  <c:v>Q4/19</c:v>
                </c:pt>
              </c:strCache>
            </c:strRef>
          </c:cat>
          <c:val>
            <c:numRef>
              <c:f>'Lending by sector'!$B$12:$B$32</c:f>
              <c:numCache>
                <c:formatCode>#,##0</c:formatCode>
                <c:ptCount val="21"/>
                <c:pt idx="0">
                  <c:v>143.78151748039048</c:v>
                </c:pt>
                <c:pt idx="1">
                  <c:v>149.96778900026283</c:v>
                </c:pt>
                <c:pt idx="2">
                  <c:v>147.4377713990113</c:v>
                </c:pt>
                <c:pt idx="3">
                  <c:v>146.06525389121373</c:v>
                </c:pt>
                <c:pt idx="4">
                  <c:v>145.26866887731182</c:v>
                </c:pt>
                <c:pt idx="5">
                  <c:v>143.54878025743486</c:v>
                </c:pt>
                <c:pt idx="6">
                  <c:v>143.11938331443403</c:v>
                </c:pt>
                <c:pt idx="7">
                  <c:v>135.61674948061395</c:v>
                </c:pt>
                <c:pt idx="8">
                  <c:v>133.78792034895963</c:v>
                </c:pt>
                <c:pt idx="9">
                  <c:v>135.07618043344465</c:v>
                </c:pt>
                <c:pt idx="10">
                  <c:v>133.25030835000001</c:v>
                </c:pt>
                <c:pt idx="11">
                  <c:v>132.10629931</c:v>
                </c:pt>
                <c:pt idx="12">
                  <c:v>130.71611482</c:v>
                </c:pt>
                <c:pt idx="13">
                  <c:v>128.66556386532065</c:v>
                </c:pt>
                <c:pt idx="14">
                  <c:v>131.41827084452999</c:v>
                </c:pt>
                <c:pt idx="15">
                  <c:v>131.27306471083998</c:v>
                </c:pt>
                <c:pt idx="16">
                  <c:v>130.71686340611998</c:v>
                </c:pt>
                <c:pt idx="17">
                  <c:v>133.02087509371998</c:v>
                </c:pt>
                <c:pt idx="18">
                  <c:v>132.29207485412002</c:v>
                </c:pt>
                <c:pt idx="19">
                  <c:v>131.46601130350001</c:v>
                </c:pt>
                <c:pt idx="20">
                  <c:v>132.62464494895002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AB-4C32-819E-918053FC59CA}"/>
            </c:ext>
          </c:extLst>
        </c:ser>
        <c:ser>
          <c:idx val="1"/>
          <c:order val="1"/>
          <c:tx>
            <c:strRef>
              <c:f>'Lending by sector'!$C$3</c:f>
              <c:strCache>
                <c:ptCount val="1"/>
                <c:pt idx="0">
                  <c:v>Mortgage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'Lending by sector'!$A$12:$A$32</c:f>
              <c:strCache>
                <c:ptCount val="21"/>
                <c:pt idx="0">
                  <c:v>Q4/14</c:v>
                </c:pt>
                <c:pt idx="1">
                  <c:v>Q1/15</c:v>
                </c:pt>
                <c:pt idx="2">
                  <c:v>Q2/15</c:v>
                </c:pt>
                <c:pt idx="3">
                  <c:v>Q3/15</c:v>
                </c:pt>
                <c:pt idx="4">
                  <c:v>Q4/15</c:v>
                </c:pt>
                <c:pt idx="5">
                  <c:v>Q1/16</c:v>
                </c:pt>
                <c:pt idx="6">
                  <c:v>Q2/16</c:v>
                </c:pt>
                <c:pt idx="7">
                  <c:v>Q3/16</c:v>
                </c:pt>
                <c:pt idx="8">
                  <c:v>Q4/16</c:v>
                </c:pt>
                <c:pt idx="9">
                  <c:v>Q1/17</c:v>
                </c:pt>
                <c:pt idx="10">
                  <c:v>Q2/17</c:v>
                </c:pt>
                <c:pt idx="11">
                  <c:v>Q3/17</c:v>
                </c:pt>
                <c:pt idx="12">
                  <c:v>Q4/17</c:v>
                </c:pt>
                <c:pt idx="13">
                  <c:v>Q1/18</c:v>
                </c:pt>
                <c:pt idx="14">
                  <c:v>Q2/18</c:v>
                </c:pt>
                <c:pt idx="15">
                  <c:v>Q3/18</c:v>
                </c:pt>
                <c:pt idx="16">
                  <c:v>Q4/18</c:v>
                </c:pt>
                <c:pt idx="17">
                  <c:v>Q1/19</c:v>
                </c:pt>
                <c:pt idx="18">
                  <c:v>Q2/19</c:v>
                </c:pt>
                <c:pt idx="19">
                  <c:v>Q3/19</c:v>
                </c:pt>
                <c:pt idx="20">
                  <c:v>Q4/19</c:v>
                </c:pt>
              </c:strCache>
            </c:strRef>
          </c:cat>
          <c:val>
            <c:numRef>
              <c:f>'Lending by sector'!$C$12:$C$32</c:f>
              <c:numCache>
                <c:formatCode>#,##0</c:formatCode>
                <c:ptCount val="21"/>
                <c:pt idx="0">
                  <c:v>125.93057882087889</c:v>
                </c:pt>
                <c:pt idx="1">
                  <c:v>128.65738900530326</c:v>
                </c:pt>
                <c:pt idx="2">
                  <c:v>130.47011111911166</c:v>
                </c:pt>
                <c:pt idx="3">
                  <c:v>126.9985850881984</c:v>
                </c:pt>
                <c:pt idx="4">
                  <c:v>130.23153946655165</c:v>
                </c:pt>
                <c:pt idx="5">
                  <c:v>132.96892137290143</c:v>
                </c:pt>
                <c:pt idx="6">
                  <c:v>134.01874400475666</c:v>
                </c:pt>
                <c:pt idx="7">
                  <c:v>132.48569096348319</c:v>
                </c:pt>
                <c:pt idx="8">
                  <c:v>133.34060692153113</c:v>
                </c:pt>
                <c:pt idx="9">
                  <c:v>134.11164067245306</c:v>
                </c:pt>
                <c:pt idx="10">
                  <c:v>133.68191683000001</c:v>
                </c:pt>
                <c:pt idx="11">
                  <c:v>134.73789069999998</c:v>
                </c:pt>
                <c:pt idx="12">
                  <c:v>132.47711695999999</c:v>
                </c:pt>
                <c:pt idx="13">
                  <c:v>130.53787481307941</c:v>
                </c:pt>
                <c:pt idx="14">
                  <c:v>131.35802387119</c:v>
                </c:pt>
                <c:pt idx="15">
                  <c:v>132.44742941606</c:v>
                </c:pt>
                <c:pt idx="16">
                  <c:v>132.22709210359002</c:v>
                </c:pt>
                <c:pt idx="17">
                  <c:v>136.75894464826001</c:v>
                </c:pt>
                <c:pt idx="18">
                  <c:v>138.62279978706002</c:v>
                </c:pt>
                <c:pt idx="19">
                  <c:v>139.02455834269</c:v>
                </c:pt>
                <c:pt idx="20">
                  <c:v>141.78881655292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AB-4C32-819E-918053FC59CA}"/>
            </c:ext>
          </c:extLst>
        </c:ser>
        <c:ser>
          <c:idx val="2"/>
          <c:order val="2"/>
          <c:tx>
            <c:strRef>
              <c:f>'Lending by sector'!$D$3</c:f>
              <c:strCache>
                <c:ptCount val="1"/>
                <c:pt idx="0">
                  <c:v>Consumer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'Lending by sector'!$A$12:$A$32</c:f>
              <c:strCache>
                <c:ptCount val="21"/>
                <c:pt idx="0">
                  <c:v>Q4/14</c:v>
                </c:pt>
                <c:pt idx="1">
                  <c:v>Q1/15</c:v>
                </c:pt>
                <c:pt idx="2">
                  <c:v>Q2/15</c:v>
                </c:pt>
                <c:pt idx="3">
                  <c:v>Q3/15</c:v>
                </c:pt>
                <c:pt idx="4">
                  <c:v>Q4/15</c:v>
                </c:pt>
                <c:pt idx="5">
                  <c:v>Q1/16</c:v>
                </c:pt>
                <c:pt idx="6">
                  <c:v>Q2/16</c:v>
                </c:pt>
                <c:pt idx="7">
                  <c:v>Q3/16</c:v>
                </c:pt>
                <c:pt idx="8">
                  <c:v>Q4/16</c:v>
                </c:pt>
                <c:pt idx="9">
                  <c:v>Q1/17</c:v>
                </c:pt>
                <c:pt idx="10">
                  <c:v>Q2/17</c:v>
                </c:pt>
                <c:pt idx="11">
                  <c:v>Q3/17</c:v>
                </c:pt>
                <c:pt idx="12">
                  <c:v>Q4/17</c:v>
                </c:pt>
                <c:pt idx="13">
                  <c:v>Q1/18</c:v>
                </c:pt>
                <c:pt idx="14">
                  <c:v>Q2/18</c:v>
                </c:pt>
                <c:pt idx="15">
                  <c:v>Q3/18</c:v>
                </c:pt>
                <c:pt idx="16">
                  <c:v>Q4/18</c:v>
                </c:pt>
                <c:pt idx="17">
                  <c:v>Q1/19</c:v>
                </c:pt>
                <c:pt idx="18">
                  <c:v>Q2/19</c:v>
                </c:pt>
                <c:pt idx="19">
                  <c:v>Q3/19</c:v>
                </c:pt>
                <c:pt idx="20">
                  <c:v>Q4/19</c:v>
                </c:pt>
              </c:strCache>
            </c:strRef>
          </c:cat>
          <c:val>
            <c:numRef>
              <c:f>'Lending by sector'!$D$12:$D$32</c:f>
              <c:numCache>
                <c:formatCode>#,##0</c:formatCode>
                <c:ptCount val="21"/>
                <c:pt idx="0">
                  <c:v>28.054300524751163</c:v>
                </c:pt>
                <c:pt idx="1">
                  <c:v>27.858975156928746</c:v>
                </c:pt>
                <c:pt idx="2">
                  <c:v>28.114068988630052</c:v>
                </c:pt>
                <c:pt idx="3">
                  <c:v>27.996236766816811</c:v>
                </c:pt>
                <c:pt idx="4">
                  <c:v>27.918527235066406</c:v>
                </c:pt>
                <c:pt idx="5">
                  <c:v>27.623518554289621</c:v>
                </c:pt>
                <c:pt idx="6">
                  <c:v>27.698421928278758</c:v>
                </c:pt>
                <c:pt idx="7">
                  <c:v>27.486039897345165</c:v>
                </c:pt>
                <c:pt idx="8">
                  <c:v>27.758609970098743</c:v>
                </c:pt>
                <c:pt idx="9">
                  <c:v>26.83039318024306</c:v>
                </c:pt>
                <c:pt idx="10">
                  <c:v>27.125147330000004</c:v>
                </c:pt>
                <c:pt idx="11">
                  <c:v>26.504089159999999</c:v>
                </c:pt>
                <c:pt idx="12">
                  <c:v>26.107472380000001</c:v>
                </c:pt>
                <c:pt idx="13">
                  <c:v>25.460851736530003</c:v>
                </c:pt>
                <c:pt idx="14">
                  <c:v>24.950549271480003</c:v>
                </c:pt>
                <c:pt idx="15">
                  <c:v>24.950549271480003</c:v>
                </c:pt>
                <c:pt idx="16">
                  <c:v>24.802066212379998</c:v>
                </c:pt>
                <c:pt idx="17">
                  <c:v>25.804378080700001</c:v>
                </c:pt>
                <c:pt idx="18">
                  <c:v>25.858794211409997</c:v>
                </c:pt>
                <c:pt idx="19">
                  <c:v>25.683108422520018</c:v>
                </c:pt>
                <c:pt idx="20">
                  <c:v>25.375314416909998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AB-4C32-819E-918053FC59CA}"/>
            </c:ext>
          </c:extLst>
        </c:ser>
        <c:ser>
          <c:idx val="3"/>
          <c:order val="3"/>
          <c:tx>
            <c:strRef>
              <c:f>'Lending by sector'!$E$3</c:f>
              <c:strCache>
                <c:ptCount val="1"/>
                <c:pt idx="0">
                  <c:v>Reverse repos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'Lending by sector'!$A$12:$A$32</c:f>
              <c:strCache>
                <c:ptCount val="21"/>
                <c:pt idx="0">
                  <c:v>Q4/14</c:v>
                </c:pt>
                <c:pt idx="1">
                  <c:v>Q1/15</c:v>
                </c:pt>
                <c:pt idx="2">
                  <c:v>Q2/15</c:v>
                </c:pt>
                <c:pt idx="3">
                  <c:v>Q3/15</c:v>
                </c:pt>
                <c:pt idx="4">
                  <c:v>Q4/15</c:v>
                </c:pt>
                <c:pt idx="5">
                  <c:v>Q1/16</c:v>
                </c:pt>
                <c:pt idx="6">
                  <c:v>Q2/16</c:v>
                </c:pt>
                <c:pt idx="7">
                  <c:v>Q3/16</c:v>
                </c:pt>
                <c:pt idx="8">
                  <c:v>Q4/16</c:v>
                </c:pt>
                <c:pt idx="9">
                  <c:v>Q1/17</c:v>
                </c:pt>
                <c:pt idx="10">
                  <c:v>Q2/17</c:v>
                </c:pt>
                <c:pt idx="11">
                  <c:v>Q3/17</c:v>
                </c:pt>
                <c:pt idx="12">
                  <c:v>Q4/17</c:v>
                </c:pt>
                <c:pt idx="13">
                  <c:v>Q1/18</c:v>
                </c:pt>
                <c:pt idx="14">
                  <c:v>Q2/18</c:v>
                </c:pt>
                <c:pt idx="15">
                  <c:v>Q3/18</c:v>
                </c:pt>
                <c:pt idx="16">
                  <c:v>Q4/18</c:v>
                </c:pt>
                <c:pt idx="17">
                  <c:v>Q1/19</c:v>
                </c:pt>
                <c:pt idx="18">
                  <c:v>Q2/19</c:v>
                </c:pt>
                <c:pt idx="19">
                  <c:v>Q3/19</c:v>
                </c:pt>
                <c:pt idx="20">
                  <c:v>Q4/19</c:v>
                </c:pt>
              </c:strCache>
            </c:strRef>
          </c:cat>
          <c:val>
            <c:numRef>
              <c:f>'Lending by sector'!$E$12:$E$32</c:f>
              <c:numCache>
                <c:formatCode>#,##0</c:formatCode>
                <c:ptCount val="21"/>
                <c:pt idx="0">
                  <c:v>44.508420000000001</c:v>
                </c:pt>
                <c:pt idx="1">
                  <c:v>46.231977000000001</c:v>
                </c:pt>
                <c:pt idx="2">
                  <c:v>46.945017</c:v>
                </c:pt>
                <c:pt idx="3">
                  <c:v>43.784286000000002</c:v>
                </c:pt>
                <c:pt idx="4">
                  <c:v>32.27364</c:v>
                </c:pt>
                <c:pt idx="5">
                  <c:v>33.897911000000001</c:v>
                </c:pt>
                <c:pt idx="6">
                  <c:v>35.677188999999998</c:v>
                </c:pt>
                <c:pt idx="7">
                  <c:v>26.457393</c:v>
                </c:pt>
                <c:pt idx="8">
                  <c:v>19.175809999999998</c:v>
                </c:pt>
                <c:pt idx="9">
                  <c:v>20.850673</c:v>
                </c:pt>
                <c:pt idx="10">
                  <c:v>16.772660999999999</c:v>
                </c:pt>
                <c:pt idx="11">
                  <c:v>17.125460539999999</c:v>
                </c:pt>
                <c:pt idx="12">
                  <c:v>16.291809659999998</c:v>
                </c:pt>
                <c:pt idx="13">
                  <c:v>23.404632350189999</c:v>
                </c:pt>
                <c:pt idx="14">
                  <c:v>22.461380844260002</c:v>
                </c:pt>
                <c:pt idx="15">
                  <c:v>24.833017554239994</c:v>
                </c:pt>
                <c:pt idx="16">
                  <c:v>16.71068194191</c:v>
                </c:pt>
                <c:pt idx="17">
                  <c:v>24.970094079229998</c:v>
                </c:pt>
                <c:pt idx="18">
                  <c:v>23.55544340989</c:v>
                </c:pt>
                <c:pt idx="19">
                  <c:v>28.73909558495</c:v>
                </c:pt>
                <c:pt idx="20">
                  <c:v>18.888836786039999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AB-4C32-819E-918053FC59CA}"/>
            </c:ext>
          </c:extLst>
        </c:ser>
        <c:ser>
          <c:idx val="4"/>
          <c:order val="4"/>
          <c:tx>
            <c:strRef>
              <c:f>'Lending by sector'!$F$3</c:f>
              <c:strCache>
                <c:ptCount val="1"/>
                <c:pt idx="0">
                  <c:v>Public sector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'Lending by sector'!$A$12:$A$32</c:f>
              <c:strCache>
                <c:ptCount val="21"/>
                <c:pt idx="0">
                  <c:v>Q4/14</c:v>
                </c:pt>
                <c:pt idx="1">
                  <c:v>Q1/15</c:v>
                </c:pt>
                <c:pt idx="2">
                  <c:v>Q2/15</c:v>
                </c:pt>
                <c:pt idx="3">
                  <c:v>Q3/15</c:v>
                </c:pt>
                <c:pt idx="4">
                  <c:v>Q4/15</c:v>
                </c:pt>
                <c:pt idx="5">
                  <c:v>Q1/16</c:v>
                </c:pt>
                <c:pt idx="6">
                  <c:v>Q2/16</c:v>
                </c:pt>
                <c:pt idx="7">
                  <c:v>Q3/16</c:v>
                </c:pt>
                <c:pt idx="8">
                  <c:v>Q4/16</c:v>
                </c:pt>
                <c:pt idx="9">
                  <c:v>Q1/17</c:v>
                </c:pt>
                <c:pt idx="10">
                  <c:v>Q2/17</c:v>
                </c:pt>
                <c:pt idx="11">
                  <c:v>Q3/17</c:v>
                </c:pt>
                <c:pt idx="12">
                  <c:v>Q4/17</c:v>
                </c:pt>
                <c:pt idx="13">
                  <c:v>Q1/18</c:v>
                </c:pt>
                <c:pt idx="14">
                  <c:v>Q2/18</c:v>
                </c:pt>
                <c:pt idx="15">
                  <c:v>Q3/18</c:v>
                </c:pt>
                <c:pt idx="16">
                  <c:v>Q4/18</c:v>
                </c:pt>
                <c:pt idx="17">
                  <c:v>Q1/19</c:v>
                </c:pt>
                <c:pt idx="18">
                  <c:v>Q2/19</c:v>
                </c:pt>
                <c:pt idx="19">
                  <c:v>Q3/19</c:v>
                </c:pt>
                <c:pt idx="20">
                  <c:v>Q4/19</c:v>
                </c:pt>
              </c:strCache>
            </c:strRef>
          </c:cat>
          <c:val>
            <c:numRef>
              <c:f>'Lending by sector'!$F$12:$F$32</c:f>
              <c:numCache>
                <c:formatCode>#,##0</c:formatCode>
                <c:ptCount val="21"/>
                <c:pt idx="0">
                  <c:v>5.8102083389784189</c:v>
                </c:pt>
                <c:pt idx="1">
                  <c:v>5.0043545969021421</c:v>
                </c:pt>
                <c:pt idx="2">
                  <c:v>4.6131314929684928</c:v>
                </c:pt>
                <c:pt idx="3">
                  <c:v>4.4923882541233704</c:v>
                </c:pt>
                <c:pt idx="4">
                  <c:v>5.2279537354331422</c:v>
                </c:pt>
                <c:pt idx="5">
                  <c:v>4.6919572459078207</c:v>
                </c:pt>
                <c:pt idx="6">
                  <c:v>4.0664614572116209</c:v>
                </c:pt>
                <c:pt idx="7">
                  <c:v>3.6180076210775991</c:v>
                </c:pt>
                <c:pt idx="8">
                  <c:v>3.6259217990662438</c:v>
                </c:pt>
                <c:pt idx="9">
                  <c:v>3.1832180624085882</c:v>
                </c:pt>
                <c:pt idx="10">
                  <c:v>3.8497697500000005</c:v>
                </c:pt>
                <c:pt idx="11">
                  <c:v>3.2340501000000001</c:v>
                </c:pt>
                <c:pt idx="12">
                  <c:v>4.5654386300000001</c:v>
                </c:pt>
                <c:pt idx="13">
                  <c:v>2.8566860193800001</c:v>
                </c:pt>
                <c:pt idx="14">
                  <c:v>4.4071998853100007</c:v>
                </c:pt>
                <c:pt idx="15">
                  <c:v>2.9903571472699997</c:v>
                </c:pt>
                <c:pt idx="16">
                  <c:v>3.8477111596099998</c:v>
                </c:pt>
                <c:pt idx="17">
                  <c:v>5.0225599682499995</c:v>
                </c:pt>
                <c:pt idx="18">
                  <c:v>3.4543747490999999</c:v>
                </c:pt>
                <c:pt idx="19">
                  <c:v>3.35556679901</c:v>
                </c:pt>
                <c:pt idx="20">
                  <c:v>4.0620585063200005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AB-4C32-819E-918053FC5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98093664"/>
        <c:axId val="798092680"/>
      </c:barChart>
      <c:catAx>
        <c:axId val="798093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98092680"/>
        <c:crosses val="autoZero"/>
        <c:auto val="1"/>
        <c:lblAlgn val="ctr"/>
        <c:lblOffset val="100"/>
        <c:noMultiLvlLbl val="0"/>
      </c:catAx>
      <c:valAx>
        <c:axId val="798092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98093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83065240253089"/>
          <c:y val="7.0076055874314799E-2"/>
          <c:w val="0.75297805177154553"/>
          <c:h val="0.64578780502832878"/>
        </c:manualLayout>
      </c:layout>
      <c:pieChart>
        <c:varyColors val="1"/>
        <c:ser>
          <c:idx val="0"/>
          <c:order val="0"/>
          <c:spPr>
            <a:ln w="12700">
              <a:solidFill>
                <a:schemeClr val="bg1"/>
              </a:solidFill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3AD-4557-A6DA-6F66A511E0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3AD-4557-A6DA-6F66A511E0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3AD-4557-A6DA-6F66A511E0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3AD-4557-A6DA-6F66A511E0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3AD-4557-A6DA-6F66A511E0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3AD-4557-A6DA-6F66A511E0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3AD-4557-A6DA-6F66A511E0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3AD-4557-A6DA-6F66A511E0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A3AD-4557-A6DA-6F66A511E0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9-A3AD-4557-A6DA-6F66A511E0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A-A3AD-4557-A6DA-6F66A511E0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B-A3AD-4557-A6DA-6F66A511E0B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C-A3AD-4557-A6DA-6F66A511E0B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D-A3AD-4557-A6DA-6F66A511E0B6}"/>
              </c:ext>
            </c:extLst>
          </c:dPt>
          <c:dLbls>
            <c:dLbl>
              <c:idx val="0"/>
              <c:layout>
                <c:manualLayout>
                  <c:x val="-8.73634256672398E-2"/>
                  <c:y val="2.130544679040731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AD-4557-A6DA-6F66A511E0B6}"/>
                </c:ext>
              </c:extLst>
            </c:dLbl>
            <c:dLbl>
              <c:idx val="1"/>
              <c:layout>
                <c:manualLayout>
                  <c:x val="4.0007360797227373E-2"/>
                  <c:y val="-3.261819690384775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AD-4557-A6DA-6F66A511E0B6}"/>
                </c:ext>
              </c:extLst>
            </c:dLbl>
            <c:dLbl>
              <c:idx val="2"/>
              <c:layout>
                <c:manualLayout>
                  <c:x val="2.3289230229914182E-2"/>
                  <c:y val="-2.653174196729616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AD-4557-A6DA-6F66A511E0B6}"/>
                </c:ext>
              </c:extLst>
            </c:dLbl>
            <c:dLbl>
              <c:idx val="3"/>
              <c:layout>
                <c:manualLayout>
                  <c:x val="2.775597529324807E-2"/>
                  <c:y val="-1.808175069998989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AD-4557-A6DA-6F66A511E0B6}"/>
                </c:ext>
              </c:extLst>
            </c:dLbl>
            <c:dLbl>
              <c:idx val="4"/>
              <c:layout>
                <c:manualLayout>
                  <c:x val="3.66249200285515E-2"/>
                  <c:y val="1.99792614382429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AD-4557-A6DA-6F66A511E0B6}"/>
                </c:ext>
              </c:extLst>
            </c:dLbl>
            <c:dLbl>
              <c:idx val="5"/>
              <c:layout>
                <c:manualLayout>
                  <c:x val="3.4774496959465905E-2"/>
                  <c:y val="3.540078735836800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AD-4557-A6DA-6F66A511E0B6}"/>
                </c:ext>
              </c:extLst>
            </c:dLbl>
            <c:dLbl>
              <c:idx val="6"/>
              <c:layout>
                <c:manualLayout>
                  <c:x val="3.5867492485508565E-2"/>
                  <c:y val="7.275489467710001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AD-4557-A6DA-6F66A511E0B6}"/>
                </c:ext>
              </c:extLst>
            </c:dLbl>
            <c:dLbl>
              <c:idx val="7"/>
              <c:layout>
                <c:manualLayout>
                  <c:x val="3.3515813693734596E-2"/>
                  <c:y val="2.567158220763343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AD-4557-A6DA-6F66A511E0B6}"/>
                </c:ext>
              </c:extLst>
            </c:dLbl>
            <c:dLbl>
              <c:idx val="8"/>
              <c:layout>
                <c:manualLayout>
                  <c:x val="-2.2204780234598456E-2"/>
                  <c:y val="2.037318416003538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AD-4557-A6DA-6F66A511E0B6}"/>
                </c:ext>
              </c:extLst>
            </c:dLbl>
            <c:dLbl>
              <c:idx val="9"/>
              <c:layout>
                <c:manualLayout>
                  <c:x val="-5.0102376567138063E-2"/>
                  <c:y val="1.099114170772593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AD-4557-A6DA-6F66A511E0B6}"/>
                </c:ext>
              </c:extLst>
            </c:dLbl>
            <c:dLbl>
              <c:idx val="10"/>
              <c:layout>
                <c:manualLayout>
                  <c:x val="-9.5869430064194239E-2"/>
                  <c:y val="-1.335002624037024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AD-4557-A6DA-6F66A511E0B6}"/>
                </c:ext>
              </c:extLst>
            </c:dLbl>
            <c:dLbl>
              <c:idx val="11"/>
              <c:layout>
                <c:manualLayout>
                  <c:x val="-9.835056656429253E-2"/>
                  <c:y val="-9.7854802156911915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AD-4557-A6DA-6F66A511E0B6}"/>
                </c:ext>
              </c:extLst>
            </c:dLbl>
            <c:dLbl>
              <c:idx val="12"/>
              <c:layout>
                <c:manualLayout>
                  <c:x val="-7.5547830830463153E-2"/>
                  <c:y val="-1.181768165377343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AD-4557-A6DA-6F66A511E0B6}"/>
                </c:ext>
              </c:extLst>
            </c:dLbl>
            <c:dLbl>
              <c:idx val="13"/>
              <c:layout>
                <c:manualLayout>
                  <c:x val="-6.9751421564892085E-2"/>
                  <c:y val="-3.340646523816994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AD-4557-A6DA-6F66A511E0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sv-SE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'Shipping oil and oil services'!$A$21:$A$34</c:f>
              <c:strCache>
                <c:ptCount val="14"/>
                <c:pt idx="0">
                  <c:v>Tankers (crude, product, chemical)</c:v>
                </c:pt>
                <c:pt idx="1">
                  <c:v>Dry Cargo</c:v>
                </c:pt>
                <c:pt idx="2">
                  <c:v>Gas Tankers</c:v>
                </c:pt>
                <c:pt idx="3">
                  <c:v>RoRo Vessels</c:v>
                </c:pt>
                <c:pt idx="4">
                  <c:v>Container Ships</c:v>
                </c:pt>
                <c:pt idx="5">
                  <c:v>Car Carriers</c:v>
                </c:pt>
                <c:pt idx="6">
                  <c:v>Other Shipping</c:v>
                </c:pt>
                <c:pt idx="7">
                  <c:v>Drilling Rigs</c:v>
                </c:pt>
                <c:pt idx="8">
                  <c:v>Supply Vessels</c:v>
                </c:pt>
                <c:pt idx="9">
                  <c:v>Floating Production</c:v>
                </c:pt>
                <c:pt idx="10">
                  <c:v>Oil Services</c:v>
                </c:pt>
                <c:pt idx="11">
                  <c:v>Cruise</c:v>
                </c:pt>
                <c:pt idx="12">
                  <c:v>Ferries</c:v>
                </c:pt>
                <c:pt idx="13">
                  <c:v>Other</c:v>
                </c:pt>
              </c:strCache>
            </c:strRef>
          </c:cat>
          <c:val>
            <c:numRef>
              <c:f>'Shipping oil and oil services'!$B$21:$B$34</c:f>
              <c:numCache>
                <c:formatCode>0%</c:formatCode>
                <c:ptCount val="14"/>
                <c:pt idx="0">
                  <c:v>0.25548380309105617</c:v>
                </c:pt>
                <c:pt idx="1">
                  <c:v>0.12132082248387281</c:v>
                </c:pt>
                <c:pt idx="2">
                  <c:v>0.17392737294688432</c:v>
                </c:pt>
                <c:pt idx="3">
                  <c:v>3.1438582120476989E-2</c:v>
                </c:pt>
                <c:pt idx="4">
                  <c:v>1.24580632627844E-2</c:v>
                </c:pt>
                <c:pt idx="5">
                  <c:v>4.9356028968137226E-2</c:v>
                </c:pt>
                <c:pt idx="6">
                  <c:v>3.1474923230944492E-3</c:v>
                </c:pt>
                <c:pt idx="7">
                  <c:v>0.10141932384726089</c:v>
                </c:pt>
                <c:pt idx="8">
                  <c:v>7.2789425355012691E-2</c:v>
                </c:pt>
                <c:pt idx="9">
                  <c:v>2.1765053750899457E-2</c:v>
                </c:pt>
                <c:pt idx="10">
                  <c:v>3.22102969099618E-2</c:v>
                </c:pt>
                <c:pt idx="11">
                  <c:v>3.875344323910411E-2</c:v>
                </c:pt>
                <c:pt idx="12">
                  <c:v>2.5173599796318624E-2</c:v>
                </c:pt>
                <c:pt idx="13">
                  <c:v>6.0756691905136169E-2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3AD-4557-A6DA-6F66A511E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92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981800766283524"/>
          <c:y val="0.17603767560664113"/>
          <c:w val="0.67630906768837806"/>
          <c:h val="0.67630906768837806"/>
        </c:manualLayout>
      </c:layout>
      <c:pieChart>
        <c:varyColors val="1"/>
        <c:ser>
          <c:idx val="0"/>
          <c:order val="0"/>
          <c:tx>
            <c:v>EURbn</c:v>
          </c:tx>
          <c:spPr>
            <a:solidFill>
              <a:srgbClr val="CCCCFF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0000A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E8F1-4372-B76A-18659CD138E0}"/>
              </c:ext>
            </c:extLst>
          </c:dPt>
          <c:dPt>
            <c:idx val="1"/>
            <c:bubble3D val="0"/>
            <c:spPr>
              <a:solidFill>
                <a:srgbClr val="33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8F1-4372-B76A-18659CD138E0}"/>
              </c:ext>
            </c:extLst>
          </c:dPt>
          <c:dPt>
            <c:idx val="2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8F1-4372-B76A-18659CD138E0}"/>
              </c:ext>
            </c:extLst>
          </c:dPt>
          <c:dPt>
            <c:idx val="3"/>
            <c:bubble3D val="0"/>
            <c:spPr>
              <a:solidFill>
                <a:srgbClr val="8B8A8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8F1-4372-B76A-18659CD138E0}"/>
              </c:ext>
            </c:extLst>
          </c:dPt>
          <c:dPt>
            <c:idx val="4"/>
            <c:bubble3D val="0"/>
            <c:spPr>
              <a:solidFill>
                <a:srgbClr val="C9C7C7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8F1-4372-B76A-18659CD138E0}"/>
              </c:ext>
            </c:extLst>
          </c:dPt>
          <c:dPt>
            <c:idx val="5"/>
            <c:bubble3D val="0"/>
            <c:spPr>
              <a:solidFill>
                <a:srgbClr val="474748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8F1-4372-B76A-18659CD138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C-E8F1-4372-B76A-18659CD138E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baseline="0">
                    <a:solidFill>
                      <a:sysClr val="windowText" lastClr="000000"/>
                    </a:solidFill>
                  </a:defRPr>
                </a:pPr>
                <a:endParaRPr lang="sv-SE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5"/>
              <c:pt idx="0">
                <c:v>ECP</c:v>
              </c:pt>
              <c:pt idx="1">
                <c:v>London CD</c:v>
              </c:pt>
              <c:pt idx="2">
                <c:v>French CP</c:v>
              </c:pt>
              <c:pt idx="3">
                <c:v>NY CD</c:v>
              </c:pt>
              <c:pt idx="4">
                <c:v>US CP</c:v>
              </c:pt>
            </c:strLit>
          </c:cat>
          <c:val>
            <c:numLit>
              <c:formatCode>#,##0.000</c:formatCode>
              <c:ptCount val="5"/>
              <c:pt idx="0">
                <c:v>9.0412456477999967</c:v>
              </c:pt>
              <c:pt idx="1">
                <c:v>12.095119606700001</c:v>
              </c:pt>
              <c:pt idx="2">
                <c:v>0.61499999999999999</c:v>
              </c:pt>
              <c:pt idx="3">
                <c:v>13.445296186899999</c:v>
              </c:pt>
              <c:pt idx="4">
                <c:v>5.8830741342000001</c:v>
              </c:pt>
            </c:numLit>
          </c:val>
          <c:extLst>
            <c:ext xmlns:c16="http://schemas.microsoft.com/office/drawing/2014/chart" uri="{C3380CC4-5D6E-409C-BE32-E72D297353CC}">
              <c16:uniqueId val="{0000000D-E8F1-4372-B76A-18659CD13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sv-SE"/>
    </a:p>
  </c:tx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3136642867651396E-2"/>
          <c:y val="0.15799877387990083"/>
          <c:w val="0.89490015432098768"/>
          <c:h val="0.7313520572712281"/>
        </c:manualLayout>
      </c:layout>
      <c:lineChart>
        <c:grouping val="standard"/>
        <c:varyColors val="0"/>
        <c:ser>
          <c:idx val="0"/>
          <c:order val="0"/>
          <c:tx>
            <c:v>Weighted average original maturity (days)</c:v>
          </c:tx>
          <c:spPr>
            <a:ln w="25400">
              <a:solidFill>
                <a:srgbClr val="0000A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20"/>
              <c:pt idx="0">
                <c:v>2010</c:v>
              </c:pt>
              <c:pt idx="12">
                <c:v>2011</c:v>
              </c:pt>
              <c:pt idx="24">
                <c:v>2012</c:v>
              </c:pt>
              <c:pt idx="36">
                <c:v>2013</c:v>
              </c:pt>
              <c:pt idx="48">
                <c:v>2014</c:v>
              </c:pt>
              <c:pt idx="60">
                <c:v>2015</c:v>
              </c:pt>
              <c:pt idx="72">
                <c:v>2016</c:v>
              </c:pt>
              <c:pt idx="84">
                <c:v>2017</c:v>
              </c:pt>
              <c:pt idx="96">
                <c:v>2018</c:v>
              </c:pt>
              <c:pt idx="108">
                <c:v>2019</c:v>
              </c:pt>
            </c:numLit>
          </c:cat>
          <c:val>
            <c:numLit>
              <c:formatCode>#,##0.0</c:formatCode>
              <c:ptCount val="120"/>
              <c:pt idx="0">
                <c:v>106.41190686999036</c:v>
              </c:pt>
              <c:pt idx="1">
                <c:v>99.822595112799263</c:v>
              </c:pt>
              <c:pt idx="2">
                <c:v>98.388043823614993</c:v>
              </c:pt>
              <c:pt idx="3">
                <c:v>100.87338243725036</c:v>
              </c:pt>
              <c:pt idx="4">
                <c:v>101.95754375166415</c:v>
              </c:pt>
              <c:pt idx="5">
                <c:v>104.14357390718112</c:v>
              </c:pt>
              <c:pt idx="6">
                <c:v>111.30713003457844</c:v>
              </c:pt>
              <c:pt idx="7">
                <c:v>113.40318139202274</c:v>
              </c:pt>
              <c:pt idx="8">
                <c:v>110.48178871152371</c:v>
              </c:pt>
              <c:pt idx="9">
                <c:v>106.34123596116908</c:v>
              </c:pt>
              <c:pt idx="10">
                <c:v>104.21169548700347</c:v>
              </c:pt>
              <c:pt idx="11">
                <c:v>108.56434753124208</c:v>
              </c:pt>
              <c:pt idx="12">
                <c:v>111.8400901011004</c:v>
              </c:pt>
              <c:pt idx="13">
                <c:v>109.15457230378756</c:v>
              </c:pt>
              <c:pt idx="14">
                <c:v>107.84947655256434</c:v>
              </c:pt>
              <c:pt idx="15">
                <c:v>105.93170157647626</c:v>
              </c:pt>
              <c:pt idx="16">
                <c:v>111.76499089988886</c:v>
              </c:pt>
              <c:pt idx="17">
                <c:v>111.46898638896121</c:v>
              </c:pt>
              <c:pt idx="18">
                <c:v>107.30415092451028</c:v>
              </c:pt>
              <c:pt idx="19">
                <c:v>111.3607450753813</c:v>
              </c:pt>
              <c:pt idx="20">
                <c:v>116.95486383397616</c:v>
              </c:pt>
              <c:pt idx="21">
                <c:v>116.5770137357985</c:v>
              </c:pt>
              <c:pt idx="22">
                <c:v>114.85340664539986</c:v>
              </c:pt>
              <c:pt idx="23">
                <c:v>113.62027750005464</c:v>
              </c:pt>
              <c:pt idx="24">
                <c:v>118.10150629530781</c:v>
              </c:pt>
              <c:pt idx="25">
                <c:v>127.34581630939407</c:v>
              </c:pt>
              <c:pt idx="26">
                <c:v>130.61430958842971</c:v>
              </c:pt>
              <c:pt idx="27">
                <c:v>139.58579072925309</c:v>
              </c:pt>
              <c:pt idx="28">
                <c:v>133.94515900474482</c:v>
              </c:pt>
              <c:pt idx="29">
                <c:v>125.43943325910983</c:v>
              </c:pt>
              <c:pt idx="30">
                <c:v>134.14308756607522</c:v>
              </c:pt>
              <c:pt idx="31">
                <c:v>137.36112581716696</c:v>
              </c:pt>
              <c:pt idx="32">
                <c:v>144.32714880159125</c:v>
              </c:pt>
              <c:pt idx="33">
                <c:v>145.01234397753359</c:v>
              </c:pt>
              <c:pt idx="34">
                <c:v>152.09213165571941</c:v>
              </c:pt>
              <c:pt idx="35">
                <c:v>154.91695190081251</c:v>
              </c:pt>
              <c:pt idx="36">
                <c:v>157.57282835829119</c:v>
              </c:pt>
              <c:pt idx="37">
                <c:v>155.97336402990624</c:v>
              </c:pt>
              <c:pt idx="38">
                <c:v>155.73221063946588</c:v>
              </c:pt>
              <c:pt idx="39">
                <c:v>155.97905211896554</c:v>
              </c:pt>
              <c:pt idx="40">
                <c:v>151.1751145771442</c:v>
              </c:pt>
              <c:pt idx="41">
                <c:v>147.14516422505503</c:v>
              </c:pt>
              <c:pt idx="42">
                <c:v>140.68957967646585</c:v>
              </c:pt>
              <c:pt idx="43">
                <c:v>139.79144966613796</c:v>
              </c:pt>
              <c:pt idx="44">
                <c:v>137.82845843557865</c:v>
              </c:pt>
              <c:pt idx="45">
                <c:v>142.11996853610322</c:v>
              </c:pt>
              <c:pt idx="46">
                <c:v>143.24369301995839</c:v>
              </c:pt>
              <c:pt idx="47">
                <c:v>145.34437372359992</c:v>
              </c:pt>
              <c:pt idx="48">
                <c:v>140.08010587278125</c:v>
              </c:pt>
              <c:pt idx="49">
                <c:v>139.72203398330055</c:v>
              </c:pt>
              <c:pt idx="50">
                <c:v>135.47258110888316</c:v>
              </c:pt>
              <c:pt idx="51">
                <c:v>143.81352119524601</c:v>
              </c:pt>
              <c:pt idx="52">
                <c:v>147.95302204771085</c:v>
              </c:pt>
              <c:pt idx="53">
                <c:v>150.22860775486825</c:v>
              </c:pt>
              <c:pt idx="54">
                <c:v>149.92538387459393</c:v>
              </c:pt>
              <c:pt idx="55">
                <c:v>152.9610010261047</c:v>
              </c:pt>
              <c:pt idx="56">
                <c:v>165.27564162030433</c:v>
              </c:pt>
              <c:pt idx="57">
                <c:v>168.83656979743571</c:v>
              </c:pt>
              <c:pt idx="58">
                <c:v>171.57585230387457</c:v>
              </c:pt>
              <c:pt idx="59">
                <c:v>175.90344748939808</c:v>
              </c:pt>
              <c:pt idx="60">
                <c:v>178.08059001309903</c:v>
              </c:pt>
              <c:pt idx="61">
                <c:v>179.74898996105046</c:v>
              </c:pt>
              <c:pt idx="62">
                <c:v>176.86926430982183</c:v>
              </c:pt>
              <c:pt idx="63">
                <c:v>175.35277300000001</c:v>
              </c:pt>
              <c:pt idx="64">
                <c:v>169.03457599999999</c:v>
              </c:pt>
              <c:pt idx="65">
                <c:v>170.42862500000001</c:v>
              </c:pt>
              <c:pt idx="66" formatCode="General">
                <c:v>168.9</c:v>
              </c:pt>
              <c:pt idx="67" formatCode="General">
                <c:v>172.1</c:v>
              </c:pt>
              <c:pt idx="68" formatCode="General">
                <c:v>171.4</c:v>
              </c:pt>
              <c:pt idx="69" formatCode="General">
                <c:v>166.4</c:v>
              </c:pt>
              <c:pt idx="70" formatCode="General">
                <c:v>155</c:v>
              </c:pt>
              <c:pt idx="71" formatCode="General">
                <c:v>145.6</c:v>
              </c:pt>
              <c:pt idx="72" formatCode="0.0">
                <c:v>144.72701243170818</c:v>
              </c:pt>
              <c:pt idx="73" formatCode="0.0">
                <c:v>151.56032671962299</c:v>
              </c:pt>
              <c:pt idx="74" formatCode="0.0">
                <c:v>159.89745395793176</c:v>
              </c:pt>
              <c:pt idx="75" formatCode="0.0">
                <c:v>171.487117811047</c:v>
              </c:pt>
              <c:pt idx="76" formatCode="0.0">
                <c:v>176.41351741103125</c:v>
              </c:pt>
              <c:pt idx="77" formatCode="0.0">
                <c:v>182.04339544041986</c:v>
              </c:pt>
              <c:pt idx="78" formatCode="0.0">
                <c:v>183.76374947761306</c:v>
              </c:pt>
              <c:pt idx="79" formatCode="0.0">
                <c:v>183.08942278954657</c:v>
              </c:pt>
              <c:pt idx="80" formatCode="0.0">
                <c:v>182.94184010418027</c:v>
              </c:pt>
              <c:pt idx="81" formatCode="0.0">
                <c:v>193.86156220989503</c:v>
              </c:pt>
              <c:pt idx="82" formatCode="0.0">
                <c:v>184.40146727799038</c:v>
              </c:pt>
              <c:pt idx="83" formatCode="0.0">
                <c:v>182.85563568308822</c:v>
              </c:pt>
              <c:pt idx="84" formatCode="0.0">
                <c:v>174.71462884003066</c:v>
              </c:pt>
              <c:pt idx="85" formatCode="0.0">
                <c:v>171.29832750786215</c:v>
              </c:pt>
              <c:pt idx="86" formatCode="0.0">
                <c:v>171.7985510519425</c:v>
              </c:pt>
              <c:pt idx="87" formatCode="0.0">
                <c:v>163.42383607579652</c:v>
              </c:pt>
              <c:pt idx="88" formatCode="0.0">
                <c:v>155.74842907084039</c:v>
              </c:pt>
              <c:pt idx="89" formatCode="0.0">
                <c:v>142.95821970331778</c:v>
              </c:pt>
              <c:pt idx="90" formatCode="0.0">
                <c:v>142.60111181810481</c:v>
              </c:pt>
              <c:pt idx="91" formatCode="0.0">
                <c:v>140.33276426738391</c:v>
              </c:pt>
              <c:pt idx="92" formatCode="0.0">
                <c:v>138.43152861566202</c:v>
              </c:pt>
              <c:pt idx="93" formatCode="0.0">
                <c:v>142.65958097016593</c:v>
              </c:pt>
              <c:pt idx="94" formatCode="0.0">
                <c:v>143.40008918940543</c:v>
              </c:pt>
              <c:pt idx="95" formatCode="0.0">
                <c:v>145.5514925014204</c:v>
              </c:pt>
              <c:pt idx="96" formatCode="0.0">
                <c:v>148.70967322171603</c:v>
              </c:pt>
              <c:pt idx="97" formatCode="0.0">
                <c:v>155.17517396787201</c:v>
              </c:pt>
              <c:pt idx="98" formatCode="0.0">
                <c:v>160.70164218301176</c:v>
              </c:pt>
              <c:pt idx="99" formatCode="0.0">
                <c:v>163.37237728451151</c:v>
              </c:pt>
              <c:pt idx="100" formatCode="0.0">
                <c:v>156.13060791891357</c:v>
              </c:pt>
              <c:pt idx="101" formatCode="0.0">
                <c:v>157.08703493516691</c:v>
              </c:pt>
              <c:pt idx="102" formatCode="0.0">
                <c:v>170.87238264588936</c:v>
              </c:pt>
              <c:pt idx="103" formatCode="0.0">
                <c:v>180.43898961078816</c:v>
              </c:pt>
              <c:pt idx="104" formatCode="0.0">
                <c:v>188.47023689600303</c:v>
              </c:pt>
              <c:pt idx="105" formatCode="0.0">
                <c:v>198.34710322869688</c:v>
              </c:pt>
              <c:pt idx="106" formatCode="0.0">
                <c:v>189.17821835160154</c:v>
              </c:pt>
              <c:pt idx="107" formatCode="0.0">
                <c:v>183.01089350003943</c:v>
              </c:pt>
              <c:pt idx="108" formatCode="0.0">
                <c:v>175.13486261046404</c:v>
              </c:pt>
              <c:pt idx="109" formatCode="0.0">
                <c:v>167.21184509841754</c:v>
              </c:pt>
              <c:pt idx="110" formatCode="0.0">
                <c:v>160.33338726449162</c:v>
              </c:pt>
              <c:pt idx="111" formatCode="0.0">
                <c:v>160.68742150028953</c:v>
              </c:pt>
              <c:pt idx="112" formatCode="0.0">
                <c:v>168.19159964263724</c:v>
              </c:pt>
              <c:pt idx="113" formatCode="0.0">
                <c:v>171.89089944751919</c:v>
              </c:pt>
              <c:pt idx="114" formatCode="0.0">
                <c:v>185.27929566283805</c:v>
              </c:pt>
              <c:pt idx="115" formatCode="0.0">
                <c:v>189.6589925894186</c:v>
              </c:pt>
              <c:pt idx="116" formatCode="0.0">
                <c:v>188.33146218765631</c:v>
              </c:pt>
              <c:pt idx="117" formatCode="0.0">
                <c:v>189.94971357668069</c:v>
              </c:pt>
              <c:pt idx="118" formatCode="0.0">
                <c:v>192.48320809227454</c:v>
              </c:pt>
              <c:pt idx="119" formatCode="0.0">
                <c:v>198.57022202529598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11C4-406B-985F-6EFF6B2CB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6278400"/>
        <c:axId val="96849920"/>
      </c:lineChart>
      <c:catAx>
        <c:axId val="96278400"/>
        <c:scaling>
          <c:orientation val="minMax"/>
        </c:scaling>
        <c:delete val="0"/>
        <c:axPos val="b"/>
        <c:minorGridlines>
          <c:spPr>
            <a:ln w="0">
              <a:noFill/>
            </a:ln>
          </c:spPr>
        </c:minorGridlines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 anchor="ctr" anchorCtr="1"/>
          <a:lstStyle/>
          <a:p>
            <a:pPr>
              <a:defRPr/>
            </a:pPr>
            <a:endParaRPr lang="sv-SE"/>
          </a:p>
        </c:txPr>
        <c:crossAx val="96849920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96849920"/>
        <c:scaling>
          <c:orientation val="minMax"/>
          <c:max val="210"/>
          <c:min val="90"/>
        </c:scaling>
        <c:delete val="0"/>
        <c:axPos val="r"/>
        <c:majorGridlines>
          <c:spPr>
            <a:ln>
              <a:solidFill>
                <a:schemeClr val="tx1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Days</a:t>
                </a:r>
              </a:p>
            </c:rich>
          </c:tx>
          <c:layout>
            <c:manualLayout>
              <c:xMode val="edge"/>
              <c:yMode val="edge"/>
              <c:x val="0.92266404320987649"/>
              <c:y val="2.3079531418875521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6278400"/>
        <c:crosses val="max"/>
        <c:crossBetween val="midCat"/>
        <c:majorUnit val="20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1233136736492433E-2"/>
          <c:y val="0.12881626724763981"/>
          <c:w val="0.88721280864197527"/>
          <c:h val="0.75727805010893245"/>
        </c:manualLayout>
      </c:layout>
      <c:areaChart>
        <c:grouping val="standard"/>
        <c:varyColors val="0"/>
        <c:ser>
          <c:idx val="0"/>
          <c:order val="0"/>
          <c:tx>
            <c:v>Total short issuances (EURm)</c:v>
          </c:tx>
          <c:spPr>
            <a:solidFill>
              <a:srgbClr val="0000A0"/>
            </a:solidFill>
            <a:ln w="25400">
              <a:noFill/>
            </a:ln>
          </c:spPr>
          <c:cat>
            <c:numLit>
              <c:formatCode>General</c:formatCode>
              <c:ptCount val="180"/>
              <c:pt idx="0">
                <c:v>2005</c:v>
              </c:pt>
              <c:pt idx="12">
                <c:v>2006</c:v>
              </c:pt>
              <c:pt idx="24">
                <c:v>2007</c:v>
              </c:pt>
              <c:pt idx="36">
                <c:v>2008</c:v>
              </c:pt>
              <c:pt idx="48">
                <c:v>2009</c:v>
              </c:pt>
              <c:pt idx="60">
                <c:v>2010</c:v>
              </c:pt>
              <c:pt idx="72">
                <c:v>2011</c:v>
              </c:pt>
              <c:pt idx="84">
                <c:v>2012</c:v>
              </c:pt>
              <c:pt idx="96">
                <c:v>2013</c:v>
              </c:pt>
              <c:pt idx="108">
                <c:v>2014</c:v>
              </c:pt>
              <c:pt idx="120">
                <c:v>2015</c:v>
              </c:pt>
              <c:pt idx="132">
                <c:v>2016</c:v>
              </c:pt>
              <c:pt idx="144">
                <c:v>2017</c:v>
              </c:pt>
              <c:pt idx="156">
                <c:v>2018</c:v>
              </c:pt>
              <c:pt idx="168">
                <c:v>2019</c:v>
              </c:pt>
            </c:numLit>
          </c:cat>
          <c:val>
            <c:numLit>
              <c:formatCode>#,##0</c:formatCode>
              <c:ptCount val="180"/>
              <c:pt idx="0">
                <c:v>26076.847813788292</c:v>
              </c:pt>
              <c:pt idx="1">
                <c:v>26282.836726152967</c:v>
              </c:pt>
              <c:pt idx="2">
                <c:v>29055.457301128004</c:v>
              </c:pt>
              <c:pt idx="3">
                <c:v>31304.299876401383</c:v>
              </c:pt>
              <c:pt idx="4">
                <c:v>27953.774082725526</c:v>
              </c:pt>
              <c:pt idx="5">
                <c:v>28841.643487534777</c:v>
              </c:pt>
              <c:pt idx="6">
                <c:v>26170.741289628084</c:v>
              </c:pt>
              <c:pt idx="7">
                <c:v>26399.289374050488</c:v>
              </c:pt>
              <c:pt idx="8">
                <c:v>28216.168667157999</c:v>
              </c:pt>
              <c:pt idx="9">
                <c:v>33269.405452022889</c:v>
              </c:pt>
              <c:pt idx="10">
                <c:v>35810</c:v>
              </c:pt>
              <c:pt idx="11">
                <c:v>34320</c:v>
              </c:pt>
              <c:pt idx="12">
                <c:v>32086</c:v>
              </c:pt>
              <c:pt idx="13">
                <c:v>32551</c:v>
              </c:pt>
              <c:pt idx="14">
                <c:v>34566</c:v>
              </c:pt>
              <c:pt idx="15">
                <c:v>34095</c:v>
              </c:pt>
              <c:pt idx="16">
                <c:v>32380</c:v>
              </c:pt>
              <c:pt idx="17">
                <c:v>33500</c:v>
              </c:pt>
              <c:pt idx="18">
                <c:v>31900</c:v>
              </c:pt>
              <c:pt idx="19">
                <c:v>29500</c:v>
              </c:pt>
              <c:pt idx="20">
                <c:v>26130</c:v>
              </c:pt>
              <c:pt idx="21">
                <c:v>28500</c:v>
              </c:pt>
              <c:pt idx="22">
                <c:v>26500</c:v>
              </c:pt>
              <c:pt idx="23">
                <c:v>26800</c:v>
              </c:pt>
              <c:pt idx="24">
                <c:v>30800</c:v>
              </c:pt>
              <c:pt idx="25">
                <c:v>33500</c:v>
              </c:pt>
              <c:pt idx="26">
                <c:v>31300</c:v>
              </c:pt>
              <c:pt idx="27">
                <c:v>33500</c:v>
              </c:pt>
              <c:pt idx="28">
                <c:v>36600</c:v>
              </c:pt>
              <c:pt idx="29">
                <c:v>33000</c:v>
              </c:pt>
              <c:pt idx="30">
                <c:v>31400</c:v>
              </c:pt>
              <c:pt idx="31">
                <c:v>37300</c:v>
              </c:pt>
              <c:pt idx="32">
                <c:v>35400</c:v>
              </c:pt>
              <c:pt idx="33">
                <c:v>37300</c:v>
              </c:pt>
              <c:pt idx="34">
                <c:v>39300</c:v>
              </c:pt>
              <c:pt idx="35">
                <c:v>38000</c:v>
              </c:pt>
              <c:pt idx="36">
                <c:v>37200</c:v>
              </c:pt>
              <c:pt idx="37">
                <c:v>34382</c:v>
              </c:pt>
              <c:pt idx="38">
                <c:v>39462</c:v>
              </c:pt>
              <c:pt idx="39">
                <c:v>48100</c:v>
              </c:pt>
              <c:pt idx="40">
                <c:v>47500</c:v>
              </c:pt>
              <c:pt idx="41">
                <c:v>46700</c:v>
              </c:pt>
              <c:pt idx="42">
                <c:v>44308</c:v>
              </c:pt>
              <c:pt idx="43">
                <c:v>45520</c:v>
              </c:pt>
              <c:pt idx="44">
                <c:v>49000</c:v>
              </c:pt>
              <c:pt idx="45">
                <c:v>47141</c:v>
              </c:pt>
              <c:pt idx="46">
                <c:v>47082</c:v>
              </c:pt>
              <c:pt idx="47">
                <c:v>45335</c:v>
              </c:pt>
              <c:pt idx="48">
                <c:v>50745</c:v>
              </c:pt>
              <c:pt idx="49">
                <c:v>48031</c:v>
              </c:pt>
              <c:pt idx="50">
                <c:v>46256</c:v>
              </c:pt>
              <c:pt idx="51">
                <c:v>47976</c:v>
              </c:pt>
              <c:pt idx="52">
                <c:v>42752.567139999999</c:v>
              </c:pt>
              <c:pt idx="53">
                <c:v>40334</c:v>
              </c:pt>
              <c:pt idx="54">
                <c:v>35817</c:v>
              </c:pt>
              <c:pt idx="55">
                <c:v>34779</c:v>
              </c:pt>
              <c:pt idx="56">
                <c:v>37834.626330191328</c:v>
              </c:pt>
              <c:pt idx="57">
                <c:v>36593.760000000002</c:v>
              </c:pt>
              <c:pt idx="58">
                <c:v>42931.11</c:v>
              </c:pt>
              <c:pt idx="59">
                <c:v>52889.204293372022</c:v>
              </c:pt>
              <c:pt idx="60">
                <c:v>47125.619648673535</c:v>
              </c:pt>
              <c:pt idx="61">
                <c:v>47312.861193404191</c:v>
              </c:pt>
              <c:pt idx="62">
                <c:v>41039.74</c:v>
              </c:pt>
              <c:pt idx="63">
                <c:v>40268.519999999997</c:v>
              </c:pt>
              <c:pt idx="64">
                <c:v>47031.67</c:v>
              </c:pt>
              <c:pt idx="65">
                <c:v>51945.647274186427</c:v>
              </c:pt>
              <c:pt idx="66">
                <c:v>53204</c:v>
              </c:pt>
              <c:pt idx="67">
                <c:v>49699.691395340102</c:v>
              </c:pt>
              <c:pt idx="68">
                <c:v>42501.448669354497</c:v>
              </c:pt>
              <c:pt idx="69">
                <c:v>49833.86</c:v>
              </c:pt>
              <c:pt idx="70">
                <c:v>54040.861351712869</c:v>
              </c:pt>
              <c:pt idx="71">
                <c:v>52505.006304528019</c:v>
              </c:pt>
              <c:pt idx="72">
                <c:v>51341.729947110667</c:v>
              </c:pt>
              <c:pt idx="73">
                <c:v>44123.176379095814</c:v>
              </c:pt>
              <c:pt idx="74">
                <c:v>45068.829290561756</c:v>
              </c:pt>
              <c:pt idx="75">
                <c:v>45864.022589354739</c:v>
              </c:pt>
              <c:pt idx="76">
                <c:v>49341.777068117655</c:v>
              </c:pt>
              <c:pt idx="77">
                <c:v>50527.178198056834</c:v>
              </c:pt>
              <c:pt idx="78">
                <c:v>50715.51</c:v>
              </c:pt>
              <c:pt idx="79">
                <c:v>54902.652689901792</c:v>
              </c:pt>
              <c:pt idx="80">
                <c:v>58873.202194568934</c:v>
              </c:pt>
              <c:pt idx="81">
                <c:v>59397.16490550946</c:v>
              </c:pt>
              <c:pt idx="82">
                <c:v>61968.524584472892</c:v>
              </c:pt>
              <c:pt idx="83">
                <c:v>62436.542629154705</c:v>
              </c:pt>
              <c:pt idx="84">
                <c:v>57454.715650466744</c:v>
              </c:pt>
              <c:pt idx="85">
                <c:v>50841.825868092492</c:v>
              </c:pt>
              <c:pt idx="86">
                <c:v>43951.406530476837</c:v>
              </c:pt>
              <c:pt idx="87">
                <c:v>42825.499426055329</c:v>
              </c:pt>
              <c:pt idx="88">
                <c:v>49978.655911588678</c:v>
              </c:pt>
              <c:pt idx="89">
                <c:v>56932.309658705715</c:v>
              </c:pt>
              <c:pt idx="90">
                <c:v>59779.603238637399</c:v>
              </c:pt>
              <c:pt idx="91">
                <c:v>58208.5250286144</c:v>
              </c:pt>
              <c:pt idx="92">
                <c:v>52891.234437451807</c:v>
              </c:pt>
              <c:pt idx="93">
                <c:v>52882.44</c:v>
              </c:pt>
              <c:pt idx="94">
                <c:v>50324.114062375949</c:v>
              </c:pt>
              <c:pt idx="95">
                <c:v>54392</c:v>
              </c:pt>
              <c:pt idx="96">
                <c:v>54545.454456870095</c:v>
              </c:pt>
              <c:pt idx="97">
                <c:v>51834.584418462786</c:v>
              </c:pt>
              <c:pt idx="98">
                <c:v>51812.198868840191</c:v>
              </c:pt>
              <c:pt idx="99">
                <c:v>48094.26</c:v>
              </c:pt>
              <c:pt idx="100">
                <c:v>48296.26</c:v>
              </c:pt>
              <c:pt idx="101">
                <c:v>43655.647824075299</c:v>
              </c:pt>
              <c:pt idx="102">
                <c:v>49483.225617370801</c:v>
              </c:pt>
              <c:pt idx="103">
                <c:v>52960.467199999999</c:v>
              </c:pt>
              <c:pt idx="104">
                <c:v>50670.841469999999</c:v>
              </c:pt>
              <c:pt idx="105">
                <c:v>48056.813699999999</c:v>
              </c:pt>
              <c:pt idx="106">
                <c:v>45783.71</c:v>
              </c:pt>
              <c:pt idx="107">
                <c:v>51095.77</c:v>
              </c:pt>
              <c:pt idx="108">
                <c:v>49276.49</c:v>
              </c:pt>
              <c:pt idx="109">
                <c:v>46790</c:v>
              </c:pt>
              <c:pt idx="110">
                <c:v>46461</c:v>
              </c:pt>
              <c:pt idx="111">
                <c:v>47678.617888716231</c:v>
              </c:pt>
              <c:pt idx="112">
                <c:v>53473.269566484909</c:v>
              </c:pt>
              <c:pt idx="113">
                <c:v>50208</c:v>
              </c:pt>
              <c:pt idx="114">
                <c:v>50087.2551895129</c:v>
              </c:pt>
              <c:pt idx="115">
                <c:v>46054.117416100242</c:v>
              </c:pt>
              <c:pt idx="116">
                <c:v>49950.144202854834</c:v>
              </c:pt>
              <c:pt idx="117">
                <c:v>49491</c:v>
              </c:pt>
              <c:pt idx="118">
                <c:v>49756</c:v>
              </c:pt>
              <c:pt idx="119">
                <c:v>51815</c:v>
              </c:pt>
              <c:pt idx="120">
                <c:v>52724</c:v>
              </c:pt>
              <c:pt idx="121">
                <c:v>47835</c:v>
              </c:pt>
              <c:pt idx="122">
                <c:v>46226</c:v>
              </c:pt>
              <c:pt idx="123">
                <c:v>43642</c:v>
              </c:pt>
              <c:pt idx="124">
                <c:v>47575</c:v>
              </c:pt>
              <c:pt idx="125">
                <c:v>46124</c:v>
              </c:pt>
              <c:pt idx="126">
                <c:v>45496</c:v>
              </c:pt>
              <c:pt idx="127">
                <c:v>43348</c:v>
              </c:pt>
              <c:pt idx="128">
                <c:v>40484</c:v>
              </c:pt>
              <c:pt idx="129">
                <c:v>41883</c:v>
              </c:pt>
              <c:pt idx="130">
                <c:v>45402</c:v>
              </c:pt>
              <c:pt idx="131">
                <c:v>45596</c:v>
              </c:pt>
              <c:pt idx="132">
                <c:v>40309</c:v>
              </c:pt>
              <c:pt idx="133">
                <c:v>36515</c:v>
              </c:pt>
              <c:pt idx="134">
                <c:v>31843</c:v>
              </c:pt>
              <c:pt idx="135">
                <c:v>34688</c:v>
              </c:pt>
              <c:pt idx="136">
                <c:v>33322</c:v>
              </c:pt>
              <c:pt idx="137">
                <c:v>31705</c:v>
              </c:pt>
              <c:pt idx="138">
                <c:v>30725</c:v>
              </c:pt>
              <c:pt idx="139">
                <c:v>28725</c:v>
              </c:pt>
              <c:pt idx="140">
                <c:v>32857</c:v>
              </c:pt>
              <c:pt idx="141">
                <c:v>31335.415413533618</c:v>
              </c:pt>
              <c:pt idx="142">
                <c:v>34029.144863969006</c:v>
              </c:pt>
              <c:pt idx="143">
                <c:v>33876.516610931183</c:v>
              </c:pt>
              <c:pt idx="144">
                <c:v>35956.833613242808</c:v>
              </c:pt>
              <c:pt idx="145">
                <c:v>37326.608112117334</c:v>
              </c:pt>
              <c:pt idx="146">
                <c:v>35731.730871969361</c:v>
              </c:pt>
              <c:pt idx="147">
                <c:v>34225</c:v>
              </c:pt>
              <c:pt idx="148">
                <c:v>34857</c:v>
              </c:pt>
              <c:pt idx="149">
                <c:v>35971</c:v>
              </c:pt>
              <c:pt idx="150">
                <c:v>32820</c:v>
              </c:pt>
              <c:pt idx="151">
                <c:v>34661</c:v>
              </c:pt>
              <c:pt idx="152">
                <c:v>34473</c:v>
              </c:pt>
              <c:pt idx="153">
                <c:v>31652</c:v>
              </c:pt>
              <c:pt idx="154">
                <c:v>32914</c:v>
              </c:pt>
              <c:pt idx="155">
                <c:v>33132</c:v>
              </c:pt>
              <c:pt idx="156">
                <c:v>30282</c:v>
              </c:pt>
              <c:pt idx="157">
                <c:v>28655</c:v>
              </c:pt>
              <c:pt idx="158">
                <c:v>27589</c:v>
              </c:pt>
              <c:pt idx="159">
                <c:v>26700.295078999996</c:v>
              </c:pt>
              <c:pt idx="160">
                <c:v>27839.247975300004</c:v>
              </c:pt>
              <c:pt idx="161">
                <c:v>29238.616006229793</c:v>
              </c:pt>
              <c:pt idx="162">
                <c:v>26022.393371599497</c:v>
              </c:pt>
              <c:pt idx="163">
                <c:v>31101.80784612344</c:v>
              </c:pt>
              <c:pt idx="164">
                <c:v>37127.505984786992</c:v>
              </c:pt>
              <c:pt idx="165">
                <c:v>36290.983894691257</c:v>
              </c:pt>
              <c:pt idx="166">
                <c:v>41775.18904663904</c:v>
              </c:pt>
              <c:pt idx="167">
                <c:v>43474.636314014431</c:v>
              </c:pt>
              <c:pt idx="168">
                <c:v>40821.258743527709</c:v>
              </c:pt>
              <c:pt idx="169">
                <c:v>41275.353201308972</c:v>
              </c:pt>
              <c:pt idx="170">
                <c:v>38575.395161440822</c:v>
              </c:pt>
              <c:pt idx="171">
                <c:v>39647.054596129914</c:v>
              </c:pt>
              <c:pt idx="172">
                <c:v>40572.219193160592</c:v>
              </c:pt>
              <c:pt idx="173">
                <c:v>36826.96025168561</c:v>
              </c:pt>
              <c:pt idx="174">
                <c:v>35859.338205913882</c:v>
              </c:pt>
              <c:pt idx="175">
                <c:v>35476.564309541347</c:v>
              </c:pt>
              <c:pt idx="176">
                <c:v>37378.773684509884</c:v>
              </c:pt>
              <c:pt idx="177">
                <c:v>42077.310554091004</c:v>
              </c:pt>
              <c:pt idx="178">
                <c:v>40628.004062522392</c:v>
              </c:pt>
              <c:pt idx="179">
                <c:v>41079.735575488776</c:v>
              </c:pt>
            </c:numLit>
          </c:val>
          <c:extLst>
            <c:ext xmlns:c16="http://schemas.microsoft.com/office/drawing/2014/chart" uri="{C3380CC4-5D6E-409C-BE32-E72D297353CC}">
              <c16:uniqueId val="{00000000-4128-48C5-89E6-604538D4D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084736"/>
        <c:axId val="98451456"/>
      </c:areaChart>
      <c:catAx>
        <c:axId val="9808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1000">
                <a:latin typeface="+mn-lt"/>
              </a:defRPr>
            </a:pPr>
            <a:endParaRPr lang="sv-SE"/>
          </a:p>
        </c:txPr>
        <c:crossAx val="98451456"/>
        <c:crosses val="autoZero"/>
        <c:auto val="0"/>
        <c:lblAlgn val="ctr"/>
        <c:lblOffset val="100"/>
        <c:tickLblSkip val="12"/>
        <c:tickMarkSkip val="12"/>
        <c:noMultiLvlLbl val="1"/>
      </c:catAx>
      <c:valAx>
        <c:axId val="98451456"/>
        <c:scaling>
          <c:orientation val="minMax"/>
          <c:max val="70000"/>
          <c:min val="0"/>
        </c:scaling>
        <c:delete val="0"/>
        <c:axPos val="r"/>
        <c:majorGridlines>
          <c:spPr>
            <a:ln w="9525" cmpd="sng">
              <a:solidFill>
                <a:sysClr val="windowText" lastClr="000000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GB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EURbn</a:t>
                </a:r>
              </a:p>
            </c:rich>
          </c:tx>
          <c:layout>
            <c:manualLayout>
              <c:xMode val="edge"/>
              <c:yMode val="edge"/>
              <c:x val="0.93742243436754169"/>
              <c:y val="5.6744667479945285E-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000">
                <a:latin typeface="+mn-lt"/>
                <a:cs typeface="Arial" panose="020B0604020202020204" pitchFamily="34" charset="0"/>
              </a:defRPr>
            </a:pPr>
            <a:endParaRPr lang="sv-SE"/>
          </a:p>
        </c:txPr>
        <c:crossAx val="98084736"/>
        <c:crosses val="max"/>
        <c:crossBetween val="midCat"/>
        <c:majorUnit val="10000"/>
        <c:dispUnits>
          <c:builtInUnit val="thousands"/>
        </c:dispUnits>
      </c:valAx>
      <c:spPr>
        <a:noFill/>
        <a:ln w="3175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 alignWithMargins="0"/>
    <c:pageMargins b="1" l="0.75" r="0.75" t="1" header="0.5" footer="0.5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16.emf"/><Relationship Id="rId2" Type="http://schemas.openxmlformats.org/officeDocument/2006/relationships/image" Target="../media/image15.emf"/><Relationship Id="rId1" Type="http://schemas.openxmlformats.org/officeDocument/2006/relationships/image" Target="../media/image14.emf"/><Relationship Id="rId6" Type="http://schemas.openxmlformats.org/officeDocument/2006/relationships/image" Target="../media/image19.emf"/><Relationship Id="rId5" Type="http://schemas.openxmlformats.org/officeDocument/2006/relationships/image" Target="../media/image18.emf"/><Relationship Id="rId4" Type="http://schemas.openxmlformats.org/officeDocument/2006/relationships/image" Target="../media/image17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16</xdr:row>
      <xdr:rowOff>0</xdr:rowOff>
    </xdr:from>
    <xdr:to>
      <xdr:col>9</xdr:col>
      <xdr:colOff>244475</xdr:colOff>
      <xdr:row>43</xdr:row>
      <xdr:rowOff>76200</xdr:rowOff>
    </xdr:to>
    <xdr:pic>
      <xdr:nvPicPr>
        <xdr:cNvPr id="3" name="Bildobjekt 2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250" y="3048000"/>
          <a:ext cx="5641975" cy="52197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46</xdr:row>
      <xdr:rowOff>0</xdr:rowOff>
    </xdr:from>
    <xdr:to>
      <xdr:col>8</xdr:col>
      <xdr:colOff>1083945</xdr:colOff>
      <xdr:row>50</xdr:row>
      <xdr:rowOff>167640</xdr:rowOff>
    </xdr:to>
    <xdr:sp macro="" textlink="">
      <xdr:nvSpPr>
        <xdr:cNvPr id="6" name="Textruta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219200" y="8763000"/>
          <a:ext cx="4741545" cy="929640"/>
        </a:xfrm>
        <a:prstGeom prst="rect">
          <a:avLst/>
        </a:prstGeom>
        <a:noFill/>
        <a:ln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numCol="1" spcCol="0" rtlCol="0" fromWordArt="0" anchor="b" anchorCtr="0" forceAA="0" compatLnSpc="1">
          <a:prstTxWarp prst="textNoShape">
            <a:avLst/>
          </a:prstTxWarp>
        </a:bodyPr>
        <a:lstStyle/>
        <a:p>
          <a:pPr algn="ctr">
            <a:spcAft>
              <a:spcPts val="0"/>
            </a:spcAft>
          </a:pPr>
          <a:r>
            <a:rPr lang="sv-SE" sz="2400" b="1" spc="-40">
              <a:solidFill>
                <a:srgbClr val="0000A0"/>
              </a:solidFill>
              <a:effectLst/>
              <a:latin typeface="Arial" panose="020B0604020202020204" pitchFamily="34" charset="0"/>
              <a:ea typeface="Calibri" panose="020F0502020204030204" pitchFamily="34" charset="0"/>
            </a:rPr>
            <a:t>Factbook Fourth Quarter 2019</a:t>
          </a:r>
          <a:endParaRPr lang="sv-SE" sz="1800" spc="-40">
            <a:solidFill>
              <a:srgbClr val="1F497D"/>
            </a:solidFill>
            <a:effectLst/>
            <a:latin typeface="Arial" panose="020B0604020202020204" pitchFamily="34" charset="0"/>
            <a:ea typeface="Calibri" panose="020F0502020204030204" pitchFamily="34" charset="0"/>
          </a:endParaRPr>
        </a:p>
        <a:p>
          <a:pPr algn="ctr">
            <a:spcAft>
              <a:spcPts val="0"/>
            </a:spcAft>
          </a:pPr>
          <a:r>
            <a:rPr lang="en-US" sz="2400" b="1" spc="-40">
              <a:solidFill>
                <a:srgbClr val="0000A0"/>
              </a:solidFill>
              <a:effectLst/>
              <a:latin typeface="Arial" panose="020B0604020202020204" pitchFamily="34" charset="0"/>
              <a:ea typeface="Calibri" panose="020F0502020204030204" pitchFamily="34" charset="0"/>
            </a:rPr>
            <a:t> </a:t>
          </a:r>
          <a:endParaRPr lang="sv-SE" sz="1800" spc="-40">
            <a:solidFill>
              <a:srgbClr val="1F497D"/>
            </a:solidFill>
            <a:effectLst/>
            <a:latin typeface="Arial" panose="020B0604020202020204" pitchFamily="34" charset="0"/>
            <a:ea typeface="Calibri" panose="020F0502020204030204" pitchFamily="34" charset="0"/>
          </a:endParaRPr>
        </a:p>
      </xdr:txBody>
    </xdr:sp>
    <xdr:clientData/>
  </xdr:twoCellAnchor>
  <xdr:oneCellAnchor>
    <xdr:from>
      <xdr:col>4</xdr:col>
      <xdr:colOff>0</xdr:colOff>
      <xdr:row>4</xdr:row>
      <xdr:rowOff>0</xdr:rowOff>
    </xdr:from>
    <xdr:ext cx="2238375" cy="784041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03500" y="762000"/>
          <a:ext cx="2238375" cy="7840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>
          <a:spLocks noChangeArrowheads="1"/>
        </xdr:cNvSpPr>
      </xdr:nvSpPr>
      <xdr:spPr bwMode="auto">
        <a:xfrm>
          <a:off x="3133725" y="13182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 txBox="1">
          <a:spLocks noChangeArrowheads="1"/>
        </xdr:cNvSpPr>
      </xdr:nvSpPr>
      <xdr:spPr bwMode="auto">
        <a:xfrm>
          <a:off x="3133725" y="13182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 txBox="1">
          <a:spLocks noChangeArrowheads="1"/>
        </xdr:cNvSpPr>
      </xdr:nvSpPr>
      <xdr:spPr bwMode="auto">
        <a:xfrm>
          <a:off x="3133725" y="13182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5" name="Text Box 4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 txBox="1">
          <a:spLocks noChangeArrowheads="1"/>
        </xdr:cNvSpPr>
      </xdr:nvSpPr>
      <xdr:spPr bwMode="auto">
        <a:xfrm>
          <a:off x="3133725" y="13182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SpPr txBox="1">
          <a:spLocks noChangeArrowheads="1"/>
        </xdr:cNvSpPr>
      </xdr:nvSpPr>
      <xdr:spPr bwMode="auto">
        <a:xfrm>
          <a:off x="3133725" y="13182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7" name="Text Box 6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SpPr txBox="1">
          <a:spLocks noChangeArrowheads="1"/>
        </xdr:cNvSpPr>
      </xdr:nvSpPr>
      <xdr:spPr bwMode="auto">
        <a:xfrm>
          <a:off x="3133725" y="13182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8" name="Text Box 8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SpPr txBox="1">
          <a:spLocks noChangeArrowheads="1"/>
        </xdr:cNvSpPr>
      </xdr:nvSpPr>
      <xdr:spPr bwMode="auto">
        <a:xfrm>
          <a:off x="3133725" y="13182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9" name="Text Box 9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>
          <a:spLocks noChangeArrowheads="1"/>
        </xdr:cNvSpPr>
      </xdr:nvSpPr>
      <xdr:spPr bwMode="auto">
        <a:xfrm>
          <a:off x="3133725" y="13182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10" name="Text Box 10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>
          <a:spLocks noChangeArrowheads="1"/>
        </xdr:cNvSpPr>
      </xdr:nvSpPr>
      <xdr:spPr bwMode="auto">
        <a:xfrm>
          <a:off x="3133725" y="13182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75</xdr:row>
      <xdr:rowOff>0</xdr:rowOff>
    </xdr:from>
    <xdr:ext cx="114300" cy="285750"/>
    <xdr:sp macro="" textlink="">
      <xdr:nvSpPr>
        <xdr:cNvPr id="11" name="Text Box 11"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SpPr txBox="1">
          <a:spLocks noChangeArrowheads="1"/>
        </xdr:cNvSpPr>
      </xdr:nvSpPr>
      <xdr:spPr bwMode="auto">
        <a:xfrm>
          <a:off x="3133725" y="1343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75</xdr:row>
      <xdr:rowOff>0</xdr:rowOff>
    </xdr:from>
    <xdr:ext cx="114300" cy="285750"/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SpPr txBox="1">
          <a:spLocks noChangeArrowheads="1"/>
        </xdr:cNvSpPr>
      </xdr:nvSpPr>
      <xdr:spPr bwMode="auto">
        <a:xfrm>
          <a:off x="3133725" y="1343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78</xdr:row>
      <xdr:rowOff>0</xdr:rowOff>
    </xdr:from>
    <xdr:ext cx="114300" cy="285750"/>
    <xdr:sp macro="" textlink="">
      <xdr:nvSpPr>
        <xdr:cNvPr id="13" name="Text Box 13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SpPr txBox="1">
          <a:spLocks noChangeArrowheads="1"/>
        </xdr:cNvSpPr>
      </xdr:nvSpPr>
      <xdr:spPr bwMode="auto">
        <a:xfrm>
          <a:off x="3133725" y="13782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78</xdr:row>
      <xdr:rowOff>0</xdr:rowOff>
    </xdr:from>
    <xdr:ext cx="114300" cy="285750"/>
    <xdr:sp macro="" textlink="">
      <xdr:nvSpPr>
        <xdr:cNvPr id="14" name="Text Box 14">
          <a:extLst>
            <a:ext uri="{FF2B5EF4-FFF2-40B4-BE49-F238E27FC236}">
              <a16:creationId xmlns:a16="http://schemas.microsoft.com/office/drawing/2014/main" id="{00000000-0008-0000-1E00-00000E000000}"/>
            </a:ext>
          </a:extLst>
        </xdr:cNvPr>
        <xdr:cNvSpPr txBox="1">
          <a:spLocks noChangeArrowheads="1"/>
        </xdr:cNvSpPr>
      </xdr:nvSpPr>
      <xdr:spPr bwMode="auto">
        <a:xfrm>
          <a:off x="3133725" y="13782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SpPr txBox="1">
          <a:spLocks noChangeArrowheads="1"/>
        </xdr:cNvSpPr>
      </xdr:nvSpPr>
      <xdr:spPr bwMode="auto">
        <a:xfrm>
          <a:off x="3133725" y="13182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16" name="Text Box 2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SpPr txBox="1">
          <a:spLocks noChangeArrowheads="1"/>
        </xdr:cNvSpPr>
      </xdr:nvSpPr>
      <xdr:spPr bwMode="auto">
        <a:xfrm>
          <a:off x="3133725" y="13182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>
          <a:spLocks noChangeArrowheads="1"/>
        </xdr:cNvSpPr>
      </xdr:nvSpPr>
      <xdr:spPr bwMode="auto">
        <a:xfrm>
          <a:off x="3133725" y="133064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18" name="Text Box 2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>
          <a:spLocks noChangeArrowheads="1"/>
        </xdr:cNvSpPr>
      </xdr:nvSpPr>
      <xdr:spPr bwMode="auto">
        <a:xfrm>
          <a:off x="3133725" y="133064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19" name="Text Box 3">
          <a:extLst>
            <a:ext uri="{FF2B5EF4-FFF2-40B4-BE49-F238E27FC236}">
              <a16:creationId xmlns:a16="http://schemas.microsoft.com/office/drawing/2014/main" id="{00000000-0008-0000-1E00-000013000000}"/>
            </a:ext>
          </a:extLst>
        </xdr:cNvPr>
        <xdr:cNvSpPr txBox="1">
          <a:spLocks noChangeArrowheads="1"/>
        </xdr:cNvSpPr>
      </xdr:nvSpPr>
      <xdr:spPr bwMode="auto">
        <a:xfrm>
          <a:off x="3133725" y="133064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20" name="Text Box 4">
          <a:extLst>
            <a:ext uri="{FF2B5EF4-FFF2-40B4-BE49-F238E27FC236}">
              <a16:creationId xmlns:a16="http://schemas.microsoft.com/office/drawing/2014/main" id="{00000000-0008-0000-1E00-000014000000}"/>
            </a:ext>
          </a:extLst>
        </xdr:cNvPr>
        <xdr:cNvSpPr txBox="1">
          <a:spLocks noChangeArrowheads="1"/>
        </xdr:cNvSpPr>
      </xdr:nvSpPr>
      <xdr:spPr bwMode="auto">
        <a:xfrm>
          <a:off x="3133725" y="133064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21" name="Text Box 5">
          <a:extLst>
            <a:ext uri="{FF2B5EF4-FFF2-40B4-BE49-F238E27FC236}">
              <a16:creationId xmlns:a16="http://schemas.microsoft.com/office/drawing/2014/main" id="{00000000-0008-0000-1E00-000015000000}"/>
            </a:ext>
          </a:extLst>
        </xdr:cNvPr>
        <xdr:cNvSpPr txBox="1">
          <a:spLocks noChangeArrowheads="1"/>
        </xdr:cNvSpPr>
      </xdr:nvSpPr>
      <xdr:spPr bwMode="auto">
        <a:xfrm>
          <a:off x="3133725" y="133064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22" name="Text Box 6">
          <a:extLst>
            <a:ext uri="{FF2B5EF4-FFF2-40B4-BE49-F238E27FC236}">
              <a16:creationId xmlns:a16="http://schemas.microsoft.com/office/drawing/2014/main" id="{00000000-0008-0000-1E00-000016000000}"/>
            </a:ext>
          </a:extLst>
        </xdr:cNvPr>
        <xdr:cNvSpPr txBox="1">
          <a:spLocks noChangeArrowheads="1"/>
        </xdr:cNvSpPr>
      </xdr:nvSpPr>
      <xdr:spPr bwMode="auto">
        <a:xfrm>
          <a:off x="3133725" y="133064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23" name="Text Box 8">
          <a:extLst>
            <a:ext uri="{FF2B5EF4-FFF2-40B4-BE49-F238E27FC236}">
              <a16:creationId xmlns:a16="http://schemas.microsoft.com/office/drawing/2014/main" id="{00000000-0008-0000-1E00-000017000000}"/>
            </a:ext>
          </a:extLst>
        </xdr:cNvPr>
        <xdr:cNvSpPr txBox="1">
          <a:spLocks noChangeArrowheads="1"/>
        </xdr:cNvSpPr>
      </xdr:nvSpPr>
      <xdr:spPr bwMode="auto">
        <a:xfrm>
          <a:off x="3133725" y="133064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24" name="Text Box 9">
          <a:extLst>
            <a:ext uri="{FF2B5EF4-FFF2-40B4-BE49-F238E27FC236}">
              <a16:creationId xmlns:a16="http://schemas.microsoft.com/office/drawing/2014/main" id="{00000000-0008-0000-1E00-000018000000}"/>
            </a:ext>
          </a:extLst>
        </xdr:cNvPr>
        <xdr:cNvSpPr txBox="1">
          <a:spLocks noChangeArrowheads="1"/>
        </xdr:cNvSpPr>
      </xdr:nvSpPr>
      <xdr:spPr bwMode="auto">
        <a:xfrm>
          <a:off x="3133725" y="133064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25" name="Text Box 10">
          <a:extLst>
            <a:ext uri="{FF2B5EF4-FFF2-40B4-BE49-F238E27FC236}">
              <a16:creationId xmlns:a16="http://schemas.microsoft.com/office/drawing/2014/main" id="{00000000-0008-0000-1E00-000019000000}"/>
            </a:ext>
          </a:extLst>
        </xdr:cNvPr>
        <xdr:cNvSpPr txBox="1">
          <a:spLocks noChangeArrowheads="1"/>
        </xdr:cNvSpPr>
      </xdr:nvSpPr>
      <xdr:spPr bwMode="auto">
        <a:xfrm>
          <a:off x="3133725" y="133064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76</xdr:row>
      <xdr:rowOff>0</xdr:rowOff>
    </xdr:from>
    <xdr:ext cx="114300" cy="28575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1E00-00001A000000}"/>
            </a:ext>
          </a:extLst>
        </xdr:cNvPr>
        <xdr:cNvSpPr txBox="1">
          <a:spLocks noChangeArrowheads="1"/>
        </xdr:cNvSpPr>
      </xdr:nvSpPr>
      <xdr:spPr bwMode="auto">
        <a:xfrm>
          <a:off x="3133725" y="13554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76</xdr:row>
      <xdr:rowOff>0</xdr:rowOff>
    </xdr:from>
    <xdr:ext cx="114300" cy="28575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1E00-00001B000000}"/>
            </a:ext>
          </a:extLst>
        </xdr:cNvPr>
        <xdr:cNvSpPr txBox="1">
          <a:spLocks noChangeArrowheads="1"/>
        </xdr:cNvSpPr>
      </xdr:nvSpPr>
      <xdr:spPr bwMode="auto">
        <a:xfrm>
          <a:off x="3133725" y="13554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1E00-00001C000000}"/>
            </a:ext>
          </a:extLst>
        </xdr:cNvPr>
        <xdr:cNvSpPr txBox="1">
          <a:spLocks noChangeArrowheads="1"/>
        </xdr:cNvSpPr>
      </xdr:nvSpPr>
      <xdr:spPr bwMode="auto">
        <a:xfrm>
          <a:off x="3133725" y="13916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29" name="Text Box 14">
          <a:extLst>
            <a:ext uri="{FF2B5EF4-FFF2-40B4-BE49-F238E27FC236}">
              <a16:creationId xmlns:a16="http://schemas.microsoft.com/office/drawing/2014/main" id="{00000000-0008-0000-1E00-00001D000000}"/>
            </a:ext>
          </a:extLst>
        </xdr:cNvPr>
        <xdr:cNvSpPr txBox="1">
          <a:spLocks noChangeArrowheads="1"/>
        </xdr:cNvSpPr>
      </xdr:nvSpPr>
      <xdr:spPr bwMode="auto">
        <a:xfrm>
          <a:off x="3133725" y="13916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30" name="Text Box 1">
          <a:extLst>
            <a:ext uri="{FF2B5EF4-FFF2-40B4-BE49-F238E27FC236}">
              <a16:creationId xmlns:a16="http://schemas.microsoft.com/office/drawing/2014/main" id="{00000000-0008-0000-1E00-00001E000000}"/>
            </a:ext>
          </a:extLst>
        </xdr:cNvPr>
        <xdr:cNvSpPr txBox="1">
          <a:spLocks noChangeArrowheads="1"/>
        </xdr:cNvSpPr>
      </xdr:nvSpPr>
      <xdr:spPr bwMode="auto">
        <a:xfrm>
          <a:off x="3133725" y="133064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31" name="Text Box 2">
          <a:extLst>
            <a:ext uri="{FF2B5EF4-FFF2-40B4-BE49-F238E27FC236}">
              <a16:creationId xmlns:a16="http://schemas.microsoft.com/office/drawing/2014/main" id="{00000000-0008-0000-1E00-00001F000000}"/>
            </a:ext>
          </a:extLst>
        </xdr:cNvPr>
        <xdr:cNvSpPr txBox="1">
          <a:spLocks noChangeArrowheads="1"/>
        </xdr:cNvSpPr>
      </xdr:nvSpPr>
      <xdr:spPr bwMode="auto">
        <a:xfrm>
          <a:off x="3133725" y="133064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id="{00000000-0008-0000-1E00-000020000000}"/>
            </a:ext>
          </a:extLst>
        </xdr:cNvPr>
        <xdr:cNvSpPr txBox="1">
          <a:spLocks noChangeArrowheads="1"/>
        </xdr:cNvSpPr>
      </xdr:nvSpPr>
      <xdr:spPr bwMode="auto">
        <a:xfrm>
          <a:off x="3133725" y="133064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33" name="Text Box 2">
          <a:extLst>
            <a:ext uri="{FF2B5EF4-FFF2-40B4-BE49-F238E27FC236}">
              <a16:creationId xmlns:a16="http://schemas.microsoft.com/office/drawing/2014/main" id="{00000000-0008-0000-1E00-000021000000}"/>
            </a:ext>
          </a:extLst>
        </xdr:cNvPr>
        <xdr:cNvSpPr txBox="1">
          <a:spLocks noChangeArrowheads="1"/>
        </xdr:cNvSpPr>
      </xdr:nvSpPr>
      <xdr:spPr bwMode="auto">
        <a:xfrm>
          <a:off x="3133725" y="133064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34" name="Text Box 3">
          <a:extLst>
            <a:ext uri="{FF2B5EF4-FFF2-40B4-BE49-F238E27FC236}">
              <a16:creationId xmlns:a16="http://schemas.microsoft.com/office/drawing/2014/main" id="{00000000-0008-0000-1E00-000022000000}"/>
            </a:ext>
          </a:extLst>
        </xdr:cNvPr>
        <xdr:cNvSpPr txBox="1">
          <a:spLocks noChangeArrowheads="1"/>
        </xdr:cNvSpPr>
      </xdr:nvSpPr>
      <xdr:spPr bwMode="auto">
        <a:xfrm>
          <a:off x="3133725" y="133064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35" name="Text Box 4">
          <a:extLst>
            <a:ext uri="{FF2B5EF4-FFF2-40B4-BE49-F238E27FC236}">
              <a16:creationId xmlns:a16="http://schemas.microsoft.com/office/drawing/2014/main" id="{00000000-0008-0000-1E00-000023000000}"/>
            </a:ext>
          </a:extLst>
        </xdr:cNvPr>
        <xdr:cNvSpPr txBox="1">
          <a:spLocks noChangeArrowheads="1"/>
        </xdr:cNvSpPr>
      </xdr:nvSpPr>
      <xdr:spPr bwMode="auto">
        <a:xfrm>
          <a:off x="3133725" y="133064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36" name="Text Box 5">
          <a:extLst>
            <a:ext uri="{FF2B5EF4-FFF2-40B4-BE49-F238E27FC236}">
              <a16:creationId xmlns:a16="http://schemas.microsoft.com/office/drawing/2014/main" id="{00000000-0008-0000-1E00-000024000000}"/>
            </a:ext>
          </a:extLst>
        </xdr:cNvPr>
        <xdr:cNvSpPr txBox="1">
          <a:spLocks noChangeArrowheads="1"/>
        </xdr:cNvSpPr>
      </xdr:nvSpPr>
      <xdr:spPr bwMode="auto">
        <a:xfrm>
          <a:off x="3133725" y="133064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37" name="Text Box 6">
          <a:extLst>
            <a:ext uri="{FF2B5EF4-FFF2-40B4-BE49-F238E27FC236}">
              <a16:creationId xmlns:a16="http://schemas.microsoft.com/office/drawing/2014/main" id="{00000000-0008-0000-1E00-000025000000}"/>
            </a:ext>
          </a:extLst>
        </xdr:cNvPr>
        <xdr:cNvSpPr txBox="1">
          <a:spLocks noChangeArrowheads="1"/>
        </xdr:cNvSpPr>
      </xdr:nvSpPr>
      <xdr:spPr bwMode="auto">
        <a:xfrm>
          <a:off x="3133725" y="133064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38" name="Text Box 8">
          <a:extLst>
            <a:ext uri="{FF2B5EF4-FFF2-40B4-BE49-F238E27FC236}">
              <a16:creationId xmlns:a16="http://schemas.microsoft.com/office/drawing/2014/main" id="{00000000-0008-0000-1E00-000026000000}"/>
            </a:ext>
          </a:extLst>
        </xdr:cNvPr>
        <xdr:cNvSpPr txBox="1">
          <a:spLocks noChangeArrowheads="1"/>
        </xdr:cNvSpPr>
      </xdr:nvSpPr>
      <xdr:spPr bwMode="auto">
        <a:xfrm>
          <a:off x="3133725" y="133064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39" name="Text Box 9">
          <a:extLst>
            <a:ext uri="{FF2B5EF4-FFF2-40B4-BE49-F238E27FC236}">
              <a16:creationId xmlns:a16="http://schemas.microsoft.com/office/drawing/2014/main" id="{00000000-0008-0000-1E00-000027000000}"/>
            </a:ext>
          </a:extLst>
        </xdr:cNvPr>
        <xdr:cNvSpPr txBox="1">
          <a:spLocks noChangeArrowheads="1"/>
        </xdr:cNvSpPr>
      </xdr:nvSpPr>
      <xdr:spPr bwMode="auto">
        <a:xfrm>
          <a:off x="3133725" y="133064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40" name="Text Box 10">
          <a:extLst>
            <a:ext uri="{FF2B5EF4-FFF2-40B4-BE49-F238E27FC236}">
              <a16:creationId xmlns:a16="http://schemas.microsoft.com/office/drawing/2014/main" id="{00000000-0008-0000-1E00-000028000000}"/>
            </a:ext>
          </a:extLst>
        </xdr:cNvPr>
        <xdr:cNvSpPr txBox="1">
          <a:spLocks noChangeArrowheads="1"/>
        </xdr:cNvSpPr>
      </xdr:nvSpPr>
      <xdr:spPr bwMode="auto">
        <a:xfrm>
          <a:off x="3133725" y="133064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76</xdr:row>
      <xdr:rowOff>0</xdr:rowOff>
    </xdr:from>
    <xdr:ext cx="114300" cy="285750"/>
    <xdr:sp macro="" textlink="">
      <xdr:nvSpPr>
        <xdr:cNvPr id="41" name="Text Box 11">
          <a:extLst>
            <a:ext uri="{FF2B5EF4-FFF2-40B4-BE49-F238E27FC236}">
              <a16:creationId xmlns:a16="http://schemas.microsoft.com/office/drawing/2014/main" id="{00000000-0008-0000-1E00-000029000000}"/>
            </a:ext>
          </a:extLst>
        </xdr:cNvPr>
        <xdr:cNvSpPr txBox="1">
          <a:spLocks noChangeArrowheads="1"/>
        </xdr:cNvSpPr>
      </xdr:nvSpPr>
      <xdr:spPr bwMode="auto">
        <a:xfrm>
          <a:off x="3133725" y="13554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76</xdr:row>
      <xdr:rowOff>0</xdr:rowOff>
    </xdr:from>
    <xdr:ext cx="114300" cy="285750"/>
    <xdr:sp macro="" textlink="">
      <xdr:nvSpPr>
        <xdr:cNvPr id="42" name="Text Box 12">
          <a:extLst>
            <a:ext uri="{FF2B5EF4-FFF2-40B4-BE49-F238E27FC236}">
              <a16:creationId xmlns:a16="http://schemas.microsoft.com/office/drawing/2014/main" id="{00000000-0008-0000-1E00-00002A000000}"/>
            </a:ext>
          </a:extLst>
        </xdr:cNvPr>
        <xdr:cNvSpPr txBox="1">
          <a:spLocks noChangeArrowheads="1"/>
        </xdr:cNvSpPr>
      </xdr:nvSpPr>
      <xdr:spPr bwMode="auto">
        <a:xfrm>
          <a:off x="3133725" y="13554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43" name="Text Box 13">
          <a:extLst>
            <a:ext uri="{FF2B5EF4-FFF2-40B4-BE49-F238E27FC236}">
              <a16:creationId xmlns:a16="http://schemas.microsoft.com/office/drawing/2014/main" id="{00000000-0008-0000-1E00-00002B000000}"/>
            </a:ext>
          </a:extLst>
        </xdr:cNvPr>
        <xdr:cNvSpPr txBox="1">
          <a:spLocks noChangeArrowheads="1"/>
        </xdr:cNvSpPr>
      </xdr:nvSpPr>
      <xdr:spPr bwMode="auto">
        <a:xfrm>
          <a:off x="3133725" y="13916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44" name="Text Box 14">
          <a:extLst>
            <a:ext uri="{FF2B5EF4-FFF2-40B4-BE49-F238E27FC236}">
              <a16:creationId xmlns:a16="http://schemas.microsoft.com/office/drawing/2014/main" id="{00000000-0008-0000-1E00-00002C000000}"/>
            </a:ext>
          </a:extLst>
        </xdr:cNvPr>
        <xdr:cNvSpPr txBox="1">
          <a:spLocks noChangeArrowheads="1"/>
        </xdr:cNvSpPr>
      </xdr:nvSpPr>
      <xdr:spPr bwMode="auto">
        <a:xfrm>
          <a:off x="3133725" y="13916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45" name="Text Box 1">
          <a:extLst>
            <a:ext uri="{FF2B5EF4-FFF2-40B4-BE49-F238E27FC236}">
              <a16:creationId xmlns:a16="http://schemas.microsoft.com/office/drawing/2014/main" id="{00000000-0008-0000-1E00-00002D000000}"/>
            </a:ext>
          </a:extLst>
        </xdr:cNvPr>
        <xdr:cNvSpPr txBox="1">
          <a:spLocks noChangeArrowheads="1"/>
        </xdr:cNvSpPr>
      </xdr:nvSpPr>
      <xdr:spPr bwMode="auto">
        <a:xfrm>
          <a:off x="3133725" y="133064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46" name="Text Box 2">
          <a:extLst>
            <a:ext uri="{FF2B5EF4-FFF2-40B4-BE49-F238E27FC236}">
              <a16:creationId xmlns:a16="http://schemas.microsoft.com/office/drawing/2014/main" id="{00000000-0008-0000-1E00-00002E000000}"/>
            </a:ext>
          </a:extLst>
        </xdr:cNvPr>
        <xdr:cNvSpPr txBox="1">
          <a:spLocks noChangeArrowheads="1"/>
        </xdr:cNvSpPr>
      </xdr:nvSpPr>
      <xdr:spPr bwMode="auto">
        <a:xfrm>
          <a:off x="3133725" y="133064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77</xdr:row>
      <xdr:rowOff>0</xdr:rowOff>
    </xdr:from>
    <xdr:ext cx="114300" cy="285750"/>
    <xdr:sp macro="" textlink="">
      <xdr:nvSpPr>
        <xdr:cNvPr id="47" name="Text Box 13">
          <a:extLst>
            <a:ext uri="{FF2B5EF4-FFF2-40B4-BE49-F238E27FC236}">
              <a16:creationId xmlns:a16="http://schemas.microsoft.com/office/drawing/2014/main" id="{00000000-0008-0000-1E00-00002F000000}"/>
            </a:ext>
          </a:extLst>
        </xdr:cNvPr>
        <xdr:cNvSpPr txBox="1">
          <a:spLocks noChangeArrowheads="1"/>
        </xdr:cNvSpPr>
      </xdr:nvSpPr>
      <xdr:spPr bwMode="auto">
        <a:xfrm>
          <a:off x="3133725" y="13649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77</xdr:row>
      <xdr:rowOff>0</xdr:rowOff>
    </xdr:from>
    <xdr:ext cx="114300" cy="285750"/>
    <xdr:sp macro="" textlink="">
      <xdr:nvSpPr>
        <xdr:cNvPr id="48" name="Text Box 14">
          <a:extLst>
            <a:ext uri="{FF2B5EF4-FFF2-40B4-BE49-F238E27FC236}">
              <a16:creationId xmlns:a16="http://schemas.microsoft.com/office/drawing/2014/main" id="{00000000-0008-0000-1E00-000030000000}"/>
            </a:ext>
          </a:extLst>
        </xdr:cNvPr>
        <xdr:cNvSpPr txBox="1">
          <a:spLocks noChangeArrowheads="1"/>
        </xdr:cNvSpPr>
      </xdr:nvSpPr>
      <xdr:spPr bwMode="auto">
        <a:xfrm>
          <a:off x="3133725" y="13649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49" name="Text Box 1">
          <a:extLst>
            <a:ext uri="{FF2B5EF4-FFF2-40B4-BE49-F238E27FC236}">
              <a16:creationId xmlns:a16="http://schemas.microsoft.com/office/drawing/2014/main" id="{00000000-0008-0000-1E00-000031000000}"/>
            </a:ext>
          </a:extLst>
        </xdr:cNvPr>
        <xdr:cNvSpPr txBox="1">
          <a:spLocks noChangeArrowheads="1"/>
        </xdr:cNvSpPr>
      </xdr:nvSpPr>
      <xdr:spPr bwMode="auto">
        <a:xfrm>
          <a:off x="3133725" y="13182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50" name="Text Box 2">
          <a:extLst>
            <a:ext uri="{FF2B5EF4-FFF2-40B4-BE49-F238E27FC236}">
              <a16:creationId xmlns:a16="http://schemas.microsoft.com/office/drawing/2014/main" id="{00000000-0008-0000-1E00-000032000000}"/>
            </a:ext>
          </a:extLst>
        </xdr:cNvPr>
        <xdr:cNvSpPr txBox="1">
          <a:spLocks noChangeArrowheads="1"/>
        </xdr:cNvSpPr>
      </xdr:nvSpPr>
      <xdr:spPr bwMode="auto">
        <a:xfrm>
          <a:off x="3133725" y="13182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51" name="Text Box 3">
          <a:extLst>
            <a:ext uri="{FF2B5EF4-FFF2-40B4-BE49-F238E27FC236}">
              <a16:creationId xmlns:a16="http://schemas.microsoft.com/office/drawing/2014/main" id="{00000000-0008-0000-1E00-000033000000}"/>
            </a:ext>
          </a:extLst>
        </xdr:cNvPr>
        <xdr:cNvSpPr txBox="1">
          <a:spLocks noChangeArrowheads="1"/>
        </xdr:cNvSpPr>
      </xdr:nvSpPr>
      <xdr:spPr bwMode="auto">
        <a:xfrm>
          <a:off x="3133725" y="13182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52" name="Text Box 4">
          <a:extLst>
            <a:ext uri="{FF2B5EF4-FFF2-40B4-BE49-F238E27FC236}">
              <a16:creationId xmlns:a16="http://schemas.microsoft.com/office/drawing/2014/main" id="{00000000-0008-0000-1E00-000034000000}"/>
            </a:ext>
          </a:extLst>
        </xdr:cNvPr>
        <xdr:cNvSpPr txBox="1">
          <a:spLocks noChangeArrowheads="1"/>
        </xdr:cNvSpPr>
      </xdr:nvSpPr>
      <xdr:spPr bwMode="auto">
        <a:xfrm>
          <a:off x="3133725" y="13182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53" name="Text Box 5">
          <a:extLst>
            <a:ext uri="{FF2B5EF4-FFF2-40B4-BE49-F238E27FC236}">
              <a16:creationId xmlns:a16="http://schemas.microsoft.com/office/drawing/2014/main" id="{00000000-0008-0000-1E00-000035000000}"/>
            </a:ext>
          </a:extLst>
        </xdr:cNvPr>
        <xdr:cNvSpPr txBox="1">
          <a:spLocks noChangeArrowheads="1"/>
        </xdr:cNvSpPr>
      </xdr:nvSpPr>
      <xdr:spPr bwMode="auto">
        <a:xfrm>
          <a:off x="3133725" y="13182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54" name="Text Box 6">
          <a:extLst>
            <a:ext uri="{FF2B5EF4-FFF2-40B4-BE49-F238E27FC236}">
              <a16:creationId xmlns:a16="http://schemas.microsoft.com/office/drawing/2014/main" id="{00000000-0008-0000-1E00-000036000000}"/>
            </a:ext>
          </a:extLst>
        </xdr:cNvPr>
        <xdr:cNvSpPr txBox="1">
          <a:spLocks noChangeArrowheads="1"/>
        </xdr:cNvSpPr>
      </xdr:nvSpPr>
      <xdr:spPr bwMode="auto">
        <a:xfrm>
          <a:off x="3133725" y="13182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55" name="Text Box 8">
          <a:extLst>
            <a:ext uri="{FF2B5EF4-FFF2-40B4-BE49-F238E27FC236}">
              <a16:creationId xmlns:a16="http://schemas.microsoft.com/office/drawing/2014/main" id="{00000000-0008-0000-1E00-000037000000}"/>
            </a:ext>
          </a:extLst>
        </xdr:cNvPr>
        <xdr:cNvSpPr txBox="1">
          <a:spLocks noChangeArrowheads="1"/>
        </xdr:cNvSpPr>
      </xdr:nvSpPr>
      <xdr:spPr bwMode="auto">
        <a:xfrm>
          <a:off x="3133725" y="13182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56" name="Text Box 9">
          <a:extLst>
            <a:ext uri="{FF2B5EF4-FFF2-40B4-BE49-F238E27FC236}">
              <a16:creationId xmlns:a16="http://schemas.microsoft.com/office/drawing/2014/main" id="{00000000-0008-0000-1E00-000038000000}"/>
            </a:ext>
          </a:extLst>
        </xdr:cNvPr>
        <xdr:cNvSpPr txBox="1">
          <a:spLocks noChangeArrowheads="1"/>
        </xdr:cNvSpPr>
      </xdr:nvSpPr>
      <xdr:spPr bwMode="auto">
        <a:xfrm>
          <a:off x="3133725" y="13182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57" name="Text Box 10">
          <a:extLst>
            <a:ext uri="{FF2B5EF4-FFF2-40B4-BE49-F238E27FC236}">
              <a16:creationId xmlns:a16="http://schemas.microsoft.com/office/drawing/2014/main" id="{00000000-0008-0000-1E00-000039000000}"/>
            </a:ext>
          </a:extLst>
        </xdr:cNvPr>
        <xdr:cNvSpPr txBox="1">
          <a:spLocks noChangeArrowheads="1"/>
        </xdr:cNvSpPr>
      </xdr:nvSpPr>
      <xdr:spPr bwMode="auto">
        <a:xfrm>
          <a:off x="3133725" y="13182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75</xdr:row>
      <xdr:rowOff>0</xdr:rowOff>
    </xdr:from>
    <xdr:ext cx="114300" cy="285750"/>
    <xdr:sp macro="" textlink="">
      <xdr:nvSpPr>
        <xdr:cNvPr id="58" name="Text Box 11">
          <a:extLst>
            <a:ext uri="{FF2B5EF4-FFF2-40B4-BE49-F238E27FC236}">
              <a16:creationId xmlns:a16="http://schemas.microsoft.com/office/drawing/2014/main" id="{00000000-0008-0000-1E00-00003A000000}"/>
            </a:ext>
          </a:extLst>
        </xdr:cNvPr>
        <xdr:cNvSpPr txBox="1">
          <a:spLocks noChangeArrowheads="1"/>
        </xdr:cNvSpPr>
      </xdr:nvSpPr>
      <xdr:spPr bwMode="auto">
        <a:xfrm>
          <a:off x="3133725" y="1343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75</xdr:row>
      <xdr:rowOff>0</xdr:rowOff>
    </xdr:from>
    <xdr:ext cx="114300" cy="285750"/>
    <xdr:sp macro="" textlink="">
      <xdr:nvSpPr>
        <xdr:cNvPr id="59" name="Text Box 12">
          <a:extLst>
            <a:ext uri="{FF2B5EF4-FFF2-40B4-BE49-F238E27FC236}">
              <a16:creationId xmlns:a16="http://schemas.microsoft.com/office/drawing/2014/main" id="{00000000-0008-0000-1E00-00003B000000}"/>
            </a:ext>
          </a:extLst>
        </xdr:cNvPr>
        <xdr:cNvSpPr txBox="1">
          <a:spLocks noChangeArrowheads="1"/>
        </xdr:cNvSpPr>
      </xdr:nvSpPr>
      <xdr:spPr bwMode="auto">
        <a:xfrm>
          <a:off x="3133725" y="1343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78</xdr:row>
      <xdr:rowOff>0</xdr:rowOff>
    </xdr:from>
    <xdr:ext cx="114300" cy="285750"/>
    <xdr:sp macro="" textlink="">
      <xdr:nvSpPr>
        <xdr:cNvPr id="60" name="Text Box 13">
          <a:extLst>
            <a:ext uri="{FF2B5EF4-FFF2-40B4-BE49-F238E27FC236}">
              <a16:creationId xmlns:a16="http://schemas.microsoft.com/office/drawing/2014/main" id="{00000000-0008-0000-1E00-00003C000000}"/>
            </a:ext>
          </a:extLst>
        </xdr:cNvPr>
        <xdr:cNvSpPr txBox="1">
          <a:spLocks noChangeArrowheads="1"/>
        </xdr:cNvSpPr>
      </xdr:nvSpPr>
      <xdr:spPr bwMode="auto">
        <a:xfrm>
          <a:off x="3133725" y="13782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78</xdr:row>
      <xdr:rowOff>0</xdr:rowOff>
    </xdr:from>
    <xdr:ext cx="114300" cy="285750"/>
    <xdr:sp macro="" textlink="">
      <xdr:nvSpPr>
        <xdr:cNvPr id="61" name="Text Box 14">
          <a:extLst>
            <a:ext uri="{FF2B5EF4-FFF2-40B4-BE49-F238E27FC236}">
              <a16:creationId xmlns:a16="http://schemas.microsoft.com/office/drawing/2014/main" id="{00000000-0008-0000-1E00-00003D000000}"/>
            </a:ext>
          </a:extLst>
        </xdr:cNvPr>
        <xdr:cNvSpPr txBox="1">
          <a:spLocks noChangeArrowheads="1"/>
        </xdr:cNvSpPr>
      </xdr:nvSpPr>
      <xdr:spPr bwMode="auto">
        <a:xfrm>
          <a:off x="3133725" y="137826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62" name="Text Box 1">
          <a:extLst>
            <a:ext uri="{FF2B5EF4-FFF2-40B4-BE49-F238E27FC236}">
              <a16:creationId xmlns:a16="http://schemas.microsoft.com/office/drawing/2014/main" id="{00000000-0008-0000-1E00-00003E000000}"/>
            </a:ext>
          </a:extLst>
        </xdr:cNvPr>
        <xdr:cNvSpPr txBox="1">
          <a:spLocks noChangeArrowheads="1"/>
        </xdr:cNvSpPr>
      </xdr:nvSpPr>
      <xdr:spPr bwMode="auto">
        <a:xfrm>
          <a:off x="3133725" y="13182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63" name="Text Box 2">
          <a:extLst>
            <a:ext uri="{FF2B5EF4-FFF2-40B4-BE49-F238E27FC236}">
              <a16:creationId xmlns:a16="http://schemas.microsoft.com/office/drawing/2014/main" id="{00000000-0008-0000-1E00-00003F000000}"/>
            </a:ext>
          </a:extLst>
        </xdr:cNvPr>
        <xdr:cNvSpPr txBox="1">
          <a:spLocks noChangeArrowheads="1"/>
        </xdr:cNvSpPr>
      </xdr:nvSpPr>
      <xdr:spPr bwMode="auto">
        <a:xfrm>
          <a:off x="3133725" y="131826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64" name="Text Box 1">
          <a:extLst>
            <a:ext uri="{FF2B5EF4-FFF2-40B4-BE49-F238E27FC236}">
              <a16:creationId xmlns:a16="http://schemas.microsoft.com/office/drawing/2014/main" id="{00000000-0008-0000-1E00-000040000000}"/>
            </a:ext>
          </a:extLst>
        </xdr:cNvPr>
        <xdr:cNvSpPr txBox="1">
          <a:spLocks noChangeArrowheads="1"/>
        </xdr:cNvSpPr>
      </xdr:nvSpPr>
      <xdr:spPr bwMode="auto">
        <a:xfrm>
          <a:off x="3133725" y="133064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65" name="Text Box 2">
          <a:extLst>
            <a:ext uri="{FF2B5EF4-FFF2-40B4-BE49-F238E27FC236}">
              <a16:creationId xmlns:a16="http://schemas.microsoft.com/office/drawing/2014/main" id="{00000000-0008-0000-1E00-000041000000}"/>
            </a:ext>
          </a:extLst>
        </xdr:cNvPr>
        <xdr:cNvSpPr txBox="1">
          <a:spLocks noChangeArrowheads="1"/>
        </xdr:cNvSpPr>
      </xdr:nvSpPr>
      <xdr:spPr bwMode="auto">
        <a:xfrm>
          <a:off x="3133725" y="133064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66" name="Text Box 3">
          <a:extLst>
            <a:ext uri="{FF2B5EF4-FFF2-40B4-BE49-F238E27FC236}">
              <a16:creationId xmlns:a16="http://schemas.microsoft.com/office/drawing/2014/main" id="{00000000-0008-0000-1E00-000042000000}"/>
            </a:ext>
          </a:extLst>
        </xdr:cNvPr>
        <xdr:cNvSpPr txBox="1">
          <a:spLocks noChangeArrowheads="1"/>
        </xdr:cNvSpPr>
      </xdr:nvSpPr>
      <xdr:spPr bwMode="auto">
        <a:xfrm>
          <a:off x="3133725" y="133064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67" name="Text Box 4">
          <a:extLst>
            <a:ext uri="{FF2B5EF4-FFF2-40B4-BE49-F238E27FC236}">
              <a16:creationId xmlns:a16="http://schemas.microsoft.com/office/drawing/2014/main" id="{00000000-0008-0000-1E00-000043000000}"/>
            </a:ext>
          </a:extLst>
        </xdr:cNvPr>
        <xdr:cNvSpPr txBox="1">
          <a:spLocks noChangeArrowheads="1"/>
        </xdr:cNvSpPr>
      </xdr:nvSpPr>
      <xdr:spPr bwMode="auto">
        <a:xfrm>
          <a:off x="3133725" y="133064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68" name="Text Box 5">
          <a:extLst>
            <a:ext uri="{FF2B5EF4-FFF2-40B4-BE49-F238E27FC236}">
              <a16:creationId xmlns:a16="http://schemas.microsoft.com/office/drawing/2014/main" id="{00000000-0008-0000-1E00-000044000000}"/>
            </a:ext>
          </a:extLst>
        </xdr:cNvPr>
        <xdr:cNvSpPr txBox="1">
          <a:spLocks noChangeArrowheads="1"/>
        </xdr:cNvSpPr>
      </xdr:nvSpPr>
      <xdr:spPr bwMode="auto">
        <a:xfrm>
          <a:off x="3133725" y="133064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69" name="Text Box 6">
          <a:extLst>
            <a:ext uri="{FF2B5EF4-FFF2-40B4-BE49-F238E27FC236}">
              <a16:creationId xmlns:a16="http://schemas.microsoft.com/office/drawing/2014/main" id="{00000000-0008-0000-1E00-000045000000}"/>
            </a:ext>
          </a:extLst>
        </xdr:cNvPr>
        <xdr:cNvSpPr txBox="1">
          <a:spLocks noChangeArrowheads="1"/>
        </xdr:cNvSpPr>
      </xdr:nvSpPr>
      <xdr:spPr bwMode="auto">
        <a:xfrm>
          <a:off x="3133725" y="133064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70" name="Text Box 8">
          <a:extLst>
            <a:ext uri="{FF2B5EF4-FFF2-40B4-BE49-F238E27FC236}">
              <a16:creationId xmlns:a16="http://schemas.microsoft.com/office/drawing/2014/main" id="{00000000-0008-0000-1E00-000046000000}"/>
            </a:ext>
          </a:extLst>
        </xdr:cNvPr>
        <xdr:cNvSpPr txBox="1">
          <a:spLocks noChangeArrowheads="1"/>
        </xdr:cNvSpPr>
      </xdr:nvSpPr>
      <xdr:spPr bwMode="auto">
        <a:xfrm>
          <a:off x="3133725" y="133064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71" name="Text Box 9">
          <a:extLst>
            <a:ext uri="{FF2B5EF4-FFF2-40B4-BE49-F238E27FC236}">
              <a16:creationId xmlns:a16="http://schemas.microsoft.com/office/drawing/2014/main" id="{00000000-0008-0000-1E00-000047000000}"/>
            </a:ext>
          </a:extLst>
        </xdr:cNvPr>
        <xdr:cNvSpPr txBox="1">
          <a:spLocks noChangeArrowheads="1"/>
        </xdr:cNvSpPr>
      </xdr:nvSpPr>
      <xdr:spPr bwMode="auto">
        <a:xfrm>
          <a:off x="3133725" y="133064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72" name="Text Box 10">
          <a:extLst>
            <a:ext uri="{FF2B5EF4-FFF2-40B4-BE49-F238E27FC236}">
              <a16:creationId xmlns:a16="http://schemas.microsoft.com/office/drawing/2014/main" id="{00000000-0008-0000-1E00-000048000000}"/>
            </a:ext>
          </a:extLst>
        </xdr:cNvPr>
        <xdr:cNvSpPr txBox="1">
          <a:spLocks noChangeArrowheads="1"/>
        </xdr:cNvSpPr>
      </xdr:nvSpPr>
      <xdr:spPr bwMode="auto">
        <a:xfrm>
          <a:off x="3133725" y="133064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76</xdr:row>
      <xdr:rowOff>0</xdr:rowOff>
    </xdr:from>
    <xdr:ext cx="114300" cy="285750"/>
    <xdr:sp macro="" textlink="">
      <xdr:nvSpPr>
        <xdr:cNvPr id="73" name="Text Box 11">
          <a:extLst>
            <a:ext uri="{FF2B5EF4-FFF2-40B4-BE49-F238E27FC236}">
              <a16:creationId xmlns:a16="http://schemas.microsoft.com/office/drawing/2014/main" id="{00000000-0008-0000-1E00-000049000000}"/>
            </a:ext>
          </a:extLst>
        </xdr:cNvPr>
        <xdr:cNvSpPr txBox="1">
          <a:spLocks noChangeArrowheads="1"/>
        </xdr:cNvSpPr>
      </xdr:nvSpPr>
      <xdr:spPr bwMode="auto">
        <a:xfrm>
          <a:off x="3133725" y="13554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76</xdr:row>
      <xdr:rowOff>0</xdr:rowOff>
    </xdr:from>
    <xdr:ext cx="114300" cy="285750"/>
    <xdr:sp macro="" textlink="">
      <xdr:nvSpPr>
        <xdr:cNvPr id="74" name="Text Box 12">
          <a:extLst>
            <a:ext uri="{FF2B5EF4-FFF2-40B4-BE49-F238E27FC236}">
              <a16:creationId xmlns:a16="http://schemas.microsoft.com/office/drawing/2014/main" id="{00000000-0008-0000-1E00-00004A000000}"/>
            </a:ext>
          </a:extLst>
        </xdr:cNvPr>
        <xdr:cNvSpPr txBox="1">
          <a:spLocks noChangeArrowheads="1"/>
        </xdr:cNvSpPr>
      </xdr:nvSpPr>
      <xdr:spPr bwMode="auto">
        <a:xfrm>
          <a:off x="3133725" y="13554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75" name="Text Box 13">
          <a:extLst>
            <a:ext uri="{FF2B5EF4-FFF2-40B4-BE49-F238E27FC236}">
              <a16:creationId xmlns:a16="http://schemas.microsoft.com/office/drawing/2014/main" id="{00000000-0008-0000-1E00-00004B000000}"/>
            </a:ext>
          </a:extLst>
        </xdr:cNvPr>
        <xdr:cNvSpPr txBox="1">
          <a:spLocks noChangeArrowheads="1"/>
        </xdr:cNvSpPr>
      </xdr:nvSpPr>
      <xdr:spPr bwMode="auto">
        <a:xfrm>
          <a:off x="3133725" y="13916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76" name="Text Box 14">
          <a:extLst>
            <a:ext uri="{FF2B5EF4-FFF2-40B4-BE49-F238E27FC236}">
              <a16:creationId xmlns:a16="http://schemas.microsoft.com/office/drawing/2014/main" id="{00000000-0008-0000-1E00-00004C000000}"/>
            </a:ext>
          </a:extLst>
        </xdr:cNvPr>
        <xdr:cNvSpPr txBox="1">
          <a:spLocks noChangeArrowheads="1"/>
        </xdr:cNvSpPr>
      </xdr:nvSpPr>
      <xdr:spPr bwMode="auto">
        <a:xfrm>
          <a:off x="3133725" y="13916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77" name="Text Box 1">
          <a:extLst>
            <a:ext uri="{FF2B5EF4-FFF2-40B4-BE49-F238E27FC236}">
              <a16:creationId xmlns:a16="http://schemas.microsoft.com/office/drawing/2014/main" id="{00000000-0008-0000-1E00-00004D000000}"/>
            </a:ext>
          </a:extLst>
        </xdr:cNvPr>
        <xdr:cNvSpPr txBox="1">
          <a:spLocks noChangeArrowheads="1"/>
        </xdr:cNvSpPr>
      </xdr:nvSpPr>
      <xdr:spPr bwMode="auto">
        <a:xfrm>
          <a:off x="3133725" y="133064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78" name="Text Box 2">
          <a:extLst>
            <a:ext uri="{FF2B5EF4-FFF2-40B4-BE49-F238E27FC236}">
              <a16:creationId xmlns:a16="http://schemas.microsoft.com/office/drawing/2014/main" id="{00000000-0008-0000-1E00-00004E000000}"/>
            </a:ext>
          </a:extLst>
        </xdr:cNvPr>
        <xdr:cNvSpPr txBox="1">
          <a:spLocks noChangeArrowheads="1"/>
        </xdr:cNvSpPr>
      </xdr:nvSpPr>
      <xdr:spPr bwMode="auto">
        <a:xfrm>
          <a:off x="3133725" y="133064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79" name="Text Box 1">
          <a:extLst>
            <a:ext uri="{FF2B5EF4-FFF2-40B4-BE49-F238E27FC236}">
              <a16:creationId xmlns:a16="http://schemas.microsoft.com/office/drawing/2014/main" id="{00000000-0008-0000-1E00-00004F000000}"/>
            </a:ext>
          </a:extLst>
        </xdr:cNvPr>
        <xdr:cNvSpPr txBox="1">
          <a:spLocks noChangeArrowheads="1"/>
        </xdr:cNvSpPr>
      </xdr:nvSpPr>
      <xdr:spPr bwMode="auto">
        <a:xfrm>
          <a:off x="3133725" y="133064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80" name="Text Box 2">
          <a:extLst>
            <a:ext uri="{FF2B5EF4-FFF2-40B4-BE49-F238E27FC236}">
              <a16:creationId xmlns:a16="http://schemas.microsoft.com/office/drawing/2014/main" id="{00000000-0008-0000-1E00-000050000000}"/>
            </a:ext>
          </a:extLst>
        </xdr:cNvPr>
        <xdr:cNvSpPr txBox="1">
          <a:spLocks noChangeArrowheads="1"/>
        </xdr:cNvSpPr>
      </xdr:nvSpPr>
      <xdr:spPr bwMode="auto">
        <a:xfrm>
          <a:off x="3133725" y="133064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81" name="Text Box 3">
          <a:extLst>
            <a:ext uri="{FF2B5EF4-FFF2-40B4-BE49-F238E27FC236}">
              <a16:creationId xmlns:a16="http://schemas.microsoft.com/office/drawing/2014/main" id="{00000000-0008-0000-1E00-000051000000}"/>
            </a:ext>
          </a:extLst>
        </xdr:cNvPr>
        <xdr:cNvSpPr txBox="1">
          <a:spLocks noChangeArrowheads="1"/>
        </xdr:cNvSpPr>
      </xdr:nvSpPr>
      <xdr:spPr bwMode="auto">
        <a:xfrm>
          <a:off x="3133725" y="133064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82" name="Text Box 4">
          <a:extLst>
            <a:ext uri="{FF2B5EF4-FFF2-40B4-BE49-F238E27FC236}">
              <a16:creationId xmlns:a16="http://schemas.microsoft.com/office/drawing/2014/main" id="{00000000-0008-0000-1E00-000052000000}"/>
            </a:ext>
          </a:extLst>
        </xdr:cNvPr>
        <xdr:cNvSpPr txBox="1">
          <a:spLocks noChangeArrowheads="1"/>
        </xdr:cNvSpPr>
      </xdr:nvSpPr>
      <xdr:spPr bwMode="auto">
        <a:xfrm>
          <a:off x="3133725" y="133064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83" name="Text Box 5">
          <a:extLst>
            <a:ext uri="{FF2B5EF4-FFF2-40B4-BE49-F238E27FC236}">
              <a16:creationId xmlns:a16="http://schemas.microsoft.com/office/drawing/2014/main" id="{00000000-0008-0000-1E00-000053000000}"/>
            </a:ext>
          </a:extLst>
        </xdr:cNvPr>
        <xdr:cNvSpPr txBox="1">
          <a:spLocks noChangeArrowheads="1"/>
        </xdr:cNvSpPr>
      </xdr:nvSpPr>
      <xdr:spPr bwMode="auto">
        <a:xfrm>
          <a:off x="3133725" y="133064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84" name="Text Box 6">
          <a:extLst>
            <a:ext uri="{FF2B5EF4-FFF2-40B4-BE49-F238E27FC236}">
              <a16:creationId xmlns:a16="http://schemas.microsoft.com/office/drawing/2014/main" id="{00000000-0008-0000-1E00-000054000000}"/>
            </a:ext>
          </a:extLst>
        </xdr:cNvPr>
        <xdr:cNvSpPr txBox="1">
          <a:spLocks noChangeArrowheads="1"/>
        </xdr:cNvSpPr>
      </xdr:nvSpPr>
      <xdr:spPr bwMode="auto">
        <a:xfrm>
          <a:off x="3133725" y="133064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85" name="Text Box 8">
          <a:extLst>
            <a:ext uri="{FF2B5EF4-FFF2-40B4-BE49-F238E27FC236}">
              <a16:creationId xmlns:a16="http://schemas.microsoft.com/office/drawing/2014/main" id="{00000000-0008-0000-1E00-000055000000}"/>
            </a:ext>
          </a:extLst>
        </xdr:cNvPr>
        <xdr:cNvSpPr txBox="1">
          <a:spLocks noChangeArrowheads="1"/>
        </xdr:cNvSpPr>
      </xdr:nvSpPr>
      <xdr:spPr bwMode="auto">
        <a:xfrm>
          <a:off x="3133725" y="133064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86" name="Text Box 9">
          <a:extLst>
            <a:ext uri="{FF2B5EF4-FFF2-40B4-BE49-F238E27FC236}">
              <a16:creationId xmlns:a16="http://schemas.microsoft.com/office/drawing/2014/main" id="{00000000-0008-0000-1E00-000056000000}"/>
            </a:ext>
          </a:extLst>
        </xdr:cNvPr>
        <xdr:cNvSpPr txBox="1">
          <a:spLocks noChangeArrowheads="1"/>
        </xdr:cNvSpPr>
      </xdr:nvSpPr>
      <xdr:spPr bwMode="auto">
        <a:xfrm>
          <a:off x="3133725" y="133064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87" name="Text Box 10">
          <a:extLst>
            <a:ext uri="{FF2B5EF4-FFF2-40B4-BE49-F238E27FC236}">
              <a16:creationId xmlns:a16="http://schemas.microsoft.com/office/drawing/2014/main" id="{00000000-0008-0000-1E00-000057000000}"/>
            </a:ext>
          </a:extLst>
        </xdr:cNvPr>
        <xdr:cNvSpPr txBox="1">
          <a:spLocks noChangeArrowheads="1"/>
        </xdr:cNvSpPr>
      </xdr:nvSpPr>
      <xdr:spPr bwMode="auto">
        <a:xfrm>
          <a:off x="3133725" y="133064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76</xdr:row>
      <xdr:rowOff>0</xdr:rowOff>
    </xdr:from>
    <xdr:ext cx="114300" cy="285750"/>
    <xdr:sp macro="" textlink="">
      <xdr:nvSpPr>
        <xdr:cNvPr id="88" name="Text Box 11">
          <a:extLst>
            <a:ext uri="{FF2B5EF4-FFF2-40B4-BE49-F238E27FC236}">
              <a16:creationId xmlns:a16="http://schemas.microsoft.com/office/drawing/2014/main" id="{00000000-0008-0000-1E00-000058000000}"/>
            </a:ext>
          </a:extLst>
        </xdr:cNvPr>
        <xdr:cNvSpPr txBox="1">
          <a:spLocks noChangeArrowheads="1"/>
        </xdr:cNvSpPr>
      </xdr:nvSpPr>
      <xdr:spPr bwMode="auto">
        <a:xfrm>
          <a:off x="3133725" y="13554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76</xdr:row>
      <xdr:rowOff>0</xdr:rowOff>
    </xdr:from>
    <xdr:ext cx="114300" cy="285750"/>
    <xdr:sp macro="" textlink="">
      <xdr:nvSpPr>
        <xdr:cNvPr id="89" name="Text Box 12">
          <a:extLst>
            <a:ext uri="{FF2B5EF4-FFF2-40B4-BE49-F238E27FC236}">
              <a16:creationId xmlns:a16="http://schemas.microsoft.com/office/drawing/2014/main" id="{00000000-0008-0000-1E00-000059000000}"/>
            </a:ext>
          </a:extLst>
        </xdr:cNvPr>
        <xdr:cNvSpPr txBox="1">
          <a:spLocks noChangeArrowheads="1"/>
        </xdr:cNvSpPr>
      </xdr:nvSpPr>
      <xdr:spPr bwMode="auto">
        <a:xfrm>
          <a:off x="3133725" y="13554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90" name="Text Box 13">
          <a:extLst>
            <a:ext uri="{FF2B5EF4-FFF2-40B4-BE49-F238E27FC236}">
              <a16:creationId xmlns:a16="http://schemas.microsoft.com/office/drawing/2014/main" id="{00000000-0008-0000-1E00-00005A000000}"/>
            </a:ext>
          </a:extLst>
        </xdr:cNvPr>
        <xdr:cNvSpPr txBox="1">
          <a:spLocks noChangeArrowheads="1"/>
        </xdr:cNvSpPr>
      </xdr:nvSpPr>
      <xdr:spPr bwMode="auto">
        <a:xfrm>
          <a:off x="3133725" y="13916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91" name="Text Box 14">
          <a:extLst>
            <a:ext uri="{FF2B5EF4-FFF2-40B4-BE49-F238E27FC236}">
              <a16:creationId xmlns:a16="http://schemas.microsoft.com/office/drawing/2014/main" id="{00000000-0008-0000-1E00-00005B000000}"/>
            </a:ext>
          </a:extLst>
        </xdr:cNvPr>
        <xdr:cNvSpPr txBox="1">
          <a:spLocks noChangeArrowheads="1"/>
        </xdr:cNvSpPr>
      </xdr:nvSpPr>
      <xdr:spPr bwMode="auto">
        <a:xfrm>
          <a:off x="3133725" y="13916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92" name="Text Box 1">
          <a:extLst>
            <a:ext uri="{FF2B5EF4-FFF2-40B4-BE49-F238E27FC236}">
              <a16:creationId xmlns:a16="http://schemas.microsoft.com/office/drawing/2014/main" id="{00000000-0008-0000-1E00-00005C000000}"/>
            </a:ext>
          </a:extLst>
        </xdr:cNvPr>
        <xdr:cNvSpPr txBox="1">
          <a:spLocks noChangeArrowheads="1"/>
        </xdr:cNvSpPr>
      </xdr:nvSpPr>
      <xdr:spPr bwMode="auto">
        <a:xfrm>
          <a:off x="3133725" y="133064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93" name="Text Box 2">
          <a:extLst>
            <a:ext uri="{FF2B5EF4-FFF2-40B4-BE49-F238E27FC236}">
              <a16:creationId xmlns:a16="http://schemas.microsoft.com/office/drawing/2014/main" id="{00000000-0008-0000-1E00-00005D000000}"/>
            </a:ext>
          </a:extLst>
        </xdr:cNvPr>
        <xdr:cNvSpPr txBox="1">
          <a:spLocks noChangeArrowheads="1"/>
        </xdr:cNvSpPr>
      </xdr:nvSpPr>
      <xdr:spPr bwMode="auto">
        <a:xfrm>
          <a:off x="3133725" y="133064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77</xdr:row>
      <xdr:rowOff>0</xdr:rowOff>
    </xdr:from>
    <xdr:ext cx="114300" cy="285750"/>
    <xdr:sp macro="" textlink="">
      <xdr:nvSpPr>
        <xdr:cNvPr id="94" name="Text Box 13">
          <a:extLst>
            <a:ext uri="{FF2B5EF4-FFF2-40B4-BE49-F238E27FC236}">
              <a16:creationId xmlns:a16="http://schemas.microsoft.com/office/drawing/2014/main" id="{00000000-0008-0000-1E00-00005E000000}"/>
            </a:ext>
          </a:extLst>
        </xdr:cNvPr>
        <xdr:cNvSpPr txBox="1">
          <a:spLocks noChangeArrowheads="1"/>
        </xdr:cNvSpPr>
      </xdr:nvSpPr>
      <xdr:spPr bwMode="auto">
        <a:xfrm>
          <a:off x="3133725" y="13649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76</xdr:row>
      <xdr:rowOff>0</xdr:rowOff>
    </xdr:from>
    <xdr:ext cx="114300" cy="285750"/>
    <xdr:sp macro="" textlink="">
      <xdr:nvSpPr>
        <xdr:cNvPr id="95" name="Text Box 8">
          <a:extLst>
            <a:ext uri="{FF2B5EF4-FFF2-40B4-BE49-F238E27FC236}">
              <a16:creationId xmlns:a16="http://schemas.microsoft.com/office/drawing/2014/main" id="{00000000-0008-0000-1E00-00005F000000}"/>
            </a:ext>
          </a:extLst>
        </xdr:cNvPr>
        <xdr:cNvSpPr txBox="1">
          <a:spLocks noChangeArrowheads="1"/>
        </xdr:cNvSpPr>
      </xdr:nvSpPr>
      <xdr:spPr bwMode="auto">
        <a:xfrm>
          <a:off x="4533900" y="13554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75</xdr:row>
      <xdr:rowOff>0</xdr:rowOff>
    </xdr:from>
    <xdr:ext cx="114300" cy="285750"/>
    <xdr:sp macro="" textlink="">
      <xdr:nvSpPr>
        <xdr:cNvPr id="96" name="Text Box 11">
          <a:extLst>
            <a:ext uri="{FF2B5EF4-FFF2-40B4-BE49-F238E27FC236}">
              <a16:creationId xmlns:a16="http://schemas.microsoft.com/office/drawing/2014/main" id="{00000000-0008-0000-1E00-000060000000}"/>
            </a:ext>
          </a:extLst>
        </xdr:cNvPr>
        <xdr:cNvSpPr txBox="1">
          <a:spLocks noChangeArrowheads="1"/>
        </xdr:cNvSpPr>
      </xdr:nvSpPr>
      <xdr:spPr bwMode="auto">
        <a:xfrm>
          <a:off x="3848100" y="1343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75</xdr:row>
      <xdr:rowOff>0</xdr:rowOff>
    </xdr:from>
    <xdr:ext cx="114300" cy="285750"/>
    <xdr:sp macro="" textlink="">
      <xdr:nvSpPr>
        <xdr:cNvPr id="97" name="Text Box 12">
          <a:extLst>
            <a:ext uri="{FF2B5EF4-FFF2-40B4-BE49-F238E27FC236}">
              <a16:creationId xmlns:a16="http://schemas.microsoft.com/office/drawing/2014/main" id="{00000000-0008-0000-1E00-000061000000}"/>
            </a:ext>
          </a:extLst>
        </xdr:cNvPr>
        <xdr:cNvSpPr txBox="1">
          <a:spLocks noChangeArrowheads="1"/>
        </xdr:cNvSpPr>
      </xdr:nvSpPr>
      <xdr:spPr bwMode="auto">
        <a:xfrm>
          <a:off x="3848100" y="1343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76</xdr:row>
      <xdr:rowOff>0</xdr:rowOff>
    </xdr:from>
    <xdr:ext cx="114300" cy="285750"/>
    <xdr:sp macro="" textlink="">
      <xdr:nvSpPr>
        <xdr:cNvPr id="98" name="Text Box 11">
          <a:extLst>
            <a:ext uri="{FF2B5EF4-FFF2-40B4-BE49-F238E27FC236}">
              <a16:creationId xmlns:a16="http://schemas.microsoft.com/office/drawing/2014/main" id="{00000000-0008-0000-1E00-000062000000}"/>
            </a:ext>
          </a:extLst>
        </xdr:cNvPr>
        <xdr:cNvSpPr txBox="1">
          <a:spLocks noChangeArrowheads="1"/>
        </xdr:cNvSpPr>
      </xdr:nvSpPr>
      <xdr:spPr bwMode="auto">
        <a:xfrm>
          <a:off x="3848100" y="13554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76</xdr:row>
      <xdr:rowOff>0</xdr:rowOff>
    </xdr:from>
    <xdr:ext cx="114300" cy="285750"/>
    <xdr:sp macro="" textlink="">
      <xdr:nvSpPr>
        <xdr:cNvPr id="99" name="Text Box 12">
          <a:extLst>
            <a:ext uri="{FF2B5EF4-FFF2-40B4-BE49-F238E27FC236}">
              <a16:creationId xmlns:a16="http://schemas.microsoft.com/office/drawing/2014/main" id="{00000000-0008-0000-1E00-000063000000}"/>
            </a:ext>
          </a:extLst>
        </xdr:cNvPr>
        <xdr:cNvSpPr txBox="1">
          <a:spLocks noChangeArrowheads="1"/>
        </xdr:cNvSpPr>
      </xdr:nvSpPr>
      <xdr:spPr bwMode="auto">
        <a:xfrm>
          <a:off x="3848100" y="13554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76</xdr:row>
      <xdr:rowOff>0</xdr:rowOff>
    </xdr:from>
    <xdr:ext cx="114300" cy="285750"/>
    <xdr:sp macro="" textlink="">
      <xdr:nvSpPr>
        <xdr:cNvPr id="100" name="Text Box 11">
          <a:extLst>
            <a:ext uri="{FF2B5EF4-FFF2-40B4-BE49-F238E27FC236}">
              <a16:creationId xmlns:a16="http://schemas.microsoft.com/office/drawing/2014/main" id="{00000000-0008-0000-1E00-000064000000}"/>
            </a:ext>
          </a:extLst>
        </xdr:cNvPr>
        <xdr:cNvSpPr txBox="1">
          <a:spLocks noChangeArrowheads="1"/>
        </xdr:cNvSpPr>
      </xdr:nvSpPr>
      <xdr:spPr bwMode="auto">
        <a:xfrm>
          <a:off x="3848100" y="13554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76</xdr:row>
      <xdr:rowOff>0</xdr:rowOff>
    </xdr:from>
    <xdr:ext cx="114300" cy="285750"/>
    <xdr:sp macro="" textlink="">
      <xdr:nvSpPr>
        <xdr:cNvPr id="101" name="Text Box 12">
          <a:extLst>
            <a:ext uri="{FF2B5EF4-FFF2-40B4-BE49-F238E27FC236}">
              <a16:creationId xmlns:a16="http://schemas.microsoft.com/office/drawing/2014/main" id="{00000000-0008-0000-1E00-000065000000}"/>
            </a:ext>
          </a:extLst>
        </xdr:cNvPr>
        <xdr:cNvSpPr txBox="1">
          <a:spLocks noChangeArrowheads="1"/>
        </xdr:cNvSpPr>
      </xdr:nvSpPr>
      <xdr:spPr bwMode="auto">
        <a:xfrm>
          <a:off x="3848100" y="13554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77</xdr:row>
      <xdr:rowOff>0</xdr:rowOff>
    </xdr:from>
    <xdr:ext cx="114300" cy="285750"/>
    <xdr:sp macro="" textlink="">
      <xdr:nvSpPr>
        <xdr:cNvPr id="102" name="Text Box 13">
          <a:extLst>
            <a:ext uri="{FF2B5EF4-FFF2-40B4-BE49-F238E27FC236}">
              <a16:creationId xmlns:a16="http://schemas.microsoft.com/office/drawing/2014/main" id="{00000000-0008-0000-1E00-000066000000}"/>
            </a:ext>
          </a:extLst>
        </xdr:cNvPr>
        <xdr:cNvSpPr txBox="1">
          <a:spLocks noChangeArrowheads="1"/>
        </xdr:cNvSpPr>
      </xdr:nvSpPr>
      <xdr:spPr bwMode="auto">
        <a:xfrm>
          <a:off x="3848100" y="13649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77</xdr:row>
      <xdr:rowOff>0</xdr:rowOff>
    </xdr:from>
    <xdr:ext cx="114300" cy="285750"/>
    <xdr:sp macro="" textlink="">
      <xdr:nvSpPr>
        <xdr:cNvPr id="103" name="Text Box 14">
          <a:extLst>
            <a:ext uri="{FF2B5EF4-FFF2-40B4-BE49-F238E27FC236}">
              <a16:creationId xmlns:a16="http://schemas.microsoft.com/office/drawing/2014/main" id="{00000000-0008-0000-1E00-000067000000}"/>
            </a:ext>
          </a:extLst>
        </xdr:cNvPr>
        <xdr:cNvSpPr txBox="1">
          <a:spLocks noChangeArrowheads="1"/>
        </xdr:cNvSpPr>
      </xdr:nvSpPr>
      <xdr:spPr bwMode="auto">
        <a:xfrm>
          <a:off x="3848100" y="13649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75</xdr:row>
      <xdr:rowOff>0</xdr:rowOff>
    </xdr:from>
    <xdr:ext cx="114300" cy="285750"/>
    <xdr:sp macro="" textlink="">
      <xdr:nvSpPr>
        <xdr:cNvPr id="104" name="Text Box 11">
          <a:extLst>
            <a:ext uri="{FF2B5EF4-FFF2-40B4-BE49-F238E27FC236}">
              <a16:creationId xmlns:a16="http://schemas.microsoft.com/office/drawing/2014/main" id="{00000000-0008-0000-1E00-000068000000}"/>
            </a:ext>
          </a:extLst>
        </xdr:cNvPr>
        <xdr:cNvSpPr txBox="1">
          <a:spLocks noChangeArrowheads="1"/>
        </xdr:cNvSpPr>
      </xdr:nvSpPr>
      <xdr:spPr bwMode="auto">
        <a:xfrm>
          <a:off x="3848100" y="1343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75</xdr:row>
      <xdr:rowOff>0</xdr:rowOff>
    </xdr:from>
    <xdr:ext cx="114300" cy="285750"/>
    <xdr:sp macro="" textlink="">
      <xdr:nvSpPr>
        <xdr:cNvPr id="105" name="Text Box 12">
          <a:extLst>
            <a:ext uri="{FF2B5EF4-FFF2-40B4-BE49-F238E27FC236}">
              <a16:creationId xmlns:a16="http://schemas.microsoft.com/office/drawing/2014/main" id="{00000000-0008-0000-1E00-000069000000}"/>
            </a:ext>
          </a:extLst>
        </xdr:cNvPr>
        <xdr:cNvSpPr txBox="1">
          <a:spLocks noChangeArrowheads="1"/>
        </xdr:cNvSpPr>
      </xdr:nvSpPr>
      <xdr:spPr bwMode="auto">
        <a:xfrm>
          <a:off x="3848100" y="1343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76</xdr:row>
      <xdr:rowOff>0</xdr:rowOff>
    </xdr:from>
    <xdr:ext cx="114300" cy="285750"/>
    <xdr:sp macro="" textlink="">
      <xdr:nvSpPr>
        <xdr:cNvPr id="106" name="Text Box 11">
          <a:extLst>
            <a:ext uri="{FF2B5EF4-FFF2-40B4-BE49-F238E27FC236}">
              <a16:creationId xmlns:a16="http://schemas.microsoft.com/office/drawing/2014/main" id="{00000000-0008-0000-1E00-00006A000000}"/>
            </a:ext>
          </a:extLst>
        </xdr:cNvPr>
        <xdr:cNvSpPr txBox="1">
          <a:spLocks noChangeArrowheads="1"/>
        </xdr:cNvSpPr>
      </xdr:nvSpPr>
      <xdr:spPr bwMode="auto">
        <a:xfrm>
          <a:off x="3848100" y="13554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76</xdr:row>
      <xdr:rowOff>0</xdr:rowOff>
    </xdr:from>
    <xdr:ext cx="114300" cy="285750"/>
    <xdr:sp macro="" textlink="">
      <xdr:nvSpPr>
        <xdr:cNvPr id="107" name="Text Box 12">
          <a:extLst>
            <a:ext uri="{FF2B5EF4-FFF2-40B4-BE49-F238E27FC236}">
              <a16:creationId xmlns:a16="http://schemas.microsoft.com/office/drawing/2014/main" id="{00000000-0008-0000-1E00-00006B000000}"/>
            </a:ext>
          </a:extLst>
        </xdr:cNvPr>
        <xdr:cNvSpPr txBox="1">
          <a:spLocks noChangeArrowheads="1"/>
        </xdr:cNvSpPr>
      </xdr:nvSpPr>
      <xdr:spPr bwMode="auto">
        <a:xfrm>
          <a:off x="3848100" y="13554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76</xdr:row>
      <xdr:rowOff>0</xdr:rowOff>
    </xdr:from>
    <xdr:ext cx="114300" cy="285750"/>
    <xdr:sp macro="" textlink="">
      <xdr:nvSpPr>
        <xdr:cNvPr id="108" name="Text Box 11">
          <a:extLst>
            <a:ext uri="{FF2B5EF4-FFF2-40B4-BE49-F238E27FC236}">
              <a16:creationId xmlns:a16="http://schemas.microsoft.com/office/drawing/2014/main" id="{00000000-0008-0000-1E00-00006C000000}"/>
            </a:ext>
          </a:extLst>
        </xdr:cNvPr>
        <xdr:cNvSpPr txBox="1">
          <a:spLocks noChangeArrowheads="1"/>
        </xdr:cNvSpPr>
      </xdr:nvSpPr>
      <xdr:spPr bwMode="auto">
        <a:xfrm>
          <a:off x="3848100" y="13554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76</xdr:row>
      <xdr:rowOff>0</xdr:rowOff>
    </xdr:from>
    <xdr:ext cx="114300" cy="285750"/>
    <xdr:sp macro="" textlink="">
      <xdr:nvSpPr>
        <xdr:cNvPr id="109" name="Text Box 12">
          <a:extLst>
            <a:ext uri="{FF2B5EF4-FFF2-40B4-BE49-F238E27FC236}">
              <a16:creationId xmlns:a16="http://schemas.microsoft.com/office/drawing/2014/main" id="{00000000-0008-0000-1E00-00006D000000}"/>
            </a:ext>
          </a:extLst>
        </xdr:cNvPr>
        <xdr:cNvSpPr txBox="1">
          <a:spLocks noChangeArrowheads="1"/>
        </xdr:cNvSpPr>
      </xdr:nvSpPr>
      <xdr:spPr bwMode="auto">
        <a:xfrm>
          <a:off x="3848100" y="13554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419100</xdr:colOff>
      <xdr:row>77</xdr:row>
      <xdr:rowOff>9525</xdr:rowOff>
    </xdr:from>
    <xdr:ext cx="114300" cy="285750"/>
    <xdr:sp macro="" textlink="">
      <xdr:nvSpPr>
        <xdr:cNvPr id="110" name="Text Box 8">
          <a:extLst>
            <a:ext uri="{FF2B5EF4-FFF2-40B4-BE49-F238E27FC236}">
              <a16:creationId xmlns:a16="http://schemas.microsoft.com/office/drawing/2014/main" id="{00000000-0008-0000-1E00-00006E000000}"/>
            </a:ext>
          </a:extLst>
        </xdr:cNvPr>
        <xdr:cNvSpPr txBox="1">
          <a:spLocks noChangeArrowheads="1"/>
        </xdr:cNvSpPr>
      </xdr:nvSpPr>
      <xdr:spPr bwMode="auto">
        <a:xfrm>
          <a:off x="4267200" y="136588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77</xdr:row>
      <xdr:rowOff>0</xdr:rowOff>
    </xdr:from>
    <xdr:ext cx="114300" cy="285750"/>
    <xdr:sp macro="" textlink="">
      <xdr:nvSpPr>
        <xdr:cNvPr id="111" name="Text Box 13">
          <a:extLst>
            <a:ext uri="{FF2B5EF4-FFF2-40B4-BE49-F238E27FC236}">
              <a16:creationId xmlns:a16="http://schemas.microsoft.com/office/drawing/2014/main" id="{00000000-0008-0000-1E00-00006F000000}"/>
            </a:ext>
          </a:extLst>
        </xdr:cNvPr>
        <xdr:cNvSpPr txBox="1">
          <a:spLocks noChangeArrowheads="1"/>
        </xdr:cNvSpPr>
      </xdr:nvSpPr>
      <xdr:spPr bwMode="auto">
        <a:xfrm>
          <a:off x="3848100" y="13649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75</xdr:row>
      <xdr:rowOff>0</xdr:rowOff>
    </xdr:from>
    <xdr:ext cx="114300" cy="285750"/>
    <xdr:sp macro="" textlink="">
      <xdr:nvSpPr>
        <xdr:cNvPr id="112" name="Text Box 11">
          <a:extLst>
            <a:ext uri="{FF2B5EF4-FFF2-40B4-BE49-F238E27FC236}">
              <a16:creationId xmlns:a16="http://schemas.microsoft.com/office/drawing/2014/main" id="{00000000-0008-0000-1E00-000070000000}"/>
            </a:ext>
          </a:extLst>
        </xdr:cNvPr>
        <xdr:cNvSpPr txBox="1">
          <a:spLocks noChangeArrowheads="1"/>
        </xdr:cNvSpPr>
      </xdr:nvSpPr>
      <xdr:spPr bwMode="auto">
        <a:xfrm>
          <a:off x="4533900" y="1343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75</xdr:row>
      <xdr:rowOff>0</xdr:rowOff>
    </xdr:from>
    <xdr:ext cx="114300" cy="285750"/>
    <xdr:sp macro="" textlink="">
      <xdr:nvSpPr>
        <xdr:cNvPr id="113" name="Text Box 12">
          <a:extLst>
            <a:ext uri="{FF2B5EF4-FFF2-40B4-BE49-F238E27FC236}">
              <a16:creationId xmlns:a16="http://schemas.microsoft.com/office/drawing/2014/main" id="{00000000-0008-0000-1E00-000071000000}"/>
            </a:ext>
          </a:extLst>
        </xdr:cNvPr>
        <xdr:cNvSpPr txBox="1">
          <a:spLocks noChangeArrowheads="1"/>
        </xdr:cNvSpPr>
      </xdr:nvSpPr>
      <xdr:spPr bwMode="auto">
        <a:xfrm>
          <a:off x="4533900" y="1343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76</xdr:row>
      <xdr:rowOff>0</xdr:rowOff>
    </xdr:from>
    <xdr:ext cx="114300" cy="285750"/>
    <xdr:sp macro="" textlink="">
      <xdr:nvSpPr>
        <xdr:cNvPr id="114" name="Text Box 11">
          <a:extLst>
            <a:ext uri="{FF2B5EF4-FFF2-40B4-BE49-F238E27FC236}">
              <a16:creationId xmlns:a16="http://schemas.microsoft.com/office/drawing/2014/main" id="{00000000-0008-0000-1E00-000072000000}"/>
            </a:ext>
          </a:extLst>
        </xdr:cNvPr>
        <xdr:cNvSpPr txBox="1">
          <a:spLocks noChangeArrowheads="1"/>
        </xdr:cNvSpPr>
      </xdr:nvSpPr>
      <xdr:spPr bwMode="auto">
        <a:xfrm>
          <a:off x="4533900" y="13554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76</xdr:row>
      <xdr:rowOff>0</xdr:rowOff>
    </xdr:from>
    <xdr:ext cx="114300" cy="285750"/>
    <xdr:sp macro="" textlink="">
      <xdr:nvSpPr>
        <xdr:cNvPr id="115" name="Text Box 12">
          <a:extLst>
            <a:ext uri="{FF2B5EF4-FFF2-40B4-BE49-F238E27FC236}">
              <a16:creationId xmlns:a16="http://schemas.microsoft.com/office/drawing/2014/main" id="{00000000-0008-0000-1E00-000073000000}"/>
            </a:ext>
          </a:extLst>
        </xdr:cNvPr>
        <xdr:cNvSpPr txBox="1">
          <a:spLocks noChangeArrowheads="1"/>
        </xdr:cNvSpPr>
      </xdr:nvSpPr>
      <xdr:spPr bwMode="auto">
        <a:xfrm>
          <a:off x="4533900" y="13554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76</xdr:row>
      <xdr:rowOff>0</xdr:rowOff>
    </xdr:from>
    <xdr:ext cx="114300" cy="285750"/>
    <xdr:sp macro="" textlink="">
      <xdr:nvSpPr>
        <xdr:cNvPr id="116" name="Text Box 11">
          <a:extLst>
            <a:ext uri="{FF2B5EF4-FFF2-40B4-BE49-F238E27FC236}">
              <a16:creationId xmlns:a16="http://schemas.microsoft.com/office/drawing/2014/main" id="{00000000-0008-0000-1E00-000074000000}"/>
            </a:ext>
          </a:extLst>
        </xdr:cNvPr>
        <xdr:cNvSpPr txBox="1">
          <a:spLocks noChangeArrowheads="1"/>
        </xdr:cNvSpPr>
      </xdr:nvSpPr>
      <xdr:spPr bwMode="auto">
        <a:xfrm>
          <a:off x="4533900" y="13554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76</xdr:row>
      <xdr:rowOff>0</xdr:rowOff>
    </xdr:from>
    <xdr:ext cx="114300" cy="285750"/>
    <xdr:sp macro="" textlink="">
      <xdr:nvSpPr>
        <xdr:cNvPr id="117" name="Text Box 12">
          <a:extLst>
            <a:ext uri="{FF2B5EF4-FFF2-40B4-BE49-F238E27FC236}">
              <a16:creationId xmlns:a16="http://schemas.microsoft.com/office/drawing/2014/main" id="{00000000-0008-0000-1E00-000075000000}"/>
            </a:ext>
          </a:extLst>
        </xdr:cNvPr>
        <xdr:cNvSpPr txBox="1">
          <a:spLocks noChangeArrowheads="1"/>
        </xdr:cNvSpPr>
      </xdr:nvSpPr>
      <xdr:spPr bwMode="auto">
        <a:xfrm>
          <a:off x="4533900" y="13554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77</xdr:row>
      <xdr:rowOff>0</xdr:rowOff>
    </xdr:from>
    <xdr:ext cx="114300" cy="285750"/>
    <xdr:sp macro="" textlink="">
      <xdr:nvSpPr>
        <xdr:cNvPr id="118" name="Text Box 13">
          <a:extLst>
            <a:ext uri="{FF2B5EF4-FFF2-40B4-BE49-F238E27FC236}">
              <a16:creationId xmlns:a16="http://schemas.microsoft.com/office/drawing/2014/main" id="{00000000-0008-0000-1E00-000076000000}"/>
            </a:ext>
          </a:extLst>
        </xdr:cNvPr>
        <xdr:cNvSpPr txBox="1">
          <a:spLocks noChangeArrowheads="1"/>
        </xdr:cNvSpPr>
      </xdr:nvSpPr>
      <xdr:spPr bwMode="auto">
        <a:xfrm>
          <a:off x="4533900" y="13649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77</xdr:row>
      <xdr:rowOff>0</xdr:rowOff>
    </xdr:from>
    <xdr:ext cx="114300" cy="285750"/>
    <xdr:sp macro="" textlink="">
      <xdr:nvSpPr>
        <xdr:cNvPr id="119" name="Text Box 14">
          <a:extLst>
            <a:ext uri="{FF2B5EF4-FFF2-40B4-BE49-F238E27FC236}">
              <a16:creationId xmlns:a16="http://schemas.microsoft.com/office/drawing/2014/main" id="{00000000-0008-0000-1E00-000077000000}"/>
            </a:ext>
          </a:extLst>
        </xdr:cNvPr>
        <xdr:cNvSpPr txBox="1">
          <a:spLocks noChangeArrowheads="1"/>
        </xdr:cNvSpPr>
      </xdr:nvSpPr>
      <xdr:spPr bwMode="auto">
        <a:xfrm>
          <a:off x="4533900" y="13649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75</xdr:row>
      <xdr:rowOff>0</xdr:rowOff>
    </xdr:from>
    <xdr:ext cx="114300" cy="285750"/>
    <xdr:sp macro="" textlink="">
      <xdr:nvSpPr>
        <xdr:cNvPr id="120" name="Text Box 11">
          <a:extLst>
            <a:ext uri="{FF2B5EF4-FFF2-40B4-BE49-F238E27FC236}">
              <a16:creationId xmlns:a16="http://schemas.microsoft.com/office/drawing/2014/main" id="{00000000-0008-0000-1E00-000078000000}"/>
            </a:ext>
          </a:extLst>
        </xdr:cNvPr>
        <xdr:cNvSpPr txBox="1">
          <a:spLocks noChangeArrowheads="1"/>
        </xdr:cNvSpPr>
      </xdr:nvSpPr>
      <xdr:spPr bwMode="auto">
        <a:xfrm>
          <a:off x="4533900" y="1343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75</xdr:row>
      <xdr:rowOff>0</xdr:rowOff>
    </xdr:from>
    <xdr:ext cx="114300" cy="285750"/>
    <xdr:sp macro="" textlink="">
      <xdr:nvSpPr>
        <xdr:cNvPr id="121" name="Text Box 12">
          <a:extLst>
            <a:ext uri="{FF2B5EF4-FFF2-40B4-BE49-F238E27FC236}">
              <a16:creationId xmlns:a16="http://schemas.microsoft.com/office/drawing/2014/main" id="{00000000-0008-0000-1E00-000079000000}"/>
            </a:ext>
          </a:extLst>
        </xdr:cNvPr>
        <xdr:cNvSpPr txBox="1">
          <a:spLocks noChangeArrowheads="1"/>
        </xdr:cNvSpPr>
      </xdr:nvSpPr>
      <xdr:spPr bwMode="auto">
        <a:xfrm>
          <a:off x="4533900" y="1343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76</xdr:row>
      <xdr:rowOff>0</xdr:rowOff>
    </xdr:from>
    <xdr:ext cx="114300" cy="285750"/>
    <xdr:sp macro="" textlink="">
      <xdr:nvSpPr>
        <xdr:cNvPr id="122" name="Text Box 11">
          <a:extLst>
            <a:ext uri="{FF2B5EF4-FFF2-40B4-BE49-F238E27FC236}">
              <a16:creationId xmlns:a16="http://schemas.microsoft.com/office/drawing/2014/main" id="{00000000-0008-0000-1E00-00007A000000}"/>
            </a:ext>
          </a:extLst>
        </xdr:cNvPr>
        <xdr:cNvSpPr txBox="1">
          <a:spLocks noChangeArrowheads="1"/>
        </xdr:cNvSpPr>
      </xdr:nvSpPr>
      <xdr:spPr bwMode="auto">
        <a:xfrm>
          <a:off x="4533900" y="13554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76</xdr:row>
      <xdr:rowOff>0</xdr:rowOff>
    </xdr:from>
    <xdr:ext cx="114300" cy="285750"/>
    <xdr:sp macro="" textlink="">
      <xdr:nvSpPr>
        <xdr:cNvPr id="123" name="Text Box 12">
          <a:extLst>
            <a:ext uri="{FF2B5EF4-FFF2-40B4-BE49-F238E27FC236}">
              <a16:creationId xmlns:a16="http://schemas.microsoft.com/office/drawing/2014/main" id="{00000000-0008-0000-1E00-00007B000000}"/>
            </a:ext>
          </a:extLst>
        </xdr:cNvPr>
        <xdr:cNvSpPr txBox="1">
          <a:spLocks noChangeArrowheads="1"/>
        </xdr:cNvSpPr>
      </xdr:nvSpPr>
      <xdr:spPr bwMode="auto">
        <a:xfrm>
          <a:off x="4533900" y="13554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76</xdr:row>
      <xdr:rowOff>0</xdr:rowOff>
    </xdr:from>
    <xdr:ext cx="114300" cy="285750"/>
    <xdr:sp macro="" textlink="">
      <xdr:nvSpPr>
        <xdr:cNvPr id="124" name="Text Box 11">
          <a:extLst>
            <a:ext uri="{FF2B5EF4-FFF2-40B4-BE49-F238E27FC236}">
              <a16:creationId xmlns:a16="http://schemas.microsoft.com/office/drawing/2014/main" id="{00000000-0008-0000-1E00-00007C000000}"/>
            </a:ext>
          </a:extLst>
        </xdr:cNvPr>
        <xdr:cNvSpPr txBox="1">
          <a:spLocks noChangeArrowheads="1"/>
        </xdr:cNvSpPr>
      </xdr:nvSpPr>
      <xdr:spPr bwMode="auto">
        <a:xfrm>
          <a:off x="4533900" y="13554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76</xdr:row>
      <xdr:rowOff>0</xdr:rowOff>
    </xdr:from>
    <xdr:ext cx="114300" cy="285750"/>
    <xdr:sp macro="" textlink="">
      <xdr:nvSpPr>
        <xdr:cNvPr id="125" name="Text Box 12">
          <a:extLst>
            <a:ext uri="{FF2B5EF4-FFF2-40B4-BE49-F238E27FC236}">
              <a16:creationId xmlns:a16="http://schemas.microsoft.com/office/drawing/2014/main" id="{00000000-0008-0000-1E00-00007D000000}"/>
            </a:ext>
          </a:extLst>
        </xdr:cNvPr>
        <xdr:cNvSpPr txBox="1">
          <a:spLocks noChangeArrowheads="1"/>
        </xdr:cNvSpPr>
      </xdr:nvSpPr>
      <xdr:spPr bwMode="auto">
        <a:xfrm>
          <a:off x="4533900" y="13554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428625</xdr:colOff>
      <xdr:row>76</xdr:row>
      <xdr:rowOff>104775</xdr:rowOff>
    </xdr:from>
    <xdr:ext cx="114300" cy="285750"/>
    <xdr:sp macro="" textlink="">
      <xdr:nvSpPr>
        <xdr:cNvPr id="126" name="Text Box 8">
          <a:extLst>
            <a:ext uri="{FF2B5EF4-FFF2-40B4-BE49-F238E27FC236}">
              <a16:creationId xmlns:a16="http://schemas.microsoft.com/office/drawing/2014/main" id="{00000000-0008-0000-1E00-00007E000000}"/>
            </a:ext>
          </a:extLst>
        </xdr:cNvPr>
        <xdr:cNvSpPr txBox="1">
          <a:spLocks noChangeArrowheads="1"/>
        </xdr:cNvSpPr>
      </xdr:nvSpPr>
      <xdr:spPr bwMode="auto">
        <a:xfrm>
          <a:off x="4962525" y="13649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4</xdr:col>
      <xdr:colOff>0</xdr:colOff>
      <xdr:row>77</xdr:row>
      <xdr:rowOff>0</xdr:rowOff>
    </xdr:from>
    <xdr:ext cx="114300" cy="285750"/>
    <xdr:sp macro="" textlink="">
      <xdr:nvSpPr>
        <xdr:cNvPr id="127" name="Text Box 13">
          <a:extLst>
            <a:ext uri="{FF2B5EF4-FFF2-40B4-BE49-F238E27FC236}">
              <a16:creationId xmlns:a16="http://schemas.microsoft.com/office/drawing/2014/main" id="{00000000-0008-0000-1E00-00007F000000}"/>
            </a:ext>
          </a:extLst>
        </xdr:cNvPr>
        <xdr:cNvSpPr txBox="1">
          <a:spLocks noChangeArrowheads="1"/>
        </xdr:cNvSpPr>
      </xdr:nvSpPr>
      <xdr:spPr bwMode="auto">
        <a:xfrm>
          <a:off x="4533900" y="13649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75</xdr:row>
      <xdr:rowOff>0</xdr:rowOff>
    </xdr:from>
    <xdr:ext cx="114300" cy="285750"/>
    <xdr:sp macro="" textlink="">
      <xdr:nvSpPr>
        <xdr:cNvPr id="128" name="Text Box 11">
          <a:extLst>
            <a:ext uri="{FF2B5EF4-FFF2-40B4-BE49-F238E27FC236}">
              <a16:creationId xmlns:a16="http://schemas.microsoft.com/office/drawing/2014/main" id="{00000000-0008-0000-1E00-000080000000}"/>
            </a:ext>
          </a:extLst>
        </xdr:cNvPr>
        <xdr:cNvSpPr txBox="1">
          <a:spLocks noChangeArrowheads="1"/>
        </xdr:cNvSpPr>
      </xdr:nvSpPr>
      <xdr:spPr bwMode="auto">
        <a:xfrm>
          <a:off x="5305425" y="1343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75</xdr:row>
      <xdr:rowOff>0</xdr:rowOff>
    </xdr:from>
    <xdr:ext cx="114300" cy="285750"/>
    <xdr:sp macro="" textlink="">
      <xdr:nvSpPr>
        <xdr:cNvPr id="129" name="Text Box 12">
          <a:extLst>
            <a:ext uri="{FF2B5EF4-FFF2-40B4-BE49-F238E27FC236}">
              <a16:creationId xmlns:a16="http://schemas.microsoft.com/office/drawing/2014/main" id="{00000000-0008-0000-1E00-000081000000}"/>
            </a:ext>
          </a:extLst>
        </xdr:cNvPr>
        <xdr:cNvSpPr txBox="1">
          <a:spLocks noChangeArrowheads="1"/>
        </xdr:cNvSpPr>
      </xdr:nvSpPr>
      <xdr:spPr bwMode="auto">
        <a:xfrm>
          <a:off x="5305425" y="1343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76</xdr:row>
      <xdr:rowOff>0</xdr:rowOff>
    </xdr:from>
    <xdr:ext cx="114300" cy="285750"/>
    <xdr:sp macro="" textlink="">
      <xdr:nvSpPr>
        <xdr:cNvPr id="130" name="Text Box 11">
          <a:extLst>
            <a:ext uri="{FF2B5EF4-FFF2-40B4-BE49-F238E27FC236}">
              <a16:creationId xmlns:a16="http://schemas.microsoft.com/office/drawing/2014/main" id="{00000000-0008-0000-1E00-000082000000}"/>
            </a:ext>
          </a:extLst>
        </xdr:cNvPr>
        <xdr:cNvSpPr txBox="1">
          <a:spLocks noChangeArrowheads="1"/>
        </xdr:cNvSpPr>
      </xdr:nvSpPr>
      <xdr:spPr bwMode="auto">
        <a:xfrm>
          <a:off x="5305425" y="13554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76</xdr:row>
      <xdr:rowOff>0</xdr:rowOff>
    </xdr:from>
    <xdr:ext cx="114300" cy="285750"/>
    <xdr:sp macro="" textlink="">
      <xdr:nvSpPr>
        <xdr:cNvPr id="131" name="Text Box 12">
          <a:extLst>
            <a:ext uri="{FF2B5EF4-FFF2-40B4-BE49-F238E27FC236}">
              <a16:creationId xmlns:a16="http://schemas.microsoft.com/office/drawing/2014/main" id="{00000000-0008-0000-1E00-000083000000}"/>
            </a:ext>
          </a:extLst>
        </xdr:cNvPr>
        <xdr:cNvSpPr txBox="1">
          <a:spLocks noChangeArrowheads="1"/>
        </xdr:cNvSpPr>
      </xdr:nvSpPr>
      <xdr:spPr bwMode="auto">
        <a:xfrm>
          <a:off x="5305425" y="13554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76</xdr:row>
      <xdr:rowOff>0</xdr:rowOff>
    </xdr:from>
    <xdr:ext cx="114300" cy="285750"/>
    <xdr:sp macro="" textlink="">
      <xdr:nvSpPr>
        <xdr:cNvPr id="132" name="Text Box 11">
          <a:extLst>
            <a:ext uri="{FF2B5EF4-FFF2-40B4-BE49-F238E27FC236}">
              <a16:creationId xmlns:a16="http://schemas.microsoft.com/office/drawing/2014/main" id="{00000000-0008-0000-1E00-000084000000}"/>
            </a:ext>
          </a:extLst>
        </xdr:cNvPr>
        <xdr:cNvSpPr txBox="1">
          <a:spLocks noChangeArrowheads="1"/>
        </xdr:cNvSpPr>
      </xdr:nvSpPr>
      <xdr:spPr bwMode="auto">
        <a:xfrm>
          <a:off x="5305425" y="13554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76</xdr:row>
      <xdr:rowOff>0</xdr:rowOff>
    </xdr:from>
    <xdr:ext cx="114300" cy="285750"/>
    <xdr:sp macro="" textlink="">
      <xdr:nvSpPr>
        <xdr:cNvPr id="133" name="Text Box 12">
          <a:extLst>
            <a:ext uri="{FF2B5EF4-FFF2-40B4-BE49-F238E27FC236}">
              <a16:creationId xmlns:a16="http://schemas.microsoft.com/office/drawing/2014/main" id="{00000000-0008-0000-1E00-000085000000}"/>
            </a:ext>
          </a:extLst>
        </xdr:cNvPr>
        <xdr:cNvSpPr txBox="1">
          <a:spLocks noChangeArrowheads="1"/>
        </xdr:cNvSpPr>
      </xdr:nvSpPr>
      <xdr:spPr bwMode="auto">
        <a:xfrm>
          <a:off x="5305425" y="13554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77</xdr:row>
      <xdr:rowOff>0</xdr:rowOff>
    </xdr:from>
    <xdr:ext cx="114300" cy="285750"/>
    <xdr:sp macro="" textlink="">
      <xdr:nvSpPr>
        <xdr:cNvPr id="134" name="Text Box 13">
          <a:extLst>
            <a:ext uri="{FF2B5EF4-FFF2-40B4-BE49-F238E27FC236}">
              <a16:creationId xmlns:a16="http://schemas.microsoft.com/office/drawing/2014/main" id="{00000000-0008-0000-1E00-000086000000}"/>
            </a:ext>
          </a:extLst>
        </xdr:cNvPr>
        <xdr:cNvSpPr txBox="1">
          <a:spLocks noChangeArrowheads="1"/>
        </xdr:cNvSpPr>
      </xdr:nvSpPr>
      <xdr:spPr bwMode="auto">
        <a:xfrm>
          <a:off x="5305425" y="13649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77</xdr:row>
      <xdr:rowOff>0</xdr:rowOff>
    </xdr:from>
    <xdr:ext cx="114300" cy="285750"/>
    <xdr:sp macro="" textlink="">
      <xdr:nvSpPr>
        <xdr:cNvPr id="135" name="Text Box 14">
          <a:extLst>
            <a:ext uri="{FF2B5EF4-FFF2-40B4-BE49-F238E27FC236}">
              <a16:creationId xmlns:a16="http://schemas.microsoft.com/office/drawing/2014/main" id="{00000000-0008-0000-1E00-000087000000}"/>
            </a:ext>
          </a:extLst>
        </xdr:cNvPr>
        <xdr:cNvSpPr txBox="1">
          <a:spLocks noChangeArrowheads="1"/>
        </xdr:cNvSpPr>
      </xdr:nvSpPr>
      <xdr:spPr bwMode="auto">
        <a:xfrm>
          <a:off x="5305425" y="13649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75</xdr:row>
      <xdr:rowOff>0</xdr:rowOff>
    </xdr:from>
    <xdr:ext cx="114300" cy="285750"/>
    <xdr:sp macro="" textlink="">
      <xdr:nvSpPr>
        <xdr:cNvPr id="136" name="Text Box 11">
          <a:extLst>
            <a:ext uri="{FF2B5EF4-FFF2-40B4-BE49-F238E27FC236}">
              <a16:creationId xmlns:a16="http://schemas.microsoft.com/office/drawing/2014/main" id="{00000000-0008-0000-1E00-000088000000}"/>
            </a:ext>
          </a:extLst>
        </xdr:cNvPr>
        <xdr:cNvSpPr txBox="1">
          <a:spLocks noChangeArrowheads="1"/>
        </xdr:cNvSpPr>
      </xdr:nvSpPr>
      <xdr:spPr bwMode="auto">
        <a:xfrm>
          <a:off x="5305425" y="1343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75</xdr:row>
      <xdr:rowOff>0</xdr:rowOff>
    </xdr:from>
    <xdr:ext cx="114300" cy="285750"/>
    <xdr:sp macro="" textlink="">
      <xdr:nvSpPr>
        <xdr:cNvPr id="137" name="Text Box 12">
          <a:extLst>
            <a:ext uri="{FF2B5EF4-FFF2-40B4-BE49-F238E27FC236}">
              <a16:creationId xmlns:a16="http://schemas.microsoft.com/office/drawing/2014/main" id="{00000000-0008-0000-1E00-000089000000}"/>
            </a:ext>
          </a:extLst>
        </xdr:cNvPr>
        <xdr:cNvSpPr txBox="1">
          <a:spLocks noChangeArrowheads="1"/>
        </xdr:cNvSpPr>
      </xdr:nvSpPr>
      <xdr:spPr bwMode="auto">
        <a:xfrm>
          <a:off x="5305425" y="1343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76</xdr:row>
      <xdr:rowOff>0</xdr:rowOff>
    </xdr:from>
    <xdr:ext cx="114300" cy="285750"/>
    <xdr:sp macro="" textlink="">
      <xdr:nvSpPr>
        <xdr:cNvPr id="138" name="Text Box 11">
          <a:extLst>
            <a:ext uri="{FF2B5EF4-FFF2-40B4-BE49-F238E27FC236}">
              <a16:creationId xmlns:a16="http://schemas.microsoft.com/office/drawing/2014/main" id="{00000000-0008-0000-1E00-00008A000000}"/>
            </a:ext>
          </a:extLst>
        </xdr:cNvPr>
        <xdr:cNvSpPr txBox="1">
          <a:spLocks noChangeArrowheads="1"/>
        </xdr:cNvSpPr>
      </xdr:nvSpPr>
      <xdr:spPr bwMode="auto">
        <a:xfrm>
          <a:off x="5305425" y="13554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76</xdr:row>
      <xdr:rowOff>0</xdr:rowOff>
    </xdr:from>
    <xdr:ext cx="114300" cy="285750"/>
    <xdr:sp macro="" textlink="">
      <xdr:nvSpPr>
        <xdr:cNvPr id="139" name="Text Box 12">
          <a:extLst>
            <a:ext uri="{FF2B5EF4-FFF2-40B4-BE49-F238E27FC236}">
              <a16:creationId xmlns:a16="http://schemas.microsoft.com/office/drawing/2014/main" id="{00000000-0008-0000-1E00-00008B000000}"/>
            </a:ext>
          </a:extLst>
        </xdr:cNvPr>
        <xdr:cNvSpPr txBox="1">
          <a:spLocks noChangeArrowheads="1"/>
        </xdr:cNvSpPr>
      </xdr:nvSpPr>
      <xdr:spPr bwMode="auto">
        <a:xfrm>
          <a:off x="5305425" y="13554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76</xdr:row>
      <xdr:rowOff>0</xdr:rowOff>
    </xdr:from>
    <xdr:ext cx="114300" cy="285750"/>
    <xdr:sp macro="" textlink="">
      <xdr:nvSpPr>
        <xdr:cNvPr id="140" name="Text Box 11">
          <a:extLst>
            <a:ext uri="{FF2B5EF4-FFF2-40B4-BE49-F238E27FC236}">
              <a16:creationId xmlns:a16="http://schemas.microsoft.com/office/drawing/2014/main" id="{00000000-0008-0000-1E00-00008C000000}"/>
            </a:ext>
          </a:extLst>
        </xdr:cNvPr>
        <xdr:cNvSpPr txBox="1">
          <a:spLocks noChangeArrowheads="1"/>
        </xdr:cNvSpPr>
      </xdr:nvSpPr>
      <xdr:spPr bwMode="auto">
        <a:xfrm>
          <a:off x="5305425" y="13554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76</xdr:row>
      <xdr:rowOff>0</xdr:rowOff>
    </xdr:from>
    <xdr:ext cx="114300" cy="285750"/>
    <xdr:sp macro="" textlink="">
      <xdr:nvSpPr>
        <xdr:cNvPr id="141" name="Text Box 12">
          <a:extLst>
            <a:ext uri="{FF2B5EF4-FFF2-40B4-BE49-F238E27FC236}">
              <a16:creationId xmlns:a16="http://schemas.microsoft.com/office/drawing/2014/main" id="{00000000-0008-0000-1E00-00008D000000}"/>
            </a:ext>
          </a:extLst>
        </xdr:cNvPr>
        <xdr:cNvSpPr txBox="1">
          <a:spLocks noChangeArrowheads="1"/>
        </xdr:cNvSpPr>
      </xdr:nvSpPr>
      <xdr:spPr bwMode="auto">
        <a:xfrm>
          <a:off x="5305425" y="13554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77</xdr:row>
      <xdr:rowOff>0</xdr:rowOff>
    </xdr:from>
    <xdr:ext cx="114300" cy="285750"/>
    <xdr:sp macro="" textlink="">
      <xdr:nvSpPr>
        <xdr:cNvPr id="142" name="Text Box 13">
          <a:extLst>
            <a:ext uri="{FF2B5EF4-FFF2-40B4-BE49-F238E27FC236}">
              <a16:creationId xmlns:a16="http://schemas.microsoft.com/office/drawing/2014/main" id="{00000000-0008-0000-1E00-00008E000000}"/>
            </a:ext>
          </a:extLst>
        </xdr:cNvPr>
        <xdr:cNvSpPr txBox="1">
          <a:spLocks noChangeArrowheads="1"/>
        </xdr:cNvSpPr>
      </xdr:nvSpPr>
      <xdr:spPr bwMode="auto">
        <a:xfrm>
          <a:off x="5305425" y="13649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114300" cy="285750"/>
    <xdr:sp macro="" textlink="">
      <xdr:nvSpPr>
        <xdr:cNvPr id="143" name="Text Box 11">
          <a:extLst>
            <a:ext uri="{FF2B5EF4-FFF2-40B4-BE49-F238E27FC236}">
              <a16:creationId xmlns:a16="http://schemas.microsoft.com/office/drawing/2014/main" id="{00000000-0008-0000-1E00-00008F000000}"/>
            </a:ext>
          </a:extLst>
        </xdr:cNvPr>
        <xdr:cNvSpPr txBox="1">
          <a:spLocks noChangeArrowheads="1"/>
        </xdr:cNvSpPr>
      </xdr:nvSpPr>
      <xdr:spPr bwMode="auto">
        <a:xfrm>
          <a:off x="6067425" y="1343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114300" cy="285750"/>
    <xdr:sp macro="" textlink="">
      <xdr:nvSpPr>
        <xdr:cNvPr id="144" name="Text Box 12">
          <a:extLst>
            <a:ext uri="{FF2B5EF4-FFF2-40B4-BE49-F238E27FC236}">
              <a16:creationId xmlns:a16="http://schemas.microsoft.com/office/drawing/2014/main" id="{00000000-0008-0000-1E00-000090000000}"/>
            </a:ext>
          </a:extLst>
        </xdr:cNvPr>
        <xdr:cNvSpPr txBox="1">
          <a:spLocks noChangeArrowheads="1"/>
        </xdr:cNvSpPr>
      </xdr:nvSpPr>
      <xdr:spPr bwMode="auto">
        <a:xfrm>
          <a:off x="6067425" y="1343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114300" cy="285750"/>
    <xdr:sp macro="" textlink="">
      <xdr:nvSpPr>
        <xdr:cNvPr id="145" name="Text Box 11">
          <a:extLst>
            <a:ext uri="{FF2B5EF4-FFF2-40B4-BE49-F238E27FC236}">
              <a16:creationId xmlns:a16="http://schemas.microsoft.com/office/drawing/2014/main" id="{00000000-0008-0000-1E00-000091000000}"/>
            </a:ext>
          </a:extLst>
        </xdr:cNvPr>
        <xdr:cNvSpPr txBox="1">
          <a:spLocks noChangeArrowheads="1"/>
        </xdr:cNvSpPr>
      </xdr:nvSpPr>
      <xdr:spPr bwMode="auto">
        <a:xfrm>
          <a:off x="6067425" y="13554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114300" cy="285750"/>
    <xdr:sp macro="" textlink="">
      <xdr:nvSpPr>
        <xdr:cNvPr id="146" name="Text Box 12">
          <a:extLst>
            <a:ext uri="{FF2B5EF4-FFF2-40B4-BE49-F238E27FC236}">
              <a16:creationId xmlns:a16="http://schemas.microsoft.com/office/drawing/2014/main" id="{00000000-0008-0000-1E00-000092000000}"/>
            </a:ext>
          </a:extLst>
        </xdr:cNvPr>
        <xdr:cNvSpPr txBox="1">
          <a:spLocks noChangeArrowheads="1"/>
        </xdr:cNvSpPr>
      </xdr:nvSpPr>
      <xdr:spPr bwMode="auto">
        <a:xfrm>
          <a:off x="6067425" y="13554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114300" cy="285750"/>
    <xdr:sp macro="" textlink="">
      <xdr:nvSpPr>
        <xdr:cNvPr id="147" name="Text Box 11">
          <a:extLst>
            <a:ext uri="{FF2B5EF4-FFF2-40B4-BE49-F238E27FC236}">
              <a16:creationId xmlns:a16="http://schemas.microsoft.com/office/drawing/2014/main" id="{00000000-0008-0000-1E00-000093000000}"/>
            </a:ext>
          </a:extLst>
        </xdr:cNvPr>
        <xdr:cNvSpPr txBox="1">
          <a:spLocks noChangeArrowheads="1"/>
        </xdr:cNvSpPr>
      </xdr:nvSpPr>
      <xdr:spPr bwMode="auto">
        <a:xfrm>
          <a:off x="6067425" y="13554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114300" cy="285750"/>
    <xdr:sp macro="" textlink="">
      <xdr:nvSpPr>
        <xdr:cNvPr id="148" name="Text Box 12">
          <a:extLst>
            <a:ext uri="{FF2B5EF4-FFF2-40B4-BE49-F238E27FC236}">
              <a16:creationId xmlns:a16="http://schemas.microsoft.com/office/drawing/2014/main" id="{00000000-0008-0000-1E00-000094000000}"/>
            </a:ext>
          </a:extLst>
        </xdr:cNvPr>
        <xdr:cNvSpPr txBox="1">
          <a:spLocks noChangeArrowheads="1"/>
        </xdr:cNvSpPr>
      </xdr:nvSpPr>
      <xdr:spPr bwMode="auto">
        <a:xfrm>
          <a:off x="6067425" y="13554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77</xdr:row>
      <xdr:rowOff>0</xdr:rowOff>
    </xdr:from>
    <xdr:ext cx="114300" cy="285750"/>
    <xdr:sp macro="" textlink="">
      <xdr:nvSpPr>
        <xdr:cNvPr id="149" name="Text Box 13">
          <a:extLst>
            <a:ext uri="{FF2B5EF4-FFF2-40B4-BE49-F238E27FC236}">
              <a16:creationId xmlns:a16="http://schemas.microsoft.com/office/drawing/2014/main" id="{00000000-0008-0000-1E00-000095000000}"/>
            </a:ext>
          </a:extLst>
        </xdr:cNvPr>
        <xdr:cNvSpPr txBox="1">
          <a:spLocks noChangeArrowheads="1"/>
        </xdr:cNvSpPr>
      </xdr:nvSpPr>
      <xdr:spPr bwMode="auto">
        <a:xfrm>
          <a:off x="6067425" y="13649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77</xdr:row>
      <xdr:rowOff>0</xdr:rowOff>
    </xdr:from>
    <xdr:ext cx="114300" cy="285750"/>
    <xdr:sp macro="" textlink="">
      <xdr:nvSpPr>
        <xdr:cNvPr id="150" name="Text Box 14">
          <a:extLst>
            <a:ext uri="{FF2B5EF4-FFF2-40B4-BE49-F238E27FC236}">
              <a16:creationId xmlns:a16="http://schemas.microsoft.com/office/drawing/2014/main" id="{00000000-0008-0000-1E00-000096000000}"/>
            </a:ext>
          </a:extLst>
        </xdr:cNvPr>
        <xdr:cNvSpPr txBox="1">
          <a:spLocks noChangeArrowheads="1"/>
        </xdr:cNvSpPr>
      </xdr:nvSpPr>
      <xdr:spPr bwMode="auto">
        <a:xfrm>
          <a:off x="6067425" y="13649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114300" cy="285750"/>
    <xdr:sp macro="" textlink="">
      <xdr:nvSpPr>
        <xdr:cNvPr id="151" name="Text Box 11">
          <a:extLst>
            <a:ext uri="{FF2B5EF4-FFF2-40B4-BE49-F238E27FC236}">
              <a16:creationId xmlns:a16="http://schemas.microsoft.com/office/drawing/2014/main" id="{00000000-0008-0000-1E00-000097000000}"/>
            </a:ext>
          </a:extLst>
        </xdr:cNvPr>
        <xdr:cNvSpPr txBox="1">
          <a:spLocks noChangeArrowheads="1"/>
        </xdr:cNvSpPr>
      </xdr:nvSpPr>
      <xdr:spPr bwMode="auto">
        <a:xfrm>
          <a:off x="6067425" y="1343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114300" cy="285750"/>
    <xdr:sp macro="" textlink="">
      <xdr:nvSpPr>
        <xdr:cNvPr id="152" name="Text Box 12">
          <a:extLst>
            <a:ext uri="{FF2B5EF4-FFF2-40B4-BE49-F238E27FC236}">
              <a16:creationId xmlns:a16="http://schemas.microsoft.com/office/drawing/2014/main" id="{00000000-0008-0000-1E00-000098000000}"/>
            </a:ext>
          </a:extLst>
        </xdr:cNvPr>
        <xdr:cNvSpPr txBox="1">
          <a:spLocks noChangeArrowheads="1"/>
        </xdr:cNvSpPr>
      </xdr:nvSpPr>
      <xdr:spPr bwMode="auto">
        <a:xfrm>
          <a:off x="6067425" y="13430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114300" cy="285750"/>
    <xdr:sp macro="" textlink="">
      <xdr:nvSpPr>
        <xdr:cNvPr id="153" name="Text Box 11">
          <a:extLst>
            <a:ext uri="{FF2B5EF4-FFF2-40B4-BE49-F238E27FC236}">
              <a16:creationId xmlns:a16="http://schemas.microsoft.com/office/drawing/2014/main" id="{00000000-0008-0000-1E00-000099000000}"/>
            </a:ext>
          </a:extLst>
        </xdr:cNvPr>
        <xdr:cNvSpPr txBox="1">
          <a:spLocks noChangeArrowheads="1"/>
        </xdr:cNvSpPr>
      </xdr:nvSpPr>
      <xdr:spPr bwMode="auto">
        <a:xfrm>
          <a:off x="6067425" y="13554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114300" cy="285750"/>
    <xdr:sp macro="" textlink="">
      <xdr:nvSpPr>
        <xdr:cNvPr id="154" name="Text Box 12">
          <a:extLst>
            <a:ext uri="{FF2B5EF4-FFF2-40B4-BE49-F238E27FC236}">
              <a16:creationId xmlns:a16="http://schemas.microsoft.com/office/drawing/2014/main" id="{00000000-0008-0000-1E00-00009A000000}"/>
            </a:ext>
          </a:extLst>
        </xdr:cNvPr>
        <xdr:cNvSpPr txBox="1">
          <a:spLocks noChangeArrowheads="1"/>
        </xdr:cNvSpPr>
      </xdr:nvSpPr>
      <xdr:spPr bwMode="auto">
        <a:xfrm>
          <a:off x="6067425" y="13554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114300" cy="285750"/>
    <xdr:sp macro="" textlink="">
      <xdr:nvSpPr>
        <xdr:cNvPr id="155" name="Text Box 11">
          <a:extLst>
            <a:ext uri="{FF2B5EF4-FFF2-40B4-BE49-F238E27FC236}">
              <a16:creationId xmlns:a16="http://schemas.microsoft.com/office/drawing/2014/main" id="{00000000-0008-0000-1E00-00009B000000}"/>
            </a:ext>
          </a:extLst>
        </xdr:cNvPr>
        <xdr:cNvSpPr txBox="1">
          <a:spLocks noChangeArrowheads="1"/>
        </xdr:cNvSpPr>
      </xdr:nvSpPr>
      <xdr:spPr bwMode="auto">
        <a:xfrm>
          <a:off x="6067425" y="13554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76</xdr:row>
      <xdr:rowOff>0</xdr:rowOff>
    </xdr:from>
    <xdr:ext cx="114300" cy="285750"/>
    <xdr:sp macro="" textlink="">
      <xdr:nvSpPr>
        <xdr:cNvPr id="156" name="Text Box 12">
          <a:extLst>
            <a:ext uri="{FF2B5EF4-FFF2-40B4-BE49-F238E27FC236}">
              <a16:creationId xmlns:a16="http://schemas.microsoft.com/office/drawing/2014/main" id="{00000000-0008-0000-1E00-00009C000000}"/>
            </a:ext>
          </a:extLst>
        </xdr:cNvPr>
        <xdr:cNvSpPr txBox="1">
          <a:spLocks noChangeArrowheads="1"/>
        </xdr:cNvSpPr>
      </xdr:nvSpPr>
      <xdr:spPr bwMode="auto">
        <a:xfrm>
          <a:off x="6067425" y="135540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428625</xdr:colOff>
      <xdr:row>76</xdr:row>
      <xdr:rowOff>104775</xdr:rowOff>
    </xdr:from>
    <xdr:ext cx="114300" cy="285750"/>
    <xdr:sp macro="" textlink="">
      <xdr:nvSpPr>
        <xdr:cNvPr id="157" name="Text Box 8">
          <a:extLst>
            <a:ext uri="{FF2B5EF4-FFF2-40B4-BE49-F238E27FC236}">
              <a16:creationId xmlns:a16="http://schemas.microsoft.com/office/drawing/2014/main" id="{00000000-0008-0000-1E00-00009D000000}"/>
            </a:ext>
          </a:extLst>
        </xdr:cNvPr>
        <xdr:cNvSpPr txBox="1">
          <a:spLocks noChangeArrowheads="1"/>
        </xdr:cNvSpPr>
      </xdr:nvSpPr>
      <xdr:spPr bwMode="auto">
        <a:xfrm>
          <a:off x="6496050" y="13649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77</xdr:row>
      <xdr:rowOff>0</xdr:rowOff>
    </xdr:from>
    <xdr:ext cx="114300" cy="285750"/>
    <xdr:sp macro="" textlink="">
      <xdr:nvSpPr>
        <xdr:cNvPr id="158" name="Text Box 13">
          <a:extLst>
            <a:ext uri="{FF2B5EF4-FFF2-40B4-BE49-F238E27FC236}">
              <a16:creationId xmlns:a16="http://schemas.microsoft.com/office/drawing/2014/main" id="{00000000-0008-0000-1E00-00009E000000}"/>
            </a:ext>
          </a:extLst>
        </xdr:cNvPr>
        <xdr:cNvSpPr txBox="1">
          <a:spLocks noChangeArrowheads="1"/>
        </xdr:cNvSpPr>
      </xdr:nvSpPr>
      <xdr:spPr bwMode="auto">
        <a:xfrm>
          <a:off x="6067425" y="136493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59" name="Text Box 13">
          <a:extLst>
            <a:ext uri="{FF2B5EF4-FFF2-40B4-BE49-F238E27FC236}">
              <a16:creationId xmlns:a16="http://schemas.microsoft.com/office/drawing/2014/main" id="{00000000-0008-0000-1E00-00009F000000}"/>
            </a:ext>
          </a:extLst>
        </xdr:cNvPr>
        <xdr:cNvSpPr txBox="1">
          <a:spLocks noChangeArrowheads="1"/>
        </xdr:cNvSpPr>
      </xdr:nvSpPr>
      <xdr:spPr bwMode="auto">
        <a:xfrm>
          <a:off x="3133725" y="13916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60" name="Text Box 14">
          <a:extLst>
            <a:ext uri="{FF2B5EF4-FFF2-40B4-BE49-F238E27FC236}">
              <a16:creationId xmlns:a16="http://schemas.microsoft.com/office/drawing/2014/main" id="{00000000-0008-0000-1E00-0000A0000000}"/>
            </a:ext>
          </a:extLst>
        </xdr:cNvPr>
        <xdr:cNvSpPr txBox="1">
          <a:spLocks noChangeArrowheads="1"/>
        </xdr:cNvSpPr>
      </xdr:nvSpPr>
      <xdr:spPr bwMode="auto">
        <a:xfrm>
          <a:off x="3133725" y="13916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61" name="Text Box 13">
          <a:extLst>
            <a:ext uri="{FF2B5EF4-FFF2-40B4-BE49-F238E27FC236}">
              <a16:creationId xmlns:a16="http://schemas.microsoft.com/office/drawing/2014/main" id="{00000000-0008-0000-1E00-0000A1000000}"/>
            </a:ext>
          </a:extLst>
        </xdr:cNvPr>
        <xdr:cNvSpPr txBox="1">
          <a:spLocks noChangeArrowheads="1"/>
        </xdr:cNvSpPr>
      </xdr:nvSpPr>
      <xdr:spPr bwMode="auto">
        <a:xfrm>
          <a:off x="3133725" y="13916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62" name="Text Box 14">
          <a:extLst>
            <a:ext uri="{FF2B5EF4-FFF2-40B4-BE49-F238E27FC236}">
              <a16:creationId xmlns:a16="http://schemas.microsoft.com/office/drawing/2014/main" id="{00000000-0008-0000-1E00-0000A2000000}"/>
            </a:ext>
          </a:extLst>
        </xdr:cNvPr>
        <xdr:cNvSpPr txBox="1">
          <a:spLocks noChangeArrowheads="1"/>
        </xdr:cNvSpPr>
      </xdr:nvSpPr>
      <xdr:spPr bwMode="auto">
        <a:xfrm>
          <a:off x="3133725" y="13916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63" name="Text Box 13">
          <a:extLst>
            <a:ext uri="{FF2B5EF4-FFF2-40B4-BE49-F238E27FC236}">
              <a16:creationId xmlns:a16="http://schemas.microsoft.com/office/drawing/2014/main" id="{00000000-0008-0000-1E00-0000A3000000}"/>
            </a:ext>
          </a:extLst>
        </xdr:cNvPr>
        <xdr:cNvSpPr txBox="1">
          <a:spLocks noChangeArrowheads="1"/>
        </xdr:cNvSpPr>
      </xdr:nvSpPr>
      <xdr:spPr bwMode="auto">
        <a:xfrm>
          <a:off x="3133725" y="13916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64" name="Text Box 14">
          <a:extLst>
            <a:ext uri="{FF2B5EF4-FFF2-40B4-BE49-F238E27FC236}">
              <a16:creationId xmlns:a16="http://schemas.microsoft.com/office/drawing/2014/main" id="{00000000-0008-0000-1E00-0000A4000000}"/>
            </a:ext>
          </a:extLst>
        </xdr:cNvPr>
        <xdr:cNvSpPr txBox="1">
          <a:spLocks noChangeArrowheads="1"/>
        </xdr:cNvSpPr>
      </xdr:nvSpPr>
      <xdr:spPr bwMode="auto">
        <a:xfrm>
          <a:off x="3133725" y="13916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65" name="Text Box 13">
          <a:extLst>
            <a:ext uri="{FF2B5EF4-FFF2-40B4-BE49-F238E27FC236}">
              <a16:creationId xmlns:a16="http://schemas.microsoft.com/office/drawing/2014/main" id="{00000000-0008-0000-1E00-0000A5000000}"/>
            </a:ext>
          </a:extLst>
        </xdr:cNvPr>
        <xdr:cNvSpPr txBox="1">
          <a:spLocks noChangeArrowheads="1"/>
        </xdr:cNvSpPr>
      </xdr:nvSpPr>
      <xdr:spPr bwMode="auto">
        <a:xfrm>
          <a:off x="3133725" y="13916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79</xdr:row>
      <xdr:rowOff>0</xdr:rowOff>
    </xdr:from>
    <xdr:ext cx="114300" cy="285750"/>
    <xdr:sp macro="" textlink="">
      <xdr:nvSpPr>
        <xdr:cNvPr id="166" name="Text Box 14">
          <a:extLst>
            <a:ext uri="{FF2B5EF4-FFF2-40B4-BE49-F238E27FC236}">
              <a16:creationId xmlns:a16="http://schemas.microsoft.com/office/drawing/2014/main" id="{00000000-0008-0000-1E00-0000A6000000}"/>
            </a:ext>
          </a:extLst>
        </xdr:cNvPr>
        <xdr:cNvSpPr txBox="1">
          <a:spLocks noChangeArrowheads="1"/>
        </xdr:cNvSpPr>
      </xdr:nvSpPr>
      <xdr:spPr bwMode="auto">
        <a:xfrm>
          <a:off x="3133725" y="13916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50</xdr:row>
      <xdr:rowOff>0</xdr:rowOff>
    </xdr:from>
    <xdr:ext cx="114300" cy="285750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>
          <a:spLocks noChangeArrowheads="1"/>
        </xdr:cNvSpPr>
      </xdr:nvSpPr>
      <xdr:spPr bwMode="auto">
        <a:xfrm>
          <a:off x="60960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50</xdr:row>
      <xdr:rowOff>0</xdr:rowOff>
    </xdr:from>
    <xdr:ext cx="114300" cy="285750"/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 txBox="1">
          <a:spLocks noChangeArrowheads="1"/>
        </xdr:cNvSpPr>
      </xdr:nvSpPr>
      <xdr:spPr bwMode="auto">
        <a:xfrm>
          <a:off x="60960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50</xdr:row>
      <xdr:rowOff>0</xdr:rowOff>
    </xdr:from>
    <xdr:ext cx="114300" cy="285750"/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 txBox="1">
          <a:spLocks noChangeArrowheads="1"/>
        </xdr:cNvSpPr>
      </xdr:nvSpPr>
      <xdr:spPr bwMode="auto">
        <a:xfrm>
          <a:off x="60960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50</xdr:row>
      <xdr:rowOff>0</xdr:rowOff>
    </xdr:from>
    <xdr:ext cx="114300" cy="285750"/>
    <xdr:sp macro="" textlink="">
      <xdr:nvSpPr>
        <xdr:cNvPr id="5" name="Text Box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 txBox="1">
          <a:spLocks noChangeArrowheads="1"/>
        </xdr:cNvSpPr>
      </xdr:nvSpPr>
      <xdr:spPr bwMode="auto">
        <a:xfrm>
          <a:off x="60960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50</xdr:row>
      <xdr:rowOff>0</xdr:rowOff>
    </xdr:from>
    <xdr:ext cx="114300" cy="285750"/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SpPr txBox="1">
          <a:spLocks noChangeArrowheads="1"/>
        </xdr:cNvSpPr>
      </xdr:nvSpPr>
      <xdr:spPr bwMode="auto">
        <a:xfrm>
          <a:off x="60960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50</xdr:row>
      <xdr:rowOff>0</xdr:rowOff>
    </xdr:from>
    <xdr:ext cx="114300" cy="285750"/>
    <xdr:sp macro="" textlink="">
      <xdr:nvSpPr>
        <xdr:cNvPr id="7" name="Text Box 6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SpPr txBox="1">
          <a:spLocks noChangeArrowheads="1"/>
        </xdr:cNvSpPr>
      </xdr:nvSpPr>
      <xdr:spPr bwMode="auto">
        <a:xfrm>
          <a:off x="60960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50</xdr:row>
      <xdr:rowOff>0</xdr:rowOff>
    </xdr:from>
    <xdr:ext cx="114300" cy="285750"/>
    <xdr:sp macro="" textlink="">
      <xdr:nvSpPr>
        <xdr:cNvPr id="8" name="Text Box 8"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SpPr txBox="1">
          <a:spLocks noChangeArrowheads="1"/>
        </xdr:cNvSpPr>
      </xdr:nvSpPr>
      <xdr:spPr bwMode="auto">
        <a:xfrm>
          <a:off x="60960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50</xdr:row>
      <xdr:rowOff>0</xdr:rowOff>
    </xdr:from>
    <xdr:ext cx="114300" cy="285750"/>
    <xdr:sp macro="" textlink="">
      <xdr:nvSpPr>
        <xdr:cNvPr id="9" name="Text Box 9"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SpPr txBox="1">
          <a:spLocks noChangeArrowheads="1"/>
        </xdr:cNvSpPr>
      </xdr:nvSpPr>
      <xdr:spPr bwMode="auto">
        <a:xfrm>
          <a:off x="60960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50</xdr:row>
      <xdr:rowOff>0</xdr:rowOff>
    </xdr:from>
    <xdr:ext cx="114300" cy="285750"/>
    <xdr:sp macro="" textlink="">
      <xdr:nvSpPr>
        <xdr:cNvPr id="10" name="Text Box 10">
          <a:extLst>
            <a:ext uri="{FF2B5EF4-FFF2-40B4-BE49-F238E27FC236}">
              <a16:creationId xmlns:a16="http://schemas.microsoft.com/office/drawing/2014/main" id="{00000000-0008-0000-1F00-00000A000000}"/>
            </a:ext>
          </a:extLst>
        </xdr:cNvPr>
        <xdr:cNvSpPr txBox="1">
          <a:spLocks noChangeArrowheads="1"/>
        </xdr:cNvSpPr>
      </xdr:nvSpPr>
      <xdr:spPr bwMode="auto">
        <a:xfrm>
          <a:off x="60960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52</xdr:row>
      <xdr:rowOff>0</xdr:rowOff>
    </xdr:from>
    <xdr:ext cx="114300" cy="285750"/>
    <xdr:sp macro="" textlink="">
      <xdr:nvSpPr>
        <xdr:cNvPr id="11" name="Text Box 11"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SpPr txBox="1">
          <a:spLocks noChangeArrowheads="1"/>
        </xdr:cNvSpPr>
      </xdr:nvSpPr>
      <xdr:spPr bwMode="auto">
        <a:xfrm>
          <a:off x="6096000" y="990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52</xdr:row>
      <xdr:rowOff>0</xdr:rowOff>
    </xdr:from>
    <xdr:ext cx="114300" cy="285750"/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00000000-0008-0000-1F00-00000C000000}"/>
            </a:ext>
          </a:extLst>
        </xdr:cNvPr>
        <xdr:cNvSpPr txBox="1">
          <a:spLocks noChangeArrowheads="1"/>
        </xdr:cNvSpPr>
      </xdr:nvSpPr>
      <xdr:spPr bwMode="auto">
        <a:xfrm>
          <a:off x="6096000" y="990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55</xdr:row>
      <xdr:rowOff>0</xdr:rowOff>
    </xdr:from>
    <xdr:ext cx="114300" cy="285750"/>
    <xdr:sp macro="" textlink="">
      <xdr:nvSpPr>
        <xdr:cNvPr id="13" name="Text Box 13">
          <a:extLst>
            <a:ext uri="{FF2B5EF4-FFF2-40B4-BE49-F238E27FC236}">
              <a16:creationId xmlns:a16="http://schemas.microsoft.com/office/drawing/2014/main" id="{00000000-0008-0000-1F00-00000D000000}"/>
            </a:ext>
          </a:extLst>
        </xdr:cNvPr>
        <xdr:cNvSpPr txBox="1">
          <a:spLocks noChangeArrowheads="1"/>
        </xdr:cNvSpPr>
      </xdr:nvSpPr>
      <xdr:spPr bwMode="auto">
        <a:xfrm>
          <a:off x="6096000" y="1047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55</xdr:row>
      <xdr:rowOff>0</xdr:rowOff>
    </xdr:from>
    <xdr:ext cx="114300" cy="285750"/>
    <xdr:sp macro="" textlink="">
      <xdr:nvSpPr>
        <xdr:cNvPr id="14" name="Text Box 14">
          <a:extLst>
            <a:ext uri="{FF2B5EF4-FFF2-40B4-BE49-F238E27FC236}">
              <a16:creationId xmlns:a16="http://schemas.microsoft.com/office/drawing/2014/main" id="{00000000-0008-0000-1F00-00000E000000}"/>
            </a:ext>
          </a:extLst>
        </xdr:cNvPr>
        <xdr:cNvSpPr txBox="1">
          <a:spLocks noChangeArrowheads="1"/>
        </xdr:cNvSpPr>
      </xdr:nvSpPr>
      <xdr:spPr bwMode="auto">
        <a:xfrm>
          <a:off x="6096000" y="1047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50</xdr:row>
      <xdr:rowOff>0</xdr:rowOff>
    </xdr:from>
    <xdr:ext cx="114300" cy="285750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00000000-0008-0000-1F00-00000F000000}"/>
            </a:ext>
          </a:extLst>
        </xdr:cNvPr>
        <xdr:cNvSpPr txBox="1">
          <a:spLocks noChangeArrowheads="1"/>
        </xdr:cNvSpPr>
      </xdr:nvSpPr>
      <xdr:spPr bwMode="auto">
        <a:xfrm>
          <a:off x="60960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50</xdr:row>
      <xdr:rowOff>0</xdr:rowOff>
    </xdr:from>
    <xdr:ext cx="114300" cy="285750"/>
    <xdr:sp macro="" textlink="">
      <xdr:nvSpPr>
        <xdr:cNvPr id="16" name="Text Box 2">
          <a:extLst>
            <a:ext uri="{FF2B5EF4-FFF2-40B4-BE49-F238E27FC236}">
              <a16:creationId xmlns:a16="http://schemas.microsoft.com/office/drawing/2014/main" id="{00000000-0008-0000-1F00-000010000000}"/>
            </a:ext>
          </a:extLst>
        </xdr:cNvPr>
        <xdr:cNvSpPr txBox="1">
          <a:spLocks noChangeArrowheads="1"/>
        </xdr:cNvSpPr>
      </xdr:nvSpPr>
      <xdr:spPr bwMode="auto">
        <a:xfrm>
          <a:off x="60960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17</xdr:row>
      <xdr:rowOff>0</xdr:rowOff>
    </xdr:from>
    <xdr:ext cx="114300" cy="285750"/>
    <xdr:sp macro="" textlink="">
      <xdr:nvSpPr>
        <xdr:cNvPr id="17" name="Text Box 8">
          <a:extLst>
            <a:ext uri="{FF2B5EF4-FFF2-40B4-BE49-F238E27FC236}">
              <a16:creationId xmlns:a16="http://schemas.microsoft.com/office/drawing/2014/main" id="{00000000-0008-0000-1F00-000011000000}"/>
            </a:ext>
          </a:extLst>
        </xdr:cNvPr>
        <xdr:cNvSpPr txBox="1">
          <a:spLocks noChangeArrowheads="1"/>
        </xdr:cNvSpPr>
      </xdr:nvSpPr>
      <xdr:spPr bwMode="auto">
        <a:xfrm>
          <a:off x="6096000" y="323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228600</xdr:colOff>
      <xdr:row>67</xdr:row>
      <xdr:rowOff>152400</xdr:rowOff>
    </xdr:from>
    <xdr:ext cx="114300" cy="285750"/>
    <xdr:sp macro="" textlink="">
      <xdr:nvSpPr>
        <xdr:cNvPr id="18" name="Text Box 8">
          <a:extLst>
            <a:ext uri="{FF2B5EF4-FFF2-40B4-BE49-F238E27FC236}">
              <a16:creationId xmlns:a16="http://schemas.microsoft.com/office/drawing/2014/main" id="{00000000-0008-0000-1F00-000012000000}"/>
            </a:ext>
          </a:extLst>
        </xdr:cNvPr>
        <xdr:cNvSpPr txBox="1">
          <a:spLocks noChangeArrowheads="1"/>
        </xdr:cNvSpPr>
      </xdr:nvSpPr>
      <xdr:spPr bwMode="auto">
        <a:xfrm>
          <a:off x="2667000" y="12915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31</xdr:row>
      <xdr:rowOff>0</xdr:rowOff>
    </xdr:from>
    <xdr:ext cx="114300" cy="285750"/>
    <xdr:sp macro="" textlink="">
      <xdr:nvSpPr>
        <xdr:cNvPr id="19" name="Text Box 8">
          <a:extLst>
            <a:ext uri="{FF2B5EF4-FFF2-40B4-BE49-F238E27FC236}">
              <a16:creationId xmlns:a16="http://schemas.microsoft.com/office/drawing/2014/main" id="{00000000-0008-0000-1F00-000013000000}"/>
            </a:ext>
          </a:extLst>
        </xdr:cNvPr>
        <xdr:cNvSpPr txBox="1">
          <a:spLocks noChangeArrowheads="1"/>
        </xdr:cNvSpPr>
      </xdr:nvSpPr>
      <xdr:spPr bwMode="auto">
        <a:xfrm>
          <a:off x="6096000" y="590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21</xdr:row>
      <xdr:rowOff>0</xdr:rowOff>
    </xdr:from>
    <xdr:ext cx="114300" cy="285750"/>
    <xdr:sp macro="" textlink="">
      <xdr:nvSpPr>
        <xdr:cNvPr id="20" name="Text Box 8">
          <a:extLst>
            <a:ext uri="{FF2B5EF4-FFF2-40B4-BE49-F238E27FC236}">
              <a16:creationId xmlns:a16="http://schemas.microsoft.com/office/drawing/2014/main" id="{00000000-0008-0000-1F00-000014000000}"/>
            </a:ext>
          </a:extLst>
        </xdr:cNvPr>
        <xdr:cNvSpPr txBox="1">
          <a:spLocks noChangeArrowheads="1"/>
        </xdr:cNvSpPr>
      </xdr:nvSpPr>
      <xdr:spPr bwMode="auto">
        <a:xfrm>
          <a:off x="6096000" y="400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34</xdr:row>
      <xdr:rowOff>0</xdr:rowOff>
    </xdr:from>
    <xdr:ext cx="114300" cy="285750"/>
    <xdr:sp macro="" textlink="">
      <xdr:nvSpPr>
        <xdr:cNvPr id="21" name="Text Box 8">
          <a:extLst>
            <a:ext uri="{FF2B5EF4-FFF2-40B4-BE49-F238E27FC236}">
              <a16:creationId xmlns:a16="http://schemas.microsoft.com/office/drawing/2014/main" id="{00000000-0008-0000-1F00-000015000000}"/>
            </a:ext>
          </a:extLst>
        </xdr:cNvPr>
        <xdr:cNvSpPr txBox="1">
          <a:spLocks noChangeArrowheads="1"/>
        </xdr:cNvSpPr>
      </xdr:nvSpPr>
      <xdr:spPr bwMode="auto">
        <a:xfrm>
          <a:off x="6096000" y="647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34</xdr:row>
      <xdr:rowOff>0</xdr:rowOff>
    </xdr:from>
    <xdr:ext cx="114300" cy="285750"/>
    <xdr:sp macro="" textlink="">
      <xdr:nvSpPr>
        <xdr:cNvPr id="22" name="Text Box 8">
          <a:extLst>
            <a:ext uri="{FF2B5EF4-FFF2-40B4-BE49-F238E27FC236}">
              <a16:creationId xmlns:a16="http://schemas.microsoft.com/office/drawing/2014/main" id="{00000000-0008-0000-1F00-000016000000}"/>
            </a:ext>
          </a:extLst>
        </xdr:cNvPr>
        <xdr:cNvSpPr txBox="1">
          <a:spLocks noChangeArrowheads="1"/>
        </xdr:cNvSpPr>
      </xdr:nvSpPr>
      <xdr:spPr bwMode="auto">
        <a:xfrm>
          <a:off x="6096000" y="647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35</xdr:row>
      <xdr:rowOff>0</xdr:rowOff>
    </xdr:from>
    <xdr:ext cx="114300" cy="285750"/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00000000-0008-0000-1F00-000017000000}"/>
            </a:ext>
          </a:extLst>
        </xdr:cNvPr>
        <xdr:cNvSpPr txBox="1">
          <a:spLocks noChangeArrowheads="1"/>
        </xdr:cNvSpPr>
      </xdr:nvSpPr>
      <xdr:spPr bwMode="auto">
        <a:xfrm>
          <a:off x="60960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35</xdr:row>
      <xdr:rowOff>0</xdr:rowOff>
    </xdr:from>
    <xdr:ext cx="114300" cy="285750"/>
    <xdr:sp macro="" textlink="">
      <xdr:nvSpPr>
        <xdr:cNvPr id="24" name="Text Box 2">
          <a:extLst>
            <a:ext uri="{FF2B5EF4-FFF2-40B4-BE49-F238E27FC236}">
              <a16:creationId xmlns:a16="http://schemas.microsoft.com/office/drawing/2014/main" id="{00000000-0008-0000-1F00-000018000000}"/>
            </a:ext>
          </a:extLst>
        </xdr:cNvPr>
        <xdr:cNvSpPr txBox="1">
          <a:spLocks noChangeArrowheads="1"/>
        </xdr:cNvSpPr>
      </xdr:nvSpPr>
      <xdr:spPr bwMode="auto">
        <a:xfrm>
          <a:off x="60960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35</xdr:row>
      <xdr:rowOff>0</xdr:rowOff>
    </xdr:from>
    <xdr:ext cx="114300" cy="285750"/>
    <xdr:sp macro="" textlink="">
      <xdr:nvSpPr>
        <xdr:cNvPr id="25" name="Text Box 3">
          <a:extLst>
            <a:ext uri="{FF2B5EF4-FFF2-40B4-BE49-F238E27FC236}">
              <a16:creationId xmlns:a16="http://schemas.microsoft.com/office/drawing/2014/main" id="{00000000-0008-0000-1F00-000019000000}"/>
            </a:ext>
          </a:extLst>
        </xdr:cNvPr>
        <xdr:cNvSpPr txBox="1">
          <a:spLocks noChangeArrowheads="1"/>
        </xdr:cNvSpPr>
      </xdr:nvSpPr>
      <xdr:spPr bwMode="auto">
        <a:xfrm>
          <a:off x="60960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35</xdr:row>
      <xdr:rowOff>0</xdr:rowOff>
    </xdr:from>
    <xdr:ext cx="114300" cy="285750"/>
    <xdr:sp macro="" textlink="">
      <xdr:nvSpPr>
        <xdr:cNvPr id="26" name="Text Box 4">
          <a:extLst>
            <a:ext uri="{FF2B5EF4-FFF2-40B4-BE49-F238E27FC236}">
              <a16:creationId xmlns:a16="http://schemas.microsoft.com/office/drawing/2014/main" id="{00000000-0008-0000-1F00-00001A000000}"/>
            </a:ext>
          </a:extLst>
        </xdr:cNvPr>
        <xdr:cNvSpPr txBox="1">
          <a:spLocks noChangeArrowheads="1"/>
        </xdr:cNvSpPr>
      </xdr:nvSpPr>
      <xdr:spPr bwMode="auto">
        <a:xfrm>
          <a:off x="60960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35</xdr:row>
      <xdr:rowOff>0</xdr:rowOff>
    </xdr:from>
    <xdr:ext cx="114300" cy="285750"/>
    <xdr:sp macro="" textlink="">
      <xdr:nvSpPr>
        <xdr:cNvPr id="27" name="Text Box 5">
          <a:extLst>
            <a:ext uri="{FF2B5EF4-FFF2-40B4-BE49-F238E27FC236}">
              <a16:creationId xmlns:a16="http://schemas.microsoft.com/office/drawing/2014/main" id="{00000000-0008-0000-1F00-00001B000000}"/>
            </a:ext>
          </a:extLst>
        </xdr:cNvPr>
        <xdr:cNvSpPr txBox="1">
          <a:spLocks noChangeArrowheads="1"/>
        </xdr:cNvSpPr>
      </xdr:nvSpPr>
      <xdr:spPr bwMode="auto">
        <a:xfrm>
          <a:off x="60960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35</xdr:row>
      <xdr:rowOff>0</xdr:rowOff>
    </xdr:from>
    <xdr:ext cx="114300" cy="285750"/>
    <xdr:sp macro="" textlink="">
      <xdr:nvSpPr>
        <xdr:cNvPr id="28" name="Text Box 6">
          <a:extLst>
            <a:ext uri="{FF2B5EF4-FFF2-40B4-BE49-F238E27FC236}">
              <a16:creationId xmlns:a16="http://schemas.microsoft.com/office/drawing/2014/main" id="{00000000-0008-0000-1F00-00001C000000}"/>
            </a:ext>
          </a:extLst>
        </xdr:cNvPr>
        <xdr:cNvSpPr txBox="1">
          <a:spLocks noChangeArrowheads="1"/>
        </xdr:cNvSpPr>
      </xdr:nvSpPr>
      <xdr:spPr bwMode="auto">
        <a:xfrm>
          <a:off x="60960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35</xdr:row>
      <xdr:rowOff>0</xdr:rowOff>
    </xdr:from>
    <xdr:ext cx="114300" cy="285750"/>
    <xdr:sp macro="" textlink="">
      <xdr:nvSpPr>
        <xdr:cNvPr id="29" name="Text Box 8">
          <a:extLst>
            <a:ext uri="{FF2B5EF4-FFF2-40B4-BE49-F238E27FC236}">
              <a16:creationId xmlns:a16="http://schemas.microsoft.com/office/drawing/2014/main" id="{00000000-0008-0000-1F00-00001D000000}"/>
            </a:ext>
          </a:extLst>
        </xdr:cNvPr>
        <xdr:cNvSpPr txBox="1">
          <a:spLocks noChangeArrowheads="1"/>
        </xdr:cNvSpPr>
      </xdr:nvSpPr>
      <xdr:spPr bwMode="auto">
        <a:xfrm>
          <a:off x="60960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35</xdr:row>
      <xdr:rowOff>0</xdr:rowOff>
    </xdr:from>
    <xdr:ext cx="114300" cy="285750"/>
    <xdr:sp macro="" textlink="">
      <xdr:nvSpPr>
        <xdr:cNvPr id="30" name="Text Box 9">
          <a:extLst>
            <a:ext uri="{FF2B5EF4-FFF2-40B4-BE49-F238E27FC236}">
              <a16:creationId xmlns:a16="http://schemas.microsoft.com/office/drawing/2014/main" id="{00000000-0008-0000-1F00-00001E000000}"/>
            </a:ext>
          </a:extLst>
        </xdr:cNvPr>
        <xdr:cNvSpPr txBox="1">
          <a:spLocks noChangeArrowheads="1"/>
        </xdr:cNvSpPr>
      </xdr:nvSpPr>
      <xdr:spPr bwMode="auto">
        <a:xfrm>
          <a:off x="60960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35</xdr:row>
      <xdr:rowOff>0</xdr:rowOff>
    </xdr:from>
    <xdr:ext cx="114300" cy="285750"/>
    <xdr:sp macro="" textlink="">
      <xdr:nvSpPr>
        <xdr:cNvPr id="31" name="Text Box 10">
          <a:extLst>
            <a:ext uri="{FF2B5EF4-FFF2-40B4-BE49-F238E27FC236}">
              <a16:creationId xmlns:a16="http://schemas.microsoft.com/office/drawing/2014/main" id="{00000000-0008-0000-1F00-00001F000000}"/>
            </a:ext>
          </a:extLst>
        </xdr:cNvPr>
        <xdr:cNvSpPr txBox="1">
          <a:spLocks noChangeArrowheads="1"/>
        </xdr:cNvSpPr>
      </xdr:nvSpPr>
      <xdr:spPr bwMode="auto">
        <a:xfrm>
          <a:off x="60960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35</xdr:row>
      <xdr:rowOff>0</xdr:rowOff>
    </xdr:from>
    <xdr:ext cx="114300" cy="285750"/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id="{00000000-0008-0000-1F00-000020000000}"/>
            </a:ext>
          </a:extLst>
        </xdr:cNvPr>
        <xdr:cNvSpPr txBox="1">
          <a:spLocks noChangeArrowheads="1"/>
        </xdr:cNvSpPr>
      </xdr:nvSpPr>
      <xdr:spPr bwMode="auto">
        <a:xfrm>
          <a:off x="60960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35</xdr:row>
      <xdr:rowOff>0</xdr:rowOff>
    </xdr:from>
    <xdr:ext cx="114300" cy="285750"/>
    <xdr:sp macro="" textlink="">
      <xdr:nvSpPr>
        <xdr:cNvPr id="33" name="Text Box 2">
          <a:extLst>
            <a:ext uri="{FF2B5EF4-FFF2-40B4-BE49-F238E27FC236}">
              <a16:creationId xmlns:a16="http://schemas.microsoft.com/office/drawing/2014/main" id="{00000000-0008-0000-1F00-000021000000}"/>
            </a:ext>
          </a:extLst>
        </xdr:cNvPr>
        <xdr:cNvSpPr txBox="1">
          <a:spLocks noChangeArrowheads="1"/>
        </xdr:cNvSpPr>
      </xdr:nvSpPr>
      <xdr:spPr bwMode="auto">
        <a:xfrm>
          <a:off x="60960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33</xdr:row>
      <xdr:rowOff>0</xdr:rowOff>
    </xdr:from>
    <xdr:ext cx="114300" cy="285750"/>
    <xdr:sp macro="" textlink="">
      <xdr:nvSpPr>
        <xdr:cNvPr id="34" name="Text Box 8">
          <a:extLst>
            <a:ext uri="{FF2B5EF4-FFF2-40B4-BE49-F238E27FC236}">
              <a16:creationId xmlns:a16="http://schemas.microsoft.com/office/drawing/2014/main" id="{00000000-0008-0000-1F00-000022000000}"/>
            </a:ext>
          </a:extLst>
        </xdr:cNvPr>
        <xdr:cNvSpPr txBox="1">
          <a:spLocks noChangeArrowheads="1"/>
        </xdr:cNvSpPr>
      </xdr:nvSpPr>
      <xdr:spPr bwMode="auto">
        <a:xfrm>
          <a:off x="6096000" y="628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51</xdr:row>
      <xdr:rowOff>0</xdr:rowOff>
    </xdr:from>
    <xdr:ext cx="114300" cy="285750"/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id="{00000000-0008-0000-1F00-000023000000}"/>
            </a:ext>
          </a:extLst>
        </xdr:cNvPr>
        <xdr:cNvSpPr txBox="1">
          <a:spLocks noChangeArrowheads="1"/>
        </xdr:cNvSpPr>
      </xdr:nvSpPr>
      <xdr:spPr bwMode="auto">
        <a:xfrm>
          <a:off x="60960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51</xdr:row>
      <xdr:rowOff>0</xdr:rowOff>
    </xdr:from>
    <xdr:ext cx="114300" cy="285750"/>
    <xdr:sp macro="" textlink="">
      <xdr:nvSpPr>
        <xdr:cNvPr id="36" name="Text Box 2">
          <a:extLst>
            <a:ext uri="{FF2B5EF4-FFF2-40B4-BE49-F238E27FC236}">
              <a16:creationId xmlns:a16="http://schemas.microsoft.com/office/drawing/2014/main" id="{00000000-0008-0000-1F00-000024000000}"/>
            </a:ext>
          </a:extLst>
        </xdr:cNvPr>
        <xdr:cNvSpPr txBox="1">
          <a:spLocks noChangeArrowheads="1"/>
        </xdr:cNvSpPr>
      </xdr:nvSpPr>
      <xdr:spPr bwMode="auto">
        <a:xfrm>
          <a:off x="60960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51</xdr:row>
      <xdr:rowOff>0</xdr:rowOff>
    </xdr:from>
    <xdr:ext cx="114300" cy="285750"/>
    <xdr:sp macro="" textlink="">
      <xdr:nvSpPr>
        <xdr:cNvPr id="37" name="Text Box 3">
          <a:extLst>
            <a:ext uri="{FF2B5EF4-FFF2-40B4-BE49-F238E27FC236}">
              <a16:creationId xmlns:a16="http://schemas.microsoft.com/office/drawing/2014/main" id="{00000000-0008-0000-1F00-000025000000}"/>
            </a:ext>
          </a:extLst>
        </xdr:cNvPr>
        <xdr:cNvSpPr txBox="1">
          <a:spLocks noChangeArrowheads="1"/>
        </xdr:cNvSpPr>
      </xdr:nvSpPr>
      <xdr:spPr bwMode="auto">
        <a:xfrm>
          <a:off x="60960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51</xdr:row>
      <xdr:rowOff>0</xdr:rowOff>
    </xdr:from>
    <xdr:ext cx="114300" cy="285750"/>
    <xdr:sp macro="" textlink="">
      <xdr:nvSpPr>
        <xdr:cNvPr id="38" name="Text Box 4">
          <a:extLst>
            <a:ext uri="{FF2B5EF4-FFF2-40B4-BE49-F238E27FC236}">
              <a16:creationId xmlns:a16="http://schemas.microsoft.com/office/drawing/2014/main" id="{00000000-0008-0000-1F00-000026000000}"/>
            </a:ext>
          </a:extLst>
        </xdr:cNvPr>
        <xdr:cNvSpPr txBox="1">
          <a:spLocks noChangeArrowheads="1"/>
        </xdr:cNvSpPr>
      </xdr:nvSpPr>
      <xdr:spPr bwMode="auto">
        <a:xfrm>
          <a:off x="60960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51</xdr:row>
      <xdr:rowOff>0</xdr:rowOff>
    </xdr:from>
    <xdr:ext cx="114300" cy="285750"/>
    <xdr:sp macro="" textlink="">
      <xdr:nvSpPr>
        <xdr:cNvPr id="39" name="Text Box 5">
          <a:extLst>
            <a:ext uri="{FF2B5EF4-FFF2-40B4-BE49-F238E27FC236}">
              <a16:creationId xmlns:a16="http://schemas.microsoft.com/office/drawing/2014/main" id="{00000000-0008-0000-1F00-000027000000}"/>
            </a:ext>
          </a:extLst>
        </xdr:cNvPr>
        <xdr:cNvSpPr txBox="1">
          <a:spLocks noChangeArrowheads="1"/>
        </xdr:cNvSpPr>
      </xdr:nvSpPr>
      <xdr:spPr bwMode="auto">
        <a:xfrm>
          <a:off x="60960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51</xdr:row>
      <xdr:rowOff>0</xdr:rowOff>
    </xdr:from>
    <xdr:ext cx="114300" cy="285750"/>
    <xdr:sp macro="" textlink="">
      <xdr:nvSpPr>
        <xdr:cNvPr id="40" name="Text Box 6">
          <a:extLst>
            <a:ext uri="{FF2B5EF4-FFF2-40B4-BE49-F238E27FC236}">
              <a16:creationId xmlns:a16="http://schemas.microsoft.com/office/drawing/2014/main" id="{00000000-0008-0000-1F00-000028000000}"/>
            </a:ext>
          </a:extLst>
        </xdr:cNvPr>
        <xdr:cNvSpPr txBox="1">
          <a:spLocks noChangeArrowheads="1"/>
        </xdr:cNvSpPr>
      </xdr:nvSpPr>
      <xdr:spPr bwMode="auto">
        <a:xfrm>
          <a:off x="60960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51</xdr:row>
      <xdr:rowOff>0</xdr:rowOff>
    </xdr:from>
    <xdr:ext cx="114300" cy="285750"/>
    <xdr:sp macro="" textlink="">
      <xdr:nvSpPr>
        <xdr:cNvPr id="41" name="Text Box 8">
          <a:extLst>
            <a:ext uri="{FF2B5EF4-FFF2-40B4-BE49-F238E27FC236}">
              <a16:creationId xmlns:a16="http://schemas.microsoft.com/office/drawing/2014/main" id="{00000000-0008-0000-1F00-000029000000}"/>
            </a:ext>
          </a:extLst>
        </xdr:cNvPr>
        <xdr:cNvSpPr txBox="1">
          <a:spLocks noChangeArrowheads="1"/>
        </xdr:cNvSpPr>
      </xdr:nvSpPr>
      <xdr:spPr bwMode="auto">
        <a:xfrm>
          <a:off x="60960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51</xdr:row>
      <xdr:rowOff>0</xdr:rowOff>
    </xdr:from>
    <xdr:ext cx="114300" cy="285750"/>
    <xdr:sp macro="" textlink="">
      <xdr:nvSpPr>
        <xdr:cNvPr id="42" name="Text Box 9">
          <a:extLst>
            <a:ext uri="{FF2B5EF4-FFF2-40B4-BE49-F238E27FC236}">
              <a16:creationId xmlns:a16="http://schemas.microsoft.com/office/drawing/2014/main" id="{00000000-0008-0000-1F00-00002A000000}"/>
            </a:ext>
          </a:extLst>
        </xdr:cNvPr>
        <xdr:cNvSpPr txBox="1">
          <a:spLocks noChangeArrowheads="1"/>
        </xdr:cNvSpPr>
      </xdr:nvSpPr>
      <xdr:spPr bwMode="auto">
        <a:xfrm>
          <a:off x="60960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51</xdr:row>
      <xdr:rowOff>0</xdr:rowOff>
    </xdr:from>
    <xdr:ext cx="114300" cy="285750"/>
    <xdr:sp macro="" textlink="">
      <xdr:nvSpPr>
        <xdr:cNvPr id="43" name="Text Box 10">
          <a:extLst>
            <a:ext uri="{FF2B5EF4-FFF2-40B4-BE49-F238E27FC236}">
              <a16:creationId xmlns:a16="http://schemas.microsoft.com/office/drawing/2014/main" id="{00000000-0008-0000-1F00-00002B000000}"/>
            </a:ext>
          </a:extLst>
        </xdr:cNvPr>
        <xdr:cNvSpPr txBox="1">
          <a:spLocks noChangeArrowheads="1"/>
        </xdr:cNvSpPr>
      </xdr:nvSpPr>
      <xdr:spPr bwMode="auto">
        <a:xfrm>
          <a:off x="60960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53</xdr:row>
      <xdr:rowOff>0</xdr:rowOff>
    </xdr:from>
    <xdr:ext cx="114300" cy="285750"/>
    <xdr:sp macro="" textlink="">
      <xdr:nvSpPr>
        <xdr:cNvPr id="44" name="Text Box 11">
          <a:extLst>
            <a:ext uri="{FF2B5EF4-FFF2-40B4-BE49-F238E27FC236}">
              <a16:creationId xmlns:a16="http://schemas.microsoft.com/office/drawing/2014/main" id="{00000000-0008-0000-1F00-00002C000000}"/>
            </a:ext>
          </a:extLst>
        </xdr:cNvPr>
        <xdr:cNvSpPr txBox="1">
          <a:spLocks noChangeArrowheads="1"/>
        </xdr:cNvSpPr>
      </xdr:nvSpPr>
      <xdr:spPr bwMode="auto">
        <a:xfrm>
          <a:off x="60960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53</xdr:row>
      <xdr:rowOff>0</xdr:rowOff>
    </xdr:from>
    <xdr:ext cx="114300" cy="285750"/>
    <xdr:sp macro="" textlink="">
      <xdr:nvSpPr>
        <xdr:cNvPr id="45" name="Text Box 12">
          <a:extLst>
            <a:ext uri="{FF2B5EF4-FFF2-40B4-BE49-F238E27FC236}">
              <a16:creationId xmlns:a16="http://schemas.microsoft.com/office/drawing/2014/main" id="{00000000-0008-0000-1F00-00002D000000}"/>
            </a:ext>
          </a:extLst>
        </xdr:cNvPr>
        <xdr:cNvSpPr txBox="1">
          <a:spLocks noChangeArrowheads="1"/>
        </xdr:cNvSpPr>
      </xdr:nvSpPr>
      <xdr:spPr bwMode="auto">
        <a:xfrm>
          <a:off x="60960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56</xdr:row>
      <xdr:rowOff>0</xdr:rowOff>
    </xdr:from>
    <xdr:ext cx="114300" cy="285750"/>
    <xdr:sp macro="" textlink="">
      <xdr:nvSpPr>
        <xdr:cNvPr id="46" name="Text Box 13">
          <a:extLst>
            <a:ext uri="{FF2B5EF4-FFF2-40B4-BE49-F238E27FC236}">
              <a16:creationId xmlns:a16="http://schemas.microsoft.com/office/drawing/2014/main" id="{00000000-0008-0000-1F00-00002E000000}"/>
            </a:ext>
          </a:extLst>
        </xdr:cNvPr>
        <xdr:cNvSpPr txBox="1">
          <a:spLocks noChangeArrowheads="1"/>
        </xdr:cNvSpPr>
      </xdr:nvSpPr>
      <xdr:spPr bwMode="auto">
        <a:xfrm>
          <a:off x="60960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56</xdr:row>
      <xdr:rowOff>0</xdr:rowOff>
    </xdr:from>
    <xdr:ext cx="114300" cy="285750"/>
    <xdr:sp macro="" textlink="">
      <xdr:nvSpPr>
        <xdr:cNvPr id="47" name="Text Box 14">
          <a:extLst>
            <a:ext uri="{FF2B5EF4-FFF2-40B4-BE49-F238E27FC236}">
              <a16:creationId xmlns:a16="http://schemas.microsoft.com/office/drawing/2014/main" id="{00000000-0008-0000-1F00-00002F000000}"/>
            </a:ext>
          </a:extLst>
        </xdr:cNvPr>
        <xdr:cNvSpPr txBox="1">
          <a:spLocks noChangeArrowheads="1"/>
        </xdr:cNvSpPr>
      </xdr:nvSpPr>
      <xdr:spPr bwMode="auto">
        <a:xfrm>
          <a:off x="60960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51</xdr:row>
      <xdr:rowOff>0</xdr:rowOff>
    </xdr:from>
    <xdr:ext cx="114300" cy="285750"/>
    <xdr:sp macro="" textlink="">
      <xdr:nvSpPr>
        <xdr:cNvPr id="48" name="Text Box 1">
          <a:extLst>
            <a:ext uri="{FF2B5EF4-FFF2-40B4-BE49-F238E27FC236}">
              <a16:creationId xmlns:a16="http://schemas.microsoft.com/office/drawing/2014/main" id="{00000000-0008-0000-1F00-000030000000}"/>
            </a:ext>
          </a:extLst>
        </xdr:cNvPr>
        <xdr:cNvSpPr txBox="1">
          <a:spLocks noChangeArrowheads="1"/>
        </xdr:cNvSpPr>
      </xdr:nvSpPr>
      <xdr:spPr bwMode="auto">
        <a:xfrm>
          <a:off x="60960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51</xdr:row>
      <xdr:rowOff>0</xdr:rowOff>
    </xdr:from>
    <xdr:ext cx="114300" cy="285750"/>
    <xdr:sp macro="" textlink="">
      <xdr:nvSpPr>
        <xdr:cNvPr id="49" name="Text Box 2">
          <a:extLst>
            <a:ext uri="{FF2B5EF4-FFF2-40B4-BE49-F238E27FC236}">
              <a16:creationId xmlns:a16="http://schemas.microsoft.com/office/drawing/2014/main" id="{00000000-0008-0000-1F00-000031000000}"/>
            </a:ext>
          </a:extLst>
        </xdr:cNvPr>
        <xdr:cNvSpPr txBox="1">
          <a:spLocks noChangeArrowheads="1"/>
        </xdr:cNvSpPr>
      </xdr:nvSpPr>
      <xdr:spPr bwMode="auto">
        <a:xfrm>
          <a:off x="60960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18</xdr:row>
      <xdr:rowOff>0</xdr:rowOff>
    </xdr:from>
    <xdr:ext cx="114300" cy="285750"/>
    <xdr:sp macro="" textlink="">
      <xdr:nvSpPr>
        <xdr:cNvPr id="50" name="Text Box 8">
          <a:extLst>
            <a:ext uri="{FF2B5EF4-FFF2-40B4-BE49-F238E27FC236}">
              <a16:creationId xmlns:a16="http://schemas.microsoft.com/office/drawing/2014/main" id="{00000000-0008-0000-1F00-000032000000}"/>
            </a:ext>
          </a:extLst>
        </xdr:cNvPr>
        <xdr:cNvSpPr txBox="1">
          <a:spLocks noChangeArrowheads="1"/>
        </xdr:cNvSpPr>
      </xdr:nvSpPr>
      <xdr:spPr bwMode="auto">
        <a:xfrm>
          <a:off x="60960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40</xdr:row>
      <xdr:rowOff>0</xdr:rowOff>
    </xdr:from>
    <xdr:ext cx="114300" cy="285750"/>
    <xdr:sp macro="" textlink="">
      <xdr:nvSpPr>
        <xdr:cNvPr id="51" name="Text Box 8">
          <a:extLst>
            <a:ext uri="{FF2B5EF4-FFF2-40B4-BE49-F238E27FC236}">
              <a16:creationId xmlns:a16="http://schemas.microsoft.com/office/drawing/2014/main" id="{00000000-0008-0000-1F00-000033000000}"/>
            </a:ext>
          </a:extLst>
        </xdr:cNvPr>
        <xdr:cNvSpPr txBox="1">
          <a:spLocks noChangeArrowheads="1"/>
        </xdr:cNvSpPr>
      </xdr:nvSpPr>
      <xdr:spPr bwMode="auto">
        <a:xfrm>
          <a:off x="6096000" y="762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32</xdr:row>
      <xdr:rowOff>0</xdr:rowOff>
    </xdr:from>
    <xdr:ext cx="114300" cy="285750"/>
    <xdr:sp macro="" textlink="">
      <xdr:nvSpPr>
        <xdr:cNvPr id="52" name="Text Box 8">
          <a:extLst>
            <a:ext uri="{FF2B5EF4-FFF2-40B4-BE49-F238E27FC236}">
              <a16:creationId xmlns:a16="http://schemas.microsoft.com/office/drawing/2014/main" id="{00000000-0008-0000-1F00-000034000000}"/>
            </a:ext>
          </a:extLst>
        </xdr:cNvPr>
        <xdr:cNvSpPr txBox="1">
          <a:spLocks noChangeArrowheads="1"/>
        </xdr:cNvSpPr>
      </xdr:nvSpPr>
      <xdr:spPr bwMode="auto">
        <a:xfrm>
          <a:off x="60960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22</xdr:row>
      <xdr:rowOff>0</xdr:rowOff>
    </xdr:from>
    <xdr:ext cx="114300" cy="285750"/>
    <xdr:sp macro="" textlink="">
      <xdr:nvSpPr>
        <xdr:cNvPr id="53" name="Text Box 8">
          <a:extLst>
            <a:ext uri="{FF2B5EF4-FFF2-40B4-BE49-F238E27FC236}">
              <a16:creationId xmlns:a16="http://schemas.microsoft.com/office/drawing/2014/main" id="{00000000-0008-0000-1F00-000035000000}"/>
            </a:ext>
          </a:extLst>
        </xdr:cNvPr>
        <xdr:cNvSpPr txBox="1">
          <a:spLocks noChangeArrowheads="1"/>
        </xdr:cNvSpPr>
      </xdr:nvSpPr>
      <xdr:spPr bwMode="auto">
        <a:xfrm>
          <a:off x="6096000" y="419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35</xdr:row>
      <xdr:rowOff>0</xdr:rowOff>
    </xdr:from>
    <xdr:ext cx="114300" cy="285750"/>
    <xdr:sp macro="" textlink="">
      <xdr:nvSpPr>
        <xdr:cNvPr id="54" name="Text Box 8">
          <a:extLst>
            <a:ext uri="{FF2B5EF4-FFF2-40B4-BE49-F238E27FC236}">
              <a16:creationId xmlns:a16="http://schemas.microsoft.com/office/drawing/2014/main" id="{00000000-0008-0000-1F00-000036000000}"/>
            </a:ext>
          </a:extLst>
        </xdr:cNvPr>
        <xdr:cNvSpPr txBox="1">
          <a:spLocks noChangeArrowheads="1"/>
        </xdr:cNvSpPr>
      </xdr:nvSpPr>
      <xdr:spPr bwMode="auto">
        <a:xfrm>
          <a:off x="60960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35</xdr:row>
      <xdr:rowOff>0</xdr:rowOff>
    </xdr:from>
    <xdr:ext cx="114300" cy="285750"/>
    <xdr:sp macro="" textlink="">
      <xdr:nvSpPr>
        <xdr:cNvPr id="55" name="Text Box 8">
          <a:extLst>
            <a:ext uri="{FF2B5EF4-FFF2-40B4-BE49-F238E27FC236}">
              <a16:creationId xmlns:a16="http://schemas.microsoft.com/office/drawing/2014/main" id="{00000000-0008-0000-1F00-000037000000}"/>
            </a:ext>
          </a:extLst>
        </xdr:cNvPr>
        <xdr:cNvSpPr txBox="1">
          <a:spLocks noChangeArrowheads="1"/>
        </xdr:cNvSpPr>
      </xdr:nvSpPr>
      <xdr:spPr bwMode="auto">
        <a:xfrm>
          <a:off x="60960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37</xdr:row>
      <xdr:rowOff>0</xdr:rowOff>
    </xdr:from>
    <xdr:ext cx="114300" cy="285750"/>
    <xdr:sp macro="" textlink="">
      <xdr:nvSpPr>
        <xdr:cNvPr id="56" name="Text Box 1">
          <a:extLst>
            <a:ext uri="{FF2B5EF4-FFF2-40B4-BE49-F238E27FC236}">
              <a16:creationId xmlns:a16="http://schemas.microsoft.com/office/drawing/2014/main" id="{00000000-0008-0000-1F00-000038000000}"/>
            </a:ext>
          </a:extLst>
        </xdr:cNvPr>
        <xdr:cNvSpPr txBox="1">
          <a:spLocks noChangeArrowheads="1"/>
        </xdr:cNvSpPr>
      </xdr:nvSpPr>
      <xdr:spPr bwMode="auto">
        <a:xfrm>
          <a:off x="6096000" y="704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37</xdr:row>
      <xdr:rowOff>0</xdr:rowOff>
    </xdr:from>
    <xdr:ext cx="114300" cy="285750"/>
    <xdr:sp macro="" textlink="">
      <xdr:nvSpPr>
        <xdr:cNvPr id="57" name="Text Box 2">
          <a:extLst>
            <a:ext uri="{FF2B5EF4-FFF2-40B4-BE49-F238E27FC236}">
              <a16:creationId xmlns:a16="http://schemas.microsoft.com/office/drawing/2014/main" id="{00000000-0008-0000-1F00-000039000000}"/>
            </a:ext>
          </a:extLst>
        </xdr:cNvPr>
        <xdr:cNvSpPr txBox="1">
          <a:spLocks noChangeArrowheads="1"/>
        </xdr:cNvSpPr>
      </xdr:nvSpPr>
      <xdr:spPr bwMode="auto">
        <a:xfrm>
          <a:off x="6096000" y="704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37</xdr:row>
      <xdr:rowOff>0</xdr:rowOff>
    </xdr:from>
    <xdr:ext cx="114300" cy="285750"/>
    <xdr:sp macro="" textlink="">
      <xdr:nvSpPr>
        <xdr:cNvPr id="58" name="Text Box 3">
          <a:extLst>
            <a:ext uri="{FF2B5EF4-FFF2-40B4-BE49-F238E27FC236}">
              <a16:creationId xmlns:a16="http://schemas.microsoft.com/office/drawing/2014/main" id="{00000000-0008-0000-1F00-00003A000000}"/>
            </a:ext>
          </a:extLst>
        </xdr:cNvPr>
        <xdr:cNvSpPr txBox="1">
          <a:spLocks noChangeArrowheads="1"/>
        </xdr:cNvSpPr>
      </xdr:nvSpPr>
      <xdr:spPr bwMode="auto">
        <a:xfrm>
          <a:off x="6096000" y="704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37</xdr:row>
      <xdr:rowOff>0</xdr:rowOff>
    </xdr:from>
    <xdr:ext cx="114300" cy="285750"/>
    <xdr:sp macro="" textlink="">
      <xdr:nvSpPr>
        <xdr:cNvPr id="59" name="Text Box 4">
          <a:extLst>
            <a:ext uri="{FF2B5EF4-FFF2-40B4-BE49-F238E27FC236}">
              <a16:creationId xmlns:a16="http://schemas.microsoft.com/office/drawing/2014/main" id="{00000000-0008-0000-1F00-00003B000000}"/>
            </a:ext>
          </a:extLst>
        </xdr:cNvPr>
        <xdr:cNvSpPr txBox="1">
          <a:spLocks noChangeArrowheads="1"/>
        </xdr:cNvSpPr>
      </xdr:nvSpPr>
      <xdr:spPr bwMode="auto">
        <a:xfrm>
          <a:off x="6096000" y="704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37</xdr:row>
      <xdr:rowOff>0</xdr:rowOff>
    </xdr:from>
    <xdr:ext cx="114300" cy="285750"/>
    <xdr:sp macro="" textlink="">
      <xdr:nvSpPr>
        <xdr:cNvPr id="60" name="Text Box 5">
          <a:extLst>
            <a:ext uri="{FF2B5EF4-FFF2-40B4-BE49-F238E27FC236}">
              <a16:creationId xmlns:a16="http://schemas.microsoft.com/office/drawing/2014/main" id="{00000000-0008-0000-1F00-00003C000000}"/>
            </a:ext>
          </a:extLst>
        </xdr:cNvPr>
        <xdr:cNvSpPr txBox="1">
          <a:spLocks noChangeArrowheads="1"/>
        </xdr:cNvSpPr>
      </xdr:nvSpPr>
      <xdr:spPr bwMode="auto">
        <a:xfrm>
          <a:off x="6096000" y="704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37</xdr:row>
      <xdr:rowOff>0</xdr:rowOff>
    </xdr:from>
    <xdr:ext cx="114300" cy="285750"/>
    <xdr:sp macro="" textlink="">
      <xdr:nvSpPr>
        <xdr:cNvPr id="61" name="Text Box 6">
          <a:extLst>
            <a:ext uri="{FF2B5EF4-FFF2-40B4-BE49-F238E27FC236}">
              <a16:creationId xmlns:a16="http://schemas.microsoft.com/office/drawing/2014/main" id="{00000000-0008-0000-1F00-00003D000000}"/>
            </a:ext>
          </a:extLst>
        </xdr:cNvPr>
        <xdr:cNvSpPr txBox="1">
          <a:spLocks noChangeArrowheads="1"/>
        </xdr:cNvSpPr>
      </xdr:nvSpPr>
      <xdr:spPr bwMode="auto">
        <a:xfrm>
          <a:off x="6096000" y="704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37</xdr:row>
      <xdr:rowOff>0</xdr:rowOff>
    </xdr:from>
    <xdr:ext cx="114300" cy="285750"/>
    <xdr:sp macro="" textlink="">
      <xdr:nvSpPr>
        <xdr:cNvPr id="62" name="Text Box 8">
          <a:extLst>
            <a:ext uri="{FF2B5EF4-FFF2-40B4-BE49-F238E27FC236}">
              <a16:creationId xmlns:a16="http://schemas.microsoft.com/office/drawing/2014/main" id="{00000000-0008-0000-1F00-00003E000000}"/>
            </a:ext>
          </a:extLst>
        </xdr:cNvPr>
        <xdr:cNvSpPr txBox="1">
          <a:spLocks noChangeArrowheads="1"/>
        </xdr:cNvSpPr>
      </xdr:nvSpPr>
      <xdr:spPr bwMode="auto">
        <a:xfrm>
          <a:off x="6096000" y="704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37</xdr:row>
      <xdr:rowOff>0</xdr:rowOff>
    </xdr:from>
    <xdr:ext cx="114300" cy="285750"/>
    <xdr:sp macro="" textlink="">
      <xdr:nvSpPr>
        <xdr:cNvPr id="63" name="Text Box 9">
          <a:extLst>
            <a:ext uri="{FF2B5EF4-FFF2-40B4-BE49-F238E27FC236}">
              <a16:creationId xmlns:a16="http://schemas.microsoft.com/office/drawing/2014/main" id="{00000000-0008-0000-1F00-00003F000000}"/>
            </a:ext>
          </a:extLst>
        </xdr:cNvPr>
        <xdr:cNvSpPr txBox="1">
          <a:spLocks noChangeArrowheads="1"/>
        </xdr:cNvSpPr>
      </xdr:nvSpPr>
      <xdr:spPr bwMode="auto">
        <a:xfrm>
          <a:off x="6096000" y="704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37</xdr:row>
      <xdr:rowOff>0</xdr:rowOff>
    </xdr:from>
    <xdr:ext cx="114300" cy="285750"/>
    <xdr:sp macro="" textlink="">
      <xdr:nvSpPr>
        <xdr:cNvPr id="64" name="Text Box 10">
          <a:extLst>
            <a:ext uri="{FF2B5EF4-FFF2-40B4-BE49-F238E27FC236}">
              <a16:creationId xmlns:a16="http://schemas.microsoft.com/office/drawing/2014/main" id="{00000000-0008-0000-1F00-000040000000}"/>
            </a:ext>
          </a:extLst>
        </xdr:cNvPr>
        <xdr:cNvSpPr txBox="1">
          <a:spLocks noChangeArrowheads="1"/>
        </xdr:cNvSpPr>
      </xdr:nvSpPr>
      <xdr:spPr bwMode="auto">
        <a:xfrm>
          <a:off x="6096000" y="704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37</xdr:row>
      <xdr:rowOff>0</xdr:rowOff>
    </xdr:from>
    <xdr:ext cx="114300" cy="285750"/>
    <xdr:sp macro="" textlink="">
      <xdr:nvSpPr>
        <xdr:cNvPr id="65" name="Text Box 1">
          <a:extLst>
            <a:ext uri="{FF2B5EF4-FFF2-40B4-BE49-F238E27FC236}">
              <a16:creationId xmlns:a16="http://schemas.microsoft.com/office/drawing/2014/main" id="{00000000-0008-0000-1F00-000041000000}"/>
            </a:ext>
          </a:extLst>
        </xdr:cNvPr>
        <xdr:cNvSpPr txBox="1">
          <a:spLocks noChangeArrowheads="1"/>
        </xdr:cNvSpPr>
      </xdr:nvSpPr>
      <xdr:spPr bwMode="auto">
        <a:xfrm>
          <a:off x="6096000" y="704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37</xdr:row>
      <xdr:rowOff>0</xdr:rowOff>
    </xdr:from>
    <xdr:ext cx="114300" cy="285750"/>
    <xdr:sp macro="" textlink="">
      <xdr:nvSpPr>
        <xdr:cNvPr id="66" name="Text Box 2">
          <a:extLst>
            <a:ext uri="{FF2B5EF4-FFF2-40B4-BE49-F238E27FC236}">
              <a16:creationId xmlns:a16="http://schemas.microsoft.com/office/drawing/2014/main" id="{00000000-0008-0000-1F00-000042000000}"/>
            </a:ext>
          </a:extLst>
        </xdr:cNvPr>
        <xdr:cNvSpPr txBox="1">
          <a:spLocks noChangeArrowheads="1"/>
        </xdr:cNvSpPr>
      </xdr:nvSpPr>
      <xdr:spPr bwMode="auto">
        <a:xfrm>
          <a:off x="6096000" y="704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34</xdr:row>
      <xdr:rowOff>0</xdr:rowOff>
    </xdr:from>
    <xdr:ext cx="114300" cy="285750"/>
    <xdr:sp macro="" textlink="">
      <xdr:nvSpPr>
        <xdr:cNvPr id="67" name="Text Box 8">
          <a:extLst>
            <a:ext uri="{FF2B5EF4-FFF2-40B4-BE49-F238E27FC236}">
              <a16:creationId xmlns:a16="http://schemas.microsoft.com/office/drawing/2014/main" id="{00000000-0008-0000-1F00-000043000000}"/>
            </a:ext>
          </a:extLst>
        </xdr:cNvPr>
        <xdr:cNvSpPr txBox="1">
          <a:spLocks noChangeArrowheads="1"/>
        </xdr:cNvSpPr>
      </xdr:nvSpPr>
      <xdr:spPr bwMode="auto">
        <a:xfrm>
          <a:off x="6096000" y="647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51</xdr:row>
      <xdr:rowOff>0</xdr:rowOff>
    </xdr:from>
    <xdr:ext cx="114300" cy="285750"/>
    <xdr:sp macro="" textlink="">
      <xdr:nvSpPr>
        <xdr:cNvPr id="68" name="Text Box 1">
          <a:extLst>
            <a:ext uri="{FF2B5EF4-FFF2-40B4-BE49-F238E27FC236}">
              <a16:creationId xmlns:a16="http://schemas.microsoft.com/office/drawing/2014/main" id="{00000000-0008-0000-1F00-000044000000}"/>
            </a:ext>
          </a:extLst>
        </xdr:cNvPr>
        <xdr:cNvSpPr txBox="1">
          <a:spLocks noChangeArrowheads="1"/>
        </xdr:cNvSpPr>
      </xdr:nvSpPr>
      <xdr:spPr bwMode="auto">
        <a:xfrm>
          <a:off x="60960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51</xdr:row>
      <xdr:rowOff>0</xdr:rowOff>
    </xdr:from>
    <xdr:ext cx="114300" cy="285750"/>
    <xdr:sp macro="" textlink="">
      <xdr:nvSpPr>
        <xdr:cNvPr id="69" name="Text Box 2">
          <a:extLst>
            <a:ext uri="{FF2B5EF4-FFF2-40B4-BE49-F238E27FC236}">
              <a16:creationId xmlns:a16="http://schemas.microsoft.com/office/drawing/2014/main" id="{00000000-0008-0000-1F00-000045000000}"/>
            </a:ext>
          </a:extLst>
        </xdr:cNvPr>
        <xdr:cNvSpPr txBox="1">
          <a:spLocks noChangeArrowheads="1"/>
        </xdr:cNvSpPr>
      </xdr:nvSpPr>
      <xdr:spPr bwMode="auto">
        <a:xfrm>
          <a:off x="60960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51</xdr:row>
      <xdr:rowOff>0</xdr:rowOff>
    </xdr:from>
    <xdr:ext cx="114300" cy="285750"/>
    <xdr:sp macro="" textlink="">
      <xdr:nvSpPr>
        <xdr:cNvPr id="70" name="Text Box 3">
          <a:extLst>
            <a:ext uri="{FF2B5EF4-FFF2-40B4-BE49-F238E27FC236}">
              <a16:creationId xmlns:a16="http://schemas.microsoft.com/office/drawing/2014/main" id="{00000000-0008-0000-1F00-000046000000}"/>
            </a:ext>
          </a:extLst>
        </xdr:cNvPr>
        <xdr:cNvSpPr txBox="1">
          <a:spLocks noChangeArrowheads="1"/>
        </xdr:cNvSpPr>
      </xdr:nvSpPr>
      <xdr:spPr bwMode="auto">
        <a:xfrm>
          <a:off x="60960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51</xdr:row>
      <xdr:rowOff>0</xdr:rowOff>
    </xdr:from>
    <xdr:ext cx="114300" cy="285750"/>
    <xdr:sp macro="" textlink="">
      <xdr:nvSpPr>
        <xdr:cNvPr id="71" name="Text Box 4">
          <a:extLst>
            <a:ext uri="{FF2B5EF4-FFF2-40B4-BE49-F238E27FC236}">
              <a16:creationId xmlns:a16="http://schemas.microsoft.com/office/drawing/2014/main" id="{00000000-0008-0000-1F00-000047000000}"/>
            </a:ext>
          </a:extLst>
        </xdr:cNvPr>
        <xdr:cNvSpPr txBox="1">
          <a:spLocks noChangeArrowheads="1"/>
        </xdr:cNvSpPr>
      </xdr:nvSpPr>
      <xdr:spPr bwMode="auto">
        <a:xfrm>
          <a:off x="60960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51</xdr:row>
      <xdr:rowOff>0</xdr:rowOff>
    </xdr:from>
    <xdr:ext cx="114300" cy="285750"/>
    <xdr:sp macro="" textlink="">
      <xdr:nvSpPr>
        <xdr:cNvPr id="72" name="Text Box 5">
          <a:extLst>
            <a:ext uri="{FF2B5EF4-FFF2-40B4-BE49-F238E27FC236}">
              <a16:creationId xmlns:a16="http://schemas.microsoft.com/office/drawing/2014/main" id="{00000000-0008-0000-1F00-000048000000}"/>
            </a:ext>
          </a:extLst>
        </xdr:cNvPr>
        <xdr:cNvSpPr txBox="1">
          <a:spLocks noChangeArrowheads="1"/>
        </xdr:cNvSpPr>
      </xdr:nvSpPr>
      <xdr:spPr bwMode="auto">
        <a:xfrm>
          <a:off x="60960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51</xdr:row>
      <xdr:rowOff>0</xdr:rowOff>
    </xdr:from>
    <xdr:ext cx="114300" cy="285750"/>
    <xdr:sp macro="" textlink="">
      <xdr:nvSpPr>
        <xdr:cNvPr id="73" name="Text Box 6">
          <a:extLst>
            <a:ext uri="{FF2B5EF4-FFF2-40B4-BE49-F238E27FC236}">
              <a16:creationId xmlns:a16="http://schemas.microsoft.com/office/drawing/2014/main" id="{00000000-0008-0000-1F00-000049000000}"/>
            </a:ext>
          </a:extLst>
        </xdr:cNvPr>
        <xdr:cNvSpPr txBox="1">
          <a:spLocks noChangeArrowheads="1"/>
        </xdr:cNvSpPr>
      </xdr:nvSpPr>
      <xdr:spPr bwMode="auto">
        <a:xfrm>
          <a:off x="60960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51</xdr:row>
      <xdr:rowOff>0</xdr:rowOff>
    </xdr:from>
    <xdr:ext cx="114300" cy="285750"/>
    <xdr:sp macro="" textlink="">
      <xdr:nvSpPr>
        <xdr:cNvPr id="74" name="Text Box 8">
          <a:extLst>
            <a:ext uri="{FF2B5EF4-FFF2-40B4-BE49-F238E27FC236}">
              <a16:creationId xmlns:a16="http://schemas.microsoft.com/office/drawing/2014/main" id="{00000000-0008-0000-1F00-00004A000000}"/>
            </a:ext>
          </a:extLst>
        </xdr:cNvPr>
        <xdr:cNvSpPr txBox="1">
          <a:spLocks noChangeArrowheads="1"/>
        </xdr:cNvSpPr>
      </xdr:nvSpPr>
      <xdr:spPr bwMode="auto">
        <a:xfrm>
          <a:off x="60960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51</xdr:row>
      <xdr:rowOff>0</xdr:rowOff>
    </xdr:from>
    <xdr:ext cx="114300" cy="285750"/>
    <xdr:sp macro="" textlink="">
      <xdr:nvSpPr>
        <xdr:cNvPr id="75" name="Text Box 9">
          <a:extLst>
            <a:ext uri="{FF2B5EF4-FFF2-40B4-BE49-F238E27FC236}">
              <a16:creationId xmlns:a16="http://schemas.microsoft.com/office/drawing/2014/main" id="{00000000-0008-0000-1F00-00004B000000}"/>
            </a:ext>
          </a:extLst>
        </xdr:cNvPr>
        <xdr:cNvSpPr txBox="1">
          <a:spLocks noChangeArrowheads="1"/>
        </xdr:cNvSpPr>
      </xdr:nvSpPr>
      <xdr:spPr bwMode="auto">
        <a:xfrm>
          <a:off x="60960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51</xdr:row>
      <xdr:rowOff>0</xdr:rowOff>
    </xdr:from>
    <xdr:ext cx="114300" cy="285750"/>
    <xdr:sp macro="" textlink="">
      <xdr:nvSpPr>
        <xdr:cNvPr id="76" name="Text Box 10">
          <a:extLst>
            <a:ext uri="{FF2B5EF4-FFF2-40B4-BE49-F238E27FC236}">
              <a16:creationId xmlns:a16="http://schemas.microsoft.com/office/drawing/2014/main" id="{00000000-0008-0000-1F00-00004C000000}"/>
            </a:ext>
          </a:extLst>
        </xdr:cNvPr>
        <xdr:cNvSpPr txBox="1">
          <a:spLocks noChangeArrowheads="1"/>
        </xdr:cNvSpPr>
      </xdr:nvSpPr>
      <xdr:spPr bwMode="auto">
        <a:xfrm>
          <a:off x="60960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53</xdr:row>
      <xdr:rowOff>0</xdr:rowOff>
    </xdr:from>
    <xdr:ext cx="114300" cy="285750"/>
    <xdr:sp macro="" textlink="">
      <xdr:nvSpPr>
        <xdr:cNvPr id="77" name="Text Box 11">
          <a:extLst>
            <a:ext uri="{FF2B5EF4-FFF2-40B4-BE49-F238E27FC236}">
              <a16:creationId xmlns:a16="http://schemas.microsoft.com/office/drawing/2014/main" id="{00000000-0008-0000-1F00-00004D000000}"/>
            </a:ext>
          </a:extLst>
        </xdr:cNvPr>
        <xdr:cNvSpPr txBox="1">
          <a:spLocks noChangeArrowheads="1"/>
        </xdr:cNvSpPr>
      </xdr:nvSpPr>
      <xdr:spPr bwMode="auto">
        <a:xfrm>
          <a:off x="60960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53</xdr:row>
      <xdr:rowOff>0</xdr:rowOff>
    </xdr:from>
    <xdr:ext cx="114300" cy="285750"/>
    <xdr:sp macro="" textlink="">
      <xdr:nvSpPr>
        <xdr:cNvPr id="78" name="Text Box 12">
          <a:extLst>
            <a:ext uri="{FF2B5EF4-FFF2-40B4-BE49-F238E27FC236}">
              <a16:creationId xmlns:a16="http://schemas.microsoft.com/office/drawing/2014/main" id="{00000000-0008-0000-1F00-00004E000000}"/>
            </a:ext>
          </a:extLst>
        </xdr:cNvPr>
        <xdr:cNvSpPr txBox="1">
          <a:spLocks noChangeArrowheads="1"/>
        </xdr:cNvSpPr>
      </xdr:nvSpPr>
      <xdr:spPr bwMode="auto">
        <a:xfrm>
          <a:off x="60960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56</xdr:row>
      <xdr:rowOff>0</xdr:rowOff>
    </xdr:from>
    <xdr:ext cx="114300" cy="285750"/>
    <xdr:sp macro="" textlink="">
      <xdr:nvSpPr>
        <xdr:cNvPr id="79" name="Text Box 13">
          <a:extLst>
            <a:ext uri="{FF2B5EF4-FFF2-40B4-BE49-F238E27FC236}">
              <a16:creationId xmlns:a16="http://schemas.microsoft.com/office/drawing/2014/main" id="{00000000-0008-0000-1F00-00004F000000}"/>
            </a:ext>
          </a:extLst>
        </xdr:cNvPr>
        <xdr:cNvSpPr txBox="1">
          <a:spLocks noChangeArrowheads="1"/>
        </xdr:cNvSpPr>
      </xdr:nvSpPr>
      <xdr:spPr bwMode="auto">
        <a:xfrm>
          <a:off x="60960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56</xdr:row>
      <xdr:rowOff>0</xdr:rowOff>
    </xdr:from>
    <xdr:ext cx="114300" cy="285750"/>
    <xdr:sp macro="" textlink="">
      <xdr:nvSpPr>
        <xdr:cNvPr id="80" name="Text Box 14">
          <a:extLst>
            <a:ext uri="{FF2B5EF4-FFF2-40B4-BE49-F238E27FC236}">
              <a16:creationId xmlns:a16="http://schemas.microsoft.com/office/drawing/2014/main" id="{00000000-0008-0000-1F00-000050000000}"/>
            </a:ext>
          </a:extLst>
        </xdr:cNvPr>
        <xdr:cNvSpPr txBox="1">
          <a:spLocks noChangeArrowheads="1"/>
        </xdr:cNvSpPr>
      </xdr:nvSpPr>
      <xdr:spPr bwMode="auto">
        <a:xfrm>
          <a:off x="60960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51</xdr:row>
      <xdr:rowOff>0</xdr:rowOff>
    </xdr:from>
    <xdr:ext cx="114300" cy="285750"/>
    <xdr:sp macro="" textlink="">
      <xdr:nvSpPr>
        <xdr:cNvPr id="81" name="Text Box 1">
          <a:extLst>
            <a:ext uri="{FF2B5EF4-FFF2-40B4-BE49-F238E27FC236}">
              <a16:creationId xmlns:a16="http://schemas.microsoft.com/office/drawing/2014/main" id="{00000000-0008-0000-1F00-000051000000}"/>
            </a:ext>
          </a:extLst>
        </xdr:cNvPr>
        <xdr:cNvSpPr txBox="1">
          <a:spLocks noChangeArrowheads="1"/>
        </xdr:cNvSpPr>
      </xdr:nvSpPr>
      <xdr:spPr bwMode="auto">
        <a:xfrm>
          <a:off x="60960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51</xdr:row>
      <xdr:rowOff>0</xdr:rowOff>
    </xdr:from>
    <xdr:ext cx="114300" cy="285750"/>
    <xdr:sp macro="" textlink="">
      <xdr:nvSpPr>
        <xdr:cNvPr id="82" name="Text Box 2">
          <a:extLst>
            <a:ext uri="{FF2B5EF4-FFF2-40B4-BE49-F238E27FC236}">
              <a16:creationId xmlns:a16="http://schemas.microsoft.com/office/drawing/2014/main" id="{00000000-0008-0000-1F00-000052000000}"/>
            </a:ext>
          </a:extLst>
        </xdr:cNvPr>
        <xdr:cNvSpPr txBox="1">
          <a:spLocks noChangeArrowheads="1"/>
        </xdr:cNvSpPr>
      </xdr:nvSpPr>
      <xdr:spPr bwMode="auto">
        <a:xfrm>
          <a:off x="60960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18</xdr:row>
      <xdr:rowOff>0</xdr:rowOff>
    </xdr:from>
    <xdr:ext cx="114300" cy="285750"/>
    <xdr:sp macro="" textlink="">
      <xdr:nvSpPr>
        <xdr:cNvPr id="83" name="Text Box 8">
          <a:extLst>
            <a:ext uri="{FF2B5EF4-FFF2-40B4-BE49-F238E27FC236}">
              <a16:creationId xmlns:a16="http://schemas.microsoft.com/office/drawing/2014/main" id="{00000000-0008-0000-1F00-000053000000}"/>
            </a:ext>
          </a:extLst>
        </xdr:cNvPr>
        <xdr:cNvSpPr txBox="1">
          <a:spLocks noChangeArrowheads="1"/>
        </xdr:cNvSpPr>
      </xdr:nvSpPr>
      <xdr:spPr bwMode="auto">
        <a:xfrm>
          <a:off x="60960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40</xdr:row>
      <xdr:rowOff>0</xdr:rowOff>
    </xdr:from>
    <xdr:ext cx="114300" cy="285750"/>
    <xdr:sp macro="" textlink="">
      <xdr:nvSpPr>
        <xdr:cNvPr id="84" name="Text Box 8">
          <a:extLst>
            <a:ext uri="{FF2B5EF4-FFF2-40B4-BE49-F238E27FC236}">
              <a16:creationId xmlns:a16="http://schemas.microsoft.com/office/drawing/2014/main" id="{00000000-0008-0000-1F00-000054000000}"/>
            </a:ext>
          </a:extLst>
        </xdr:cNvPr>
        <xdr:cNvSpPr txBox="1">
          <a:spLocks noChangeArrowheads="1"/>
        </xdr:cNvSpPr>
      </xdr:nvSpPr>
      <xdr:spPr bwMode="auto">
        <a:xfrm>
          <a:off x="6096000" y="762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32</xdr:row>
      <xdr:rowOff>0</xdr:rowOff>
    </xdr:from>
    <xdr:ext cx="114300" cy="285750"/>
    <xdr:sp macro="" textlink="">
      <xdr:nvSpPr>
        <xdr:cNvPr id="85" name="Text Box 8">
          <a:extLst>
            <a:ext uri="{FF2B5EF4-FFF2-40B4-BE49-F238E27FC236}">
              <a16:creationId xmlns:a16="http://schemas.microsoft.com/office/drawing/2014/main" id="{00000000-0008-0000-1F00-000055000000}"/>
            </a:ext>
          </a:extLst>
        </xdr:cNvPr>
        <xdr:cNvSpPr txBox="1">
          <a:spLocks noChangeArrowheads="1"/>
        </xdr:cNvSpPr>
      </xdr:nvSpPr>
      <xdr:spPr bwMode="auto">
        <a:xfrm>
          <a:off x="60960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22</xdr:row>
      <xdr:rowOff>0</xdr:rowOff>
    </xdr:from>
    <xdr:ext cx="114300" cy="285750"/>
    <xdr:sp macro="" textlink="">
      <xdr:nvSpPr>
        <xdr:cNvPr id="86" name="Text Box 8">
          <a:extLst>
            <a:ext uri="{FF2B5EF4-FFF2-40B4-BE49-F238E27FC236}">
              <a16:creationId xmlns:a16="http://schemas.microsoft.com/office/drawing/2014/main" id="{00000000-0008-0000-1F00-000056000000}"/>
            </a:ext>
          </a:extLst>
        </xdr:cNvPr>
        <xdr:cNvSpPr txBox="1">
          <a:spLocks noChangeArrowheads="1"/>
        </xdr:cNvSpPr>
      </xdr:nvSpPr>
      <xdr:spPr bwMode="auto">
        <a:xfrm>
          <a:off x="6096000" y="419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35</xdr:row>
      <xdr:rowOff>0</xdr:rowOff>
    </xdr:from>
    <xdr:ext cx="114300" cy="285750"/>
    <xdr:sp macro="" textlink="">
      <xdr:nvSpPr>
        <xdr:cNvPr id="87" name="Text Box 8">
          <a:extLst>
            <a:ext uri="{FF2B5EF4-FFF2-40B4-BE49-F238E27FC236}">
              <a16:creationId xmlns:a16="http://schemas.microsoft.com/office/drawing/2014/main" id="{00000000-0008-0000-1F00-000057000000}"/>
            </a:ext>
          </a:extLst>
        </xdr:cNvPr>
        <xdr:cNvSpPr txBox="1">
          <a:spLocks noChangeArrowheads="1"/>
        </xdr:cNvSpPr>
      </xdr:nvSpPr>
      <xdr:spPr bwMode="auto">
        <a:xfrm>
          <a:off x="60960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35</xdr:row>
      <xdr:rowOff>0</xdr:rowOff>
    </xdr:from>
    <xdr:ext cx="114300" cy="285750"/>
    <xdr:sp macro="" textlink="">
      <xdr:nvSpPr>
        <xdr:cNvPr id="88" name="Text Box 8">
          <a:extLst>
            <a:ext uri="{FF2B5EF4-FFF2-40B4-BE49-F238E27FC236}">
              <a16:creationId xmlns:a16="http://schemas.microsoft.com/office/drawing/2014/main" id="{00000000-0008-0000-1F00-000058000000}"/>
            </a:ext>
          </a:extLst>
        </xdr:cNvPr>
        <xdr:cNvSpPr txBox="1">
          <a:spLocks noChangeArrowheads="1"/>
        </xdr:cNvSpPr>
      </xdr:nvSpPr>
      <xdr:spPr bwMode="auto">
        <a:xfrm>
          <a:off x="60960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37</xdr:row>
      <xdr:rowOff>0</xdr:rowOff>
    </xdr:from>
    <xdr:ext cx="114300" cy="285750"/>
    <xdr:sp macro="" textlink="">
      <xdr:nvSpPr>
        <xdr:cNvPr id="89" name="Text Box 1">
          <a:extLst>
            <a:ext uri="{FF2B5EF4-FFF2-40B4-BE49-F238E27FC236}">
              <a16:creationId xmlns:a16="http://schemas.microsoft.com/office/drawing/2014/main" id="{00000000-0008-0000-1F00-000059000000}"/>
            </a:ext>
          </a:extLst>
        </xdr:cNvPr>
        <xdr:cNvSpPr txBox="1">
          <a:spLocks noChangeArrowheads="1"/>
        </xdr:cNvSpPr>
      </xdr:nvSpPr>
      <xdr:spPr bwMode="auto">
        <a:xfrm>
          <a:off x="6096000" y="704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37</xdr:row>
      <xdr:rowOff>0</xdr:rowOff>
    </xdr:from>
    <xdr:ext cx="114300" cy="285750"/>
    <xdr:sp macro="" textlink="">
      <xdr:nvSpPr>
        <xdr:cNvPr id="90" name="Text Box 2">
          <a:extLst>
            <a:ext uri="{FF2B5EF4-FFF2-40B4-BE49-F238E27FC236}">
              <a16:creationId xmlns:a16="http://schemas.microsoft.com/office/drawing/2014/main" id="{00000000-0008-0000-1F00-00005A000000}"/>
            </a:ext>
          </a:extLst>
        </xdr:cNvPr>
        <xdr:cNvSpPr txBox="1">
          <a:spLocks noChangeArrowheads="1"/>
        </xdr:cNvSpPr>
      </xdr:nvSpPr>
      <xdr:spPr bwMode="auto">
        <a:xfrm>
          <a:off x="6096000" y="704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37</xdr:row>
      <xdr:rowOff>0</xdr:rowOff>
    </xdr:from>
    <xdr:ext cx="114300" cy="285750"/>
    <xdr:sp macro="" textlink="">
      <xdr:nvSpPr>
        <xdr:cNvPr id="91" name="Text Box 3">
          <a:extLst>
            <a:ext uri="{FF2B5EF4-FFF2-40B4-BE49-F238E27FC236}">
              <a16:creationId xmlns:a16="http://schemas.microsoft.com/office/drawing/2014/main" id="{00000000-0008-0000-1F00-00005B000000}"/>
            </a:ext>
          </a:extLst>
        </xdr:cNvPr>
        <xdr:cNvSpPr txBox="1">
          <a:spLocks noChangeArrowheads="1"/>
        </xdr:cNvSpPr>
      </xdr:nvSpPr>
      <xdr:spPr bwMode="auto">
        <a:xfrm>
          <a:off x="6096000" y="704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37</xdr:row>
      <xdr:rowOff>0</xdr:rowOff>
    </xdr:from>
    <xdr:ext cx="114300" cy="285750"/>
    <xdr:sp macro="" textlink="">
      <xdr:nvSpPr>
        <xdr:cNvPr id="92" name="Text Box 4">
          <a:extLst>
            <a:ext uri="{FF2B5EF4-FFF2-40B4-BE49-F238E27FC236}">
              <a16:creationId xmlns:a16="http://schemas.microsoft.com/office/drawing/2014/main" id="{00000000-0008-0000-1F00-00005C000000}"/>
            </a:ext>
          </a:extLst>
        </xdr:cNvPr>
        <xdr:cNvSpPr txBox="1">
          <a:spLocks noChangeArrowheads="1"/>
        </xdr:cNvSpPr>
      </xdr:nvSpPr>
      <xdr:spPr bwMode="auto">
        <a:xfrm>
          <a:off x="6096000" y="704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37</xdr:row>
      <xdr:rowOff>0</xdr:rowOff>
    </xdr:from>
    <xdr:ext cx="114300" cy="285750"/>
    <xdr:sp macro="" textlink="">
      <xdr:nvSpPr>
        <xdr:cNvPr id="93" name="Text Box 5">
          <a:extLst>
            <a:ext uri="{FF2B5EF4-FFF2-40B4-BE49-F238E27FC236}">
              <a16:creationId xmlns:a16="http://schemas.microsoft.com/office/drawing/2014/main" id="{00000000-0008-0000-1F00-00005D000000}"/>
            </a:ext>
          </a:extLst>
        </xdr:cNvPr>
        <xdr:cNvSpPr txBox="1">
          <a:spLocks noChangeArrowheads="1"/>
        </xdr:cNvSpPr>
      </xdr:nvSpPr>
      <xdr:spPr bwMode="auto">
        <a:xfrm>
          <a:off x="6096000" y="704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37</xdr:row>
      <xdr:rowOff>0</xdr:rowOff>
    </xdr:from>
    <xdr:ext cx="114300" cy="285750"/>
    <xdr:sp macro="" textlink="">
      <xdr:nvSpPr>
        <xdr:cNvPr id="94" name="Text Box 6">
          <a:extLst>
            <a:ext uri="{FF2B5EF4-FFF2-40B4-BE49-F238E27FC236}">
              <a16:creationId xmlns:a16="http://schemas.microsoft.com/office/drawing/2014/main" id="{00000000-0008-0000-1F00-00005E000000}"/>
            </a:ext>
          </a:extLst>
        </xdr:cNvPr>
        <xdr:cNvSpPr txBox="1">
          <a:spLocks noChangeArrowheads="1"/>
        </xdr:cNvSpPr>
      </xdr:nvSpPr>
      <xdr:spPr bwMode="auto">
        <a:xfrm>
          <a:off x="6096000" y="704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37</xdr:row>
      <xdr:rowOff>0</xdr:rowOff>
    </xdr:from>
    <xdr:ext cx="114300" cy="285750"/>
    <xdr:sp macro="" textlink="">
      <xdr:nvSpPr>
        <xdr:cNvPr id="95" name="Text Box 8">
          <a:extLst>
            <a:ext uri="{FF2B5EF4-FFF2-40B4-BE49-F238E27FC236}">
              <a16:creationId xmlns:a16="http://schemas.microsoft.com/office/drawing/2014/main" id="{00000000-0008-0000-1F00-00005F000000}"/>
            </a:ext>
          </a:extLst>
        </xdr:cNvPr>
        <xdr:cNvSpPr txBox="1">
          <a:spLocks noChangeArrowheads="1"/>
        </xdr:cNvSpPr>
      </xdr:nvSpPr>
      <xdr:spPr bwMode="auto">
        <a:xfrm>
          <a:off x="6096000" y="704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37</xdr:row>
      <xdr:rowOff>0</xdr:rowOff>
    </xdr:from>
    <xdr:ext cx="114300" cy="285750"/>
    <xdr:sp macro="" textlink="">
      <xdr:nvSpPr>
        <xdr:cNvPr id="96" name="Text Box 9">
          <a:extLst>
            <a:ext uri="{FF2B5EF4-FFF2-40B4-BE49-F238E27FC236}">
              <a16:creationId xmlns:a16="http://schemas.microsoft.com/office/drawing/2014/main" id="{00000000-0008-0000-1F00-000060000000}"/>
            </a:ext>
          </a:extLst>
        </xdr:cNvPr>
        <xdr:cNvSpPr txBox="1">
          <a:spLocks noChangeArrowheads="1"/>
        </xdr:cNvSpPr>
      </xdr:nvSpPr>
      <xdr:spPr bwMode="auto">
        <a:xfrm>
          <a:off x="6096000" y="704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37</xdr:row>
      <xdr:rowOff>0</xdr:rowOff>
    </xdr:from>
    <xdr:ext cx="114300" cy="285750"/>
    <xdr:sp macro="" textlink="">
      <xdr:nvSpPr>
        <xdr:cNvPr id="97" name="Text Box 10">
          <a:extLst>
            <a:ext uri="{FF2B5EF4-FFF2-40B4-BE49-F238E27FC236}">
              <a16:creationId xmlns:a16="http://schemas.microsoft.com/office/drawing/2014/main" id="{00000000-0008-0000-1F00-000061000000}"/>
            </a:ext>
          </a:extLst>
        </xdr:cNvPr>
        <xdr:cNvSpPr txBox="1">
          <a:spLocks noChangeArrowheads="1"/>
        </xdr:cNvSpPr>
      </xdr:nvSpPr>
      <xdr:spPr bwMode="auto">
        <a:xfrm>
          <a:off x="6096000" y="704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37</xdr:row>
      <xdr:rowOff>0</xdr:rowOff>
    </xdr:from>
    <xdr:ext cx="114300" cy="285750"/>
    <xdr:sp macro="" textlink="">
      <xdr:nvSpPr>
        <xdr:cNvPr id="98" name="Text Box 1">
          <a:extLst>
            <a:ext uri="{FF2B5EF4-FFF2-40B4-BE49-F238E27FC236}">
              <a16:creationId xmlns:a16="http://schemas.microsoft.com/office/drawing/2014/main" id="{00000000-0008-0000-1F00-000062000000}"/>
            </a:ext>
          </a:extLst>
        </xdr:cNvPr>
        <xdr:cNvSpPr txBox="1">
          <a:spLocks noChangeArrowheads="1"/>
        </xdr:cNvSpPr>
      </xdr:nvSpPr>
      <xdr:spPr bwMode="auto">
        <a:xfrm>
          <a:off x="6096000" y="704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37</xdr:row>
      <xdr:rowOff>0</xdr:rowOff>
    </xdr:from>
    <xdr:ext cx="114300" cy="285750"/>
    <xdr:sp macro="" textlink="">
      <xdr:nvSpPr>
        <xdr:cNvPr id="99" name="Text Box 2">
          <a:extLst>
            <a:ext uri="{FF2B5EF4-FFF2-40B4-BE49-F238E27FC236}">
              <a16:creationId xmlns:a16="http://schemas.microsoft.com/office/drawing/2014/main" id="{00000000-0008-0000-1F00-000063000000}"/>
            </a:ext>
          </a:extLst>
        </xdr:cNvPr>
        <xdr:cNvSpPr txBox="1">
          <a:spLocks noChangeArrowheads="1"/>
        </xdr:cNvSpPr>
      </xdr:nvSpPr>
      <xdr:spPr bwMode="auto">
        <a:xfrm>
          <a:off x="6096000" y="704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34</xdr:row>
      <xdr:rowOff>0</xdr:rowOff>
    </xdr:from>
    <xdr:ext cx="114300" cy="285750"/>
    <xdr:sp macro="" textlink="">
      <xdr:nvSpPr>
        <xdr:cNvPr id="100" name="Text Box 8">
          <a:extLst>
            <a:ext uri="{FF2B5EF4-FFF2-40B4-BE49-F238E27FC236}">
              <a16:creationId xmlns:a16="http://schemas.microsoft.com/office/drawing/2014/main" id="{00000000-0008-0000-1F00-000064000000}"/>
            </a:ext>
          </a:extLst>
        </xdr:cNvPr>
        <xdr:cNvSpPr txBox="1">
          <a:spLocks noChangeArrowheads="1"/>
        </xdr:cNvSpPr>
      </xdr:nvSpPr>
      <xdr:spPr bwMode="auto">
        <a:xfrm>
          <a:off x="6096000" y="647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54</xdr:row>
      <xdr:rowOff>0</xdr:rowOff>
    </xdr:from>
    <xdr:ext cx="114300" cy="285750"/>
    <xdr:sp macro="" textlink="">
      <xdr:nvSpPr>
        <xdr:cNvPr id="101" name="Text Box 13">
          <a:extLst>
            <a:ext uri="{FF2B5EF4-FFF2-40B4-BE49-F238E27FC236}">
              <a16:creationId xmlns:a16="http://schemas.microsoft.com/office/drawing/2014/main" id="{00000000-0008-0000-1F00-000065000000}"/>
            </a:ext>
          </a:extLst>
        </xdr:cNvPr>
        <xdr:cNvSpPr txBox="1">
          <a:spLocks noChangeArrowheads="1"/>
        </xdr:cNvSpPr>
      </xdr:nvSpPr>
      <xdr:spPr bwMode="auto">
        <a:xfrm>
          <a:off x="60960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54</xdr:row>
      <xdr:rowOff>0</xdr:rowOff>
    </xdr:from>
    <xdr:ext cx="114300" cy="285750"/>
    <xdr:sp macro="" textlink="">
      <xdr:nvSpPr>
        <xdr:cNvPr id="102" name="Text Box 14">
          <a:extLst>
            <a:ext uri="{FF2B5EF4-FFF2-40B4-BE49-F238E27FC236}">
              <a16:creationId xmlns:a16="http://schemas.microsoft.com/office/drawing/2014/main" id="{00000000-0008-0000-1F00-000066000000}"/>
            </a:ext>
          </a:extLst>
        </xdr:cNvPr>
        <xdr:cNvSpPr txBox="1">
          <a:spLocks noChangeArrowheads="1"/>
        </xdr:cNvSpPr>
      </xdr:nvSpPr>
      <xdr:spPr bwMode="auto">
        <a:xfrm>
          <a:off x="60960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103" name="Text Box 1">
          <a:extLst>
            <a:ext uri="{FF2B5EF4-FFF2-40B4-BE49-F238E27FC236}">
              <a16:creationId xmlns:a16="http://schemas.microsoft.com/office/drawing/2014/main" id="{00000000-0008-0000-1F00-00006700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104" name="Text Box 2">
          <a:extLst>
            <a:ext uri="{FF2B5EF4-FFF2-40B4-BE49-F238E27FC236}">
              <a16:creationId xmlns:a16="http://schemas.microsoft.com/office/drawing/2014/main" id="{00000000-0008-0000-1F00-00006800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105" name="Text Box 3">
          <a:extLst>
            <a:ext uri="{FF2B5EF4-FFF2-40B4-BE49-F238E27FC236}">
              <a16:creationId xmlns:a16="http://schemas.microsoft.com/office/drawing/2014/main" id="{00000000-0008-0000-1F00-00006900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106" name="Text Box 4">
          <a:extLst>
            <a:ext uri="{FF2B5EF4-FFF2-40B4-BE49-F238E27FC236}">
              <a16:creationId xmlns:a16="http://schemas.microsoft.com/office/drawing/2014/main" id="{00000000-0008-0000-1F00-00006A00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107" name="Text Box 5">
          <a:extLst>
            <a:ext uri="{FF2B5EF4-FFF2-40B4-BE49-F238E27FC236}">
              <a16:creationId xmlns:a16="http://schemas.microsoft.com/office/drawing/2014/main" id="{00000000-0008-0000-1F00-00006B00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108" name="Text Box 6">
          <a:extLst>
            <a:ext uri="{FF2B5EF4-FFF2-40B4-BE49-F238E27FC236}">
              <a16:creationId xmlns:a16="http://schemas.microsoft.com/office/drawing/2014/main" id="{00000000-0008-0000-1F00-00006C00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109" name="Text Box 8">
          <a:extLst>
            <a:ext uri="{FF2B5EF4-FFF2-40B4-BE49-F238E27FC236}">
              <a16:creationId xmlns:a16="http://schemas.microsoft.com/office/drawing/2014/main" id="{00000000-0008-0000-1F00-00006D00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110" name="Text Box 9">
          <a:extLst>
            <a:ext uri="{FF2B5EF4-FFF2-40B4-BE49-F238E27FC236}">
              <a16:creationId xmlns:a16="http://schemas.microsoft.com/office/drawing/2014/main" id="{00000000-0008-0000-1F00-00006E00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111" name="Text Box 10">
          <a:extLst>
            <a:ext uri="{FF2B5EF4-FFF2-40B4-BE49-F238E27FC236}">
              <a16:creationId xmlns:a16="http://schemas.microsoft.com/office/drawing/2014/main" id="{00000000-0008-0000-1F00-00006F00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85</xdr:row>
      <xdr:rowOff>0</xdr:rowOff>
    </xdr:from>
    <xdr:ext cx="114300" cy="285750"/>
    <xdr:sp macro="" textlink="">
      <xdr:nvSpPr>
        <xdr:cNvPr id="112" name="Text Box 11">
          <a:extLst>
            <a:ext uri="{FF2B5EF4-FFF2-40B4-BE49-F238E27FC236}">
              <a16:creationId xmlns:a16="http://schemas.microsoft.com/office/drawing/2014/main" id="{00000000-0008-0000-1F00-000070000000}"/>
            </a:ext>
          </a:extLst>
        </xdr:cNvPr>
        <xdr:cNvSpPr txBox="1">
          <a:spLocks noChangeArrowheads="1"/>
        </xdr:cNvSpPr>
      </xdr:nvSpPr>
      <xdr:spPr bwMode="auto">
        <a:xfrm>
          <a:off x="12192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85</xdr:row>
      <xdr:rowOff>0</xdr:rowOff>
    </xdr:from>
    <xdr:ext cx="114300" cy="285750"/>
    <xdr:sp macro="" textlink="">
      <xdr:nvSpPr>
        <xdr:cNvPr id="113" name="Text Box 12">
          <a:extLst>
            <a:ext uri="{FF2B5EF4-FFF2-40B4-BE49-F238E27FC236}">
              <a16:creationId xmlns:a16="http://schemas.microsoft.com/office/drawing/2014/main" id="{00000000-0008-0000-1F00-000071000000}"/>
            </a:ext>
          </a:extLst>
        </xdr:cNvPr>
        <xdr:cNvSpPr txBox="1">
          <a:spLocks noChangeArrowheads="1"/>
        </xdr:cNvSpPr>
      </xdr:nvSpPr>
      <xdr:spPr bwMode="auto">
        <a:xfrm>
          <a:off x="12192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88</xdr:row>
      <xdr:rowOff>0</xdr:rowOff>
    </xdr:from>
    <xdr:ext cx="114300" cy="285750"/>
    <xdr:sp macro="" textlink="">
      <xdr:nvSpPr>
        <xdr:cNvPr id="114" name="Text Box 13">
          <a:extLst>
            <a:ext uri="{FF2B5EF4-FFF2-40B4-BE49-F238E27FC236}">
              <a16:creationId xmlns:a16="http://schemas.microsoft.com/office/drawing/2014/main" id="{00000000-0008-0000-1F00-000072000000}"/>
            </a:ext>
          </a:extLst>
        </xdr:cNvPr>
        <xdr:cNvSpPr txBox="1">
          <a:spLocks noChangeArrowheads="1"/>
        </xdr:cNvSpPr>
      </xdr:nvSpPr>
      <xdr:spPr bwMode="auto">
        <a:xfrm>
          <a:off x="1219200" y="1695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88</xdr:row>
      <xdr:rowOff>0</xdr:rowOff>
    </xdr:from>
    <xdr:ext cx="114300" cy="285750"/>
    <xdr:sp macro="" textlink="">
      <xdr:nvSpPr>
        <xdr:cNvPr id="115" name="Text Box 14">
          <a:extLst>
            <a:ext uri="{FF2B5EF4-FFF2-40B4-BE49-F238E27FC236}">
              <a16:creationId xmlns:a16="http://schemas.microsoft.com/office/drawing/2014/main" id="{00000000-0008-0000-1F00-000073000000}"/>
            </a:ext>
          </a:extLst>
        </xdr:cNvPr>
        <xdr:cNvSpPr txBox="1">
          <a:spLocks noChangeArrowheads="1"/>
        </xdr:cNvSpPr>
      </xdr:nvSpPr>
      <xdr:spPr bwMode="auto">
        <a:xfrm>
          <a:off x="1219200" y="1695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116" name="Text Box 1">
          <a:extLst>
            <a:ext uri="{FF2B5EF4-FFF2-40B4-BE49-F238E27FC236}">
              <a16:creationId xmlns:a16="http://schemas.microsoft.com/office/drawing/2014/main" id="{00000000-0008-0000-1F00-00007400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117" name="Text Box 2">
          <a:extLst>
            <a:ext uri="{FF2B5EF4-FFF2-40B4-BE49-F238E27FC236}">
              <a16:creationId xmlns:a16="http://schemas.microsoft.com/office/drawing/2014/main" id="{00000000-0008-0000-1F00-00007500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114300" cy="285750"/>
    <xdr:sp macro="" textlink="">
      <xdr:nvSpPr>
        <xdr:cNvPr id="118" name="Text Box 8">
          <a:extLst>
            <a:ext uri="{FF2B5EF4-FFF2-40B4-BE49-F238E27FC236}">
              <a16:creationId xmlns:a16="http://schemas.microsoft.com/office/drawing/2014/main" id="{00000000-0008-0000-1F00-000076000000}"/>
            </a:ext>
          </a:extLst>
        </xdr:cNvPr>
        <xdr:cNvSpPr txBox="1">
          <a:spLocks noChangeArrowheads="1"/>
        </xdr:cNvSpPr>
      </xdr:nvSpPr>
      <xdr:spPr bwMode="auto">
        <a:xfrm>
          <a:off x="1219200" y="323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119" name="Text Box 8">
          <a:extLst>
            <a:ext uri="{FF2B5EF4-FFF2-40B4-BE49-F238E27FC236}">
              <a16:creationId xmlns:a16="http://schemas.microsoft.com/office/drawing/2014/main" id="{00000000-0008-0000-1F00-000077000000}"/>
            </a:ext>
          </a:extLst>
        </xdr:cNvPr>
        <xdr:cNvSpPr txBox="1">
          <a:spLocks noChangeArrowheads="1"/>
        </xdr:cNvSpPr>
      </xdr:nvSpPr>
      <xdr:spPr bwMode="auto">
        <a:xfrm>
          <a:off x="1219200" y="1104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171450</xdr:colOff>
      <xdr:row>77</xdr:row>
      <xdr:rowOff>76200</xdr:rowOff>
    </xdr:from>
    <xdr:ext cx="114300" cy="285750"/>
    <xdr:sp macro="" textlink="">
      <xdr:nvSpPr>
        <xdr:cNvPr id="120" name="Text Box 8">
          <a:extLst>
            <a:ext uri="{FF2B5EF4-FFF2-40B4-BE49-F238E27FC236}">
              <a16:creationId xmlns:a16="http://schemas.microsoft.com/office/drawing/2014/main" id="{00000000-0008-0000-1F00-000078000000}"/>
            </a:ext>
          </a:extLst>
        </xdr:cNvPr>
        <xdr:cNvSpPr txBox="1">
          <a:spLocks noChangeArrowheads="1"/>
        </xdr:cNvSpPr>
      </xdr:nvSpPr>
      <xdr:spPr bwMode="auto">
        <a:xfrm>
          <a:off x="1390650" y="147447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121" name="Text Box 8">
          <a:extLst>
            <a:ext uri="{FF2B5EF4-FFF2-40B4-BE49-F238E27FC236}">
              <a16:creationId xmlns:a16="http://schemas.microsoft.com/office/drawing/2014/main" id="{00000000-0008-0000-1F00-00007900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22" name="Text Box 8">
          <a:extLst>
            <a:ext uri="{FF2B5EF4-FFF2-40B4-BE49-F238E27FC236}">
              <a16:creationId xmlns:a16="http://schemas.microsoft.com/office/drawing/2014/main" id="{00000000-0008-0000-1F00-00007A00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123" name="Text Box 1">
          <a:extLst>
            <a:ext uri="{FF2B5EF4-FFF2-40B4-BE49-F238E27FC236}">
              <a16:creationId xmlns:a16="http://schemas.microsoft.com/office/drawing/2014/main" id="{00000000-0008-0000-1F00-00007B00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124" name="Text Box 2">
          <a:extLst>
            <a:ext uri="{FF2B5EF4-FFF2-40B4-BE49-F238E27FC236}">
              <a16:creationId xmlns:a16="http://schemas.microsoft.com/office/drawing/2014/main" id="{00000000-0008-0000-1F00-00007C00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125" name="Text Box 3">
          <a:extLst>
            <a:ext uri="{FF2B5EF4-FFF2-40B4-BE49-F238E27FC236}">
              <a16:creationId xmlns:a16="http://schemas.microsoft.com/office/drawing/2014/main" id="{00000000-0008-0000-1F00-00007D00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126" name="Text Box 4">
          <a:extLst>
            <a:ext uri="{FF2B5EF4-FFF2-40B4-BE49-F238E27FC236}">
              <a16:creationId xmlns:a16="http://schemas.microsoft.com/office/drawing/2014/main" id="{00000000-0008-0000-1F00-00007E00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127" name="Text Box 5">
          <a:extLst>
            <a:ext uri="{FF2B5EF4-FFF2-40B4-BE49-F238E27FC236}">
              <a16:creationId xmlns:a16="http://schemas.microsoft.com/office/drawing/2014/main" id="{00000000-0008-0000-1F00-00007F00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128" name="Text Box 6">
          <a:extLst>
            <a:ext uri="{FF2B5EF4-FFF2-40B4-BE49-F238E27FC236}">
              <a16:creationId xmlns:a16="http://schemas.microsoft.com/office/drawing/2014/main" id="{00000000-0008-0000-1F00-00008000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129" name="Text Box 8">
          <a:extLst>
            <a:ext uri="{FF2B5EF4-FFF2-40B4-BE49-F238E27FC236}">
              <a16:creationId xmlns:a16="http://schemas.microsoft.com/office/drawing/2014/main" id="{00000000-0008-0000-1F00-00008100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130" name="Text Box 9">
          <a:extLst>
            <a:ext uri="{FF2B5EF4-FFF2-40B4-BE49-F238E27FC236}">
              <a16:creationId xmlns:a16="http://schemas.microsoft.com/office/drawing/2014/main" id="{00000000-0008-0000-1F00-00008200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131" name="Text Box 10">
          <a:extLst>
            <a:ext uri="{FF2B5EF4-FFF2-40B4-BE49-F238E27FC236}">
              <a16:creationId xmlns:a16="http://schemas.microsoft.com/office/drawing/2014/main" id="{00000000-0008-0000-1F00-00008300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132" name="Text Box 1">
          <a:extLst>
            <a:ext uri="{FF2B5EF4-FFF2-40B4-BE49-F238E27FC236}">
              <a16:creationId xmlns:a16="http://schemas.microsoft.com/office/drawing/2014/main" id="{00000000-0008-0000-1F00-00008400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133" name="Text Box 2">
          <a:extLst>
            <a:ext uri="{FF2B5EF4-FFF2-40B4-BE49-F238E27FC236}">
              <a16:creationId xmlns:a16="http://schemas.microsoft.com/office/drawing/2014/main" id="{00000000-0008-0000-1F00-00008500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70</xdr:row>
      <xdr:rowOff>0</xdr:rowOff>
    </xdr:from>
    <xdr:ext cx="114300" cy="285750"/>
    <xdr:sp macro="" textlink="">
      <xdr:nvSpPr>
        <xdr:cNvPr id="134" name="Text Box 8">
          <a:extLst>
            <a:ext uri="{FF2B5EF4-FFF2-40B4-BE49-F238E27FC236}">
              <a16:creationId xmlns:a16="http://schemas.microsoft.com/office/drawing/2014/main" id="{00000000-0008-0000-1F00-000086000000}"/>
            </a:ext>
          </a:extLst>
        </xdr:cNvPr>
        <xdr:cNvSpPr txBox="1">
          <a:spLocks noChangeArrowheads="1"/>
        </xdr:cNvSpPr>
      </xdr:nvSpPr>
      <xdr:spPr bwMode="auto">
        <a:xfrm>
          <a:off x="1219200" y="1333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35" name="Text Box 1">
          <a:extLst>
            <a:ext uri="{FF2B5EF4-FFF2-40B4-BE49-F238E27FC236}">
              <a16:creationId xmlns:a16="http://schemas.microsoft.com/office/drawing/2014/main" id="{00000000-0008-0000-1F00-000087000000}"/>
            </a:ext>
          </a:extLst>
        </xdr:cNvPr>
        <xdr:cNvSpPr txBox="1">
          <a:spLocks noChangeArrowheads="1"/>
        </xdr:cNvSpPr>
      </xdr:nvSpPr>
      <xdr:spPr bwMode="auto">
        <a:xfrm>
          <a:off x="12192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36" name="Text Box 2">
          <a:extLst>
            <a:ext uri="{FF2B5EF4-FFF2-40B4-BE49-F238E27FC236}">
              <a16:creationId xmlns:a16="http://schemas.microsoft.com/office/drawing/2014/main" id="{00000000-0008-0000-1F00-000088000000}"/>
            </a:ext>
          </a:extLst>
        </xdr:cNvPr>
        <xdr:cNvSpPr txBox="1">
          <a:spLocks noChangeArrowheads="1"/>
        </xdr:cNvSpPr>
      </xdr:nvSpPr>
      <xdr:spPr bwMode="auto">
        <a:xfrm>
          <a:off x="12192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37" name="Text Box 3">
          <a:extLst>
            <a:ext uri="{FF2B5EF4-FFF2-40B4-BE49-F238E27FC236}">
              <a16:creationId xmlns:a16="http://schemas.microsoft.com/office/drawing/2014/main" id="{00000000-0008-0000-1F00-000089000000}"/>
            </a:ext>
          </a:extLst>
        </xdr:cNvPr>
        <xdr:cNvSpPr txBox="1">
          <a:spLocks noChangeArrowheads="1"/>
        </xdr:cNvSpPr>
      </xdr:nvSpPr>
      <xdr:spPr bwMode="auto">
        <a:xfrm>
          <a:off x="12192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38" name="Text Box 4">
          <a:extLst>
            <a:ext uri="{FF2B5EF4-FFF2-40B4-BE49-F238E27FC236}">
              <a16:creationId xmlns:a16="http://schemas.microsoft.com/office/drawing/2014/main" id="{00000000-0008-0000-1F00-00008A000000}"/>
            </a:ext>
          </a:extLst>
        </xdr:cNvPr>
        <xdr:cNvSpPr txBox="1">
          <a:spLocks noChangeArrowheads="1"/>
        </xdr:cNvSpPr>
      </xdr:nvSpPr>
      <xdr:spPr bwMode="auto">
        <a:xfrm>
          <a:off x="12192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39" name="Text Box 5">
          <a:extLst>
            <a:ext uri="{FF2B5EF4-FFF2-40B4-BE49-F238E27FC236}">
              <a16:creationId xmlns:a16="http://schemas.microsoft.com/office/drawing/2014/main" id="{00000000-0008-0000-1F00-00008B000000}"/>
            </a:ext>
          </a:extLst>
        </xdr:cNvPr>
        <xdr:cNvSpPr txBox="1">
          <a:spLocks noChangeArrowheads="1"/>
        </xdr:cNvSpPr>
      </xdr:nvSpPr>
      <xdr:spPr bwMode="auto">
        <a:xfrm>
          <a:off x="12192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40" name="Text Box 6">
          <a:extLst>
            <a:ext uri="{FF2B5EF4-FFF2-40B4-BE49-F238E27FC236}">
              <a16:creationId xmlns:a16="http://schemas.microsoft.com/office/drawing/2014/main" id="{00000000-0008-0000-1F00-00008C000000}"/>
            </a:ext>
          </a:extLst>
        </xdr:cNvPr>
        <xdr:cNvSpPr txBox="1">
          <a:spLocks noChangeArrowheads="1"/>
        </xdr:cNvSpPr>
      </xdr:nvSpPr>
      <xdr:spPr bwMode="auto">
        <a:xfrm>
          <a:off x="12192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41" name="Text Box 8">
          <a:extLst>
            <a:ext uri="{FF2B5EF4-FFF2-40B4-BE49-F238E27FC236}">
              <a16:creationId xmlns:a16="http://schemas.microsoft.com/office/drawing/2014/main" id="{00000000-0008-0000-1F00-00008D000000}"/>
            </a:ext>
          </a:extLst>
        </xdr:cNvPr>
        <xdr:cNvSpPr txBox="1">
          <a:spLocks noChangeArrowheads="1"/>
        </xdr:cNvSpPr>
      </xdr:nvSpPr>
      <xdr:spPr bwMode="auto">
        <a:xfrm>
          <a:off x="12192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42" name="Text Box 9">
          <a:extLst>
            <a:ext uri="{FF2B5EF4-FFF2-40B4-BE49-F238E27FC236}">
              <a16:creationId xmlns:a16="http://schemas.microsoft.com/office/drawing/2014/main" id="{00000000-0008-0000-1F00-00008E000000}"/>
            </a:ext>
          </a:extLst>
        </xdr:cNvPr>
        <xdr:cNvSpPr txBox="1">
          <a:spLocks noChangeArrowheads="1"/>
        </xdr:cNvSpPr>
      </xdr:nvSpPr>
      <xdr:spPr bwMode="auto">
        <a:xfrm>
          <a:off x="12192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43" name="Text Box 10">
          <a:extLst>
            <a:ext uri="{FF2B5EF4-FFF2-40B4-BE49-F238E27FC236}">
              <a16:creationId xmlns:a16="http://schemas.microsoft.com/office/drawing/2014/main" id="{00000000-0008-0000-1F00-00008F000000}"/>
            </a:ext>
          </a:extLst>
        </xdr:cNvPr>
        <xdr:cNvSpPr txBox="1">
          <a:spLocks noChangeArrowheads="1"/>
        </xdr:cNvSpPr>
      </xdr:nvSpPr>
      <xdr:spPr bwMode="auto">
        <a:xfrm>
          <a:off x="12192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86</xdr:row>
      <xdr:rowOff>0</xdr:rowOff>
    </xdr:from>
    <xdr:ext cx="114300" cy="285750"/>
    <xdr:sp macro="" textlink="">
      <xdr:nvSpPr>
        <xdr:cNvPr id="144" name="Text Box 11">
          <a:extLst>
            <a:ext uri="{FF2B5EF4-FFF2-40B4-BE49-F238E27FC236}">
              <a16:creationId xmlns:a16="http://schemas.microsoft.com/office/drawing/2014/main" id="{00000000-0008-0000-1F00-000090000000}"/>
            </a:ext>
          </a:extLst>
        </xdr:cNvPr>
        <xdr:cNvSpPr txBox="1">
          <a:spLocks noChangeArrowheads="1"/>
        </xdr:cNvSpPr>
      </xdr:nvSpPr>
      <xdr:spPr bwMode="auto">
        <a:xfrm>
          <a:off x="12192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86</xdr:row>
      <xdr:rowOff>0</xdr:rowOff>
    </xdr:from>
    <xdr:ext cx="114300" cy="285750"/>
    <xdr:sp macro="" textlink="">
      <xdr:nvSpPr>
        <xdr:cNvPr id="145" name="Text Box 12">
          <a:extLst>
            <a:ext uri="{FF2B5EF4-FFF2-40B4-BE49-F238E27FC236}">
              <a16:creationId xmlns:a16="http://schemas.microsoft.com/office/drawing/2014/main" id="{00000000-0008-0000-1F00-000091000000}"/>
            </a:ext>
          </a:extLst>
        </xdr:cNvPr>
        <xdr:cNvSpPr txBox="1">
          <a:spLocks noChangeArrowheads="1"/>
        </xdr:cNvSpPr>
      </xdr:nvSpPr>
      <xdr:spPr bwMode="auto">
        <a:xfrm>
          <a:off x="12192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89</xdr:row>
      <xdr:rowOff>0</xdr:rowOff>
    </xdr:from>
    <xdr:ext cx="114300" cy="285750"/>
    <xdr:sp macro="" textlink="">
      <xdr:nvSpPr>
        <xdr:cNvPr id="146" name="Text Box 13">
          <a:extLst>
            <a:ext uri="{FF2B5EF4-FFF2-40B4-BE49-F238E27FC236}">
              <a16:creationId xmlns:a16="http://schemas.microsoft.com/office/drawing/2014/main" id="{00000000-0008-0000-1F00-000092000000}"/>
            </a:ext>
          </a:extLst>
        </xdr:cNvPr>
        <xdr:cNvSpPr txBox="1">
          <a:spLocks noChangeArrowheads="1"/>
        </xdr:cNvSpPr>
      </xdr:nvSpPr>
      <xdr:spPr bwMode="auto">
        <a:xfrm>
          <a:off x="1219200" y="1714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89</xdr:row>
      <xdr:rowOff>0</xdr:rowOff>
    </xdr:from>
    <xdr:ext cx="114300" cy="285750"/>
    <xdr:sp macro="" textlink="">
      <xdr:nvSpPr>
        <xdr:cNvPr id="147" name="Text Box 14">
          <a:extLst>
            <a:ext uri="{FF2B5EF4-FFF2-40B4-BE49-F238E27FC236}">
              <a16:creationId xmlns:a16="http://schemas.microsoft.com/office/drawing/2014/main" id="{00000000-0008-0000-1F00-000093000000}"/>
            </a:ext>
          </a:extLst>
        </xdr:cNvPr>
        <xdr:cNvSpPr txBox="1">
          <a:spLocks noChangeArrowheads="1"/>
        </xdr:cNvSpPr>
      </xdr:nvSpPr>
      <xdr:spPr bwMode="auto">
        <a:xfrm>
          <a:off x="1219200" y="1714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id="{00000000-0008-0000-1F00-000094000000}"/>
            </a:ext>
          </a:extLst>
        </xdr:cNvPr>
        <xdr:cNvSpPr txBox="1">
          <a:spLocks noChangeArrowheads="1"/>
        </xdr:cNvSpPr>
      </xdr:nvSpPr>
      <xdr:spPr bwMode="auto">
        <a:xfrm>
          <a:off x="12192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49" name="Text Box 2">
          <a:extLst>
            <a:ext uri="{FF2B5EF4-FFF2-40B4-BE49-F238E27FC236}">
              <a16:creationId xmlns:a16="http://schemas.microsoft.com/office/drawing/2014/main" id="{00000000-0008-0000-1F00-000095000000}"/>
            </a:ext>
          </a:extLst>
        </xdr:cNvPr>
        <xdr:cNvSpPr txBox="1">
          <a:spLocks noChangeArrowheads="1"/>
        </xdr:cNvSpPr>
      </xdr:nvSpPr>
      <xdr:spPr bwMode="auto">
        <a:xfrm>
          <a:off x="12192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150" name="Text Box 8">
          <a:extLst>
            <a:ext uri="{FF2B5EF4-FFF2-40B4-BE49-F238E27FC236}">
              <a16:creationId xmlns:a16="http://schemas.microsoft.com/office/drawing/2014/main" id="{00000000-0008-0000-1F00-00009600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151" name="Text Box 8">
          <a:extLst>
            <a:ext uri="{FF2B5EF4-FFF2-40B4-BE49-F238E27FC236}">
              <a16:creationId xmlns:a16="http://schemas.microsoft.com/office/drawing/2014/main" id="{00000000-0008-0000-1F00-000097000000}"/>
            </a:ext>
          </a:extLst>
        </xdr:cNvPr>
        <xdr:cNvSpPr txBox="1">
          <a:spLocks noChangeArrowheads="1"/>
        </xdr:cNvSpPr>
      </xdr:nvSpPr>
      <xdr:spPr bwMode="auto">
        <a:xfrm>
          <a:off x="1219200" y="1104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69</xdr:row>
      <xdr:rowOff>0</xdr:rowOff>
    </xdr:from>
    <xdr:ext cx="114300" cy="285750"/>
    <xdr:sp macro="" textlink="">
      <xdr:nvSpPr>
        <xdr:cNvPr id="152" name="Text Box 8">
          <a:extLst>
            <a:ext uri="{FF2B5EF4-FFF2-40B4-BE49-F238E27FC236}">
              <a16:creationId xmlns:a16="http://schemas.microsoft.com/office/drawing/2014/main" id="{00000000-0008-0000-1F00-000098000000}"/>
            </a:ext>
          </a:extLst>
        </xdr:cNvPr>
        <xdr:cNvSpPr txBox="1">
          <a:spLocks noChangeArrowheads="1"/>
        </xdr:cNvSpPr>
      </xdr:nvSpPr>
      <xdr:spPr bwMode="auto">
        <a:xfrm>
          <a:off x="1219200" y="1314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153" name="Text Box 8">
          <a:extLst>
            <a:ext uri="{FF2B5EF4-FFF2-40B4-BE49-F238E27FC236}">
              <a16:creationId xmlns:a16="http://schemas.microsoft.com/office/drawing/2014/main" id="{00000000-0008-0000-1F00-000099000000}"/>
            </a:ext>
          </a:extLst>
        </xdr:cNvPr>
        <xdr:cNvSpPr txBox="1">
          <a:spLocks noChangeArrowheads="1"/>
        </xdr:cNvSpPr>
      </xdr:nvSpPr>
      <xdr:spPr bwMode="auto">
        <a:xfrm>
          <a:off x="12192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154" name="Text Box 8">
          <a:extLst>
            <a:ext uri="{FF2B5EF4-FFF2-40B4-BE49-F238E27FC236}">
              <a16:creationId xmlns:a16="http://schemas.microsoft.com/office/drawing/2014/main" id="{00000000-0008-0000-1F00-00009A00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155" name="Text Box 8">
          <a:extLst>
            <a:ext uri="{FF2B5EF4-FFF2-40B4-BE49-F238E27FC236}">
              <a16:creationId xmlns:a16="http://schemas.microsoft.com/office/drawing/2014/main" id="{00000000-0008-0000-1F00-00009B00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56" name="Text Box 1">
          <a:extLst>
            <a:ext uri="{FF2B5EF4-FFF2-40B4-BE49-F238E27FC236}">
              <a16:creationId xmlns:a16="http://schemas.microsoft.com/office/drawing/2014/main" id="{00000000-0008-0000-1F00-00009C00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57" name="Text Box 2">
          <a:extLst>
            <a:ext uri="{FF2B5EF4-FFF2-40B4-BE49-F238E27FC236}">
              <a16:creationId xmlns:a16="http://schemas.microsoft.com/office/drawing/2014/main" id="{00000000-0008-0000-1F00-00009D00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58" name="Text Box 3">
          <a:extLst>
            <a:ext uri="{FF2B5EF4-FFF2-40B4-BE49-F238E27FC236}">
              <a16:creationId xmlns:a16="http://schemas.microsoft.com/office/drawing/2014/main" id="{00000000-0008-0000-1F00-00009E00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59" name="Text Box 4">
          <a:extLst>
            <a:ext uri="{FF2B5EF4-FFF2-40B4-BE49-F238E27FC236}">
              <a16:creationId xmlns:a16="http://schemas.microsoft.com/office/drawing/2014/main" id="{00000000-0008-0000-1F00-00009F00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60" name="Text Box 5">
          <a:extLst>
            <a:ext uri="{FF2B5EF4-FFF2-40B4-BE49-F238E27FC236}">
              <a16:creationId xmlns:a16="http://schemas.microsoft.com/office/drawing/2014/main" id="{00000000-0008-0000-1F00-0000A000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61" name="Text Box 6">
          <a:extLst>
            <a:ext uri="{FF2B5EF4-FFF2-40B4-BE49-F238E27FC236}">
              <a16:creationId xmlns:a16="http://schemas.microsoft.com/office/drawing/2014/main" id="{00000000-0008-0000-1F00-0000A100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62" name="Text Box 8">
          <a:extLst>
            <a:ext uri="{FF2B5EF4-FFF2-40B4-BE49-F238E27FC236}">
              <a16:creationId xmlns:a16="http://schemas.microsoft.com/office/drawing/2014/main" id="{00000000-0008-0000-1F00-0000A200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63" name="Text Box 9">
          <a:extLst>
            <a:ext uri="{FF2B5EF4-FFF2-40B4-BE49-F238E27FC236}">
              <a16:creationId xmlns:a16="http://schemas.microsoft.com/office/drawing/2014/main" id="{00000000-0008-0000-1F00-0000A300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64" name="Text Box 10">
          <a:extLst>
            <a:ext uri="{FF2B5EF4-FFF2-40B4-BE49-F238E27FC236}">
              <a16:creationId xmlns:a16="http://schemas.microsoft.com/office/drawing/2014/main" id="{00000000-0008-0000-1F00-0000A400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65" name="Text Box 1">
          <a:extLst>
            <a:ext uri="{FF2B5EF4-FFF2-40B4-BE49-F238E27FC236}">
              <a16:creationId xmlns:a16="http://schemas.microsoft.com/office/drawing/2014/main" id="{00000000-0008-0000-1F00-0000A500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66" name="Text Box 2">
          <a:extLst>
            <a:ext uri="{FF2B5EF4-FFF2-40B4-BE49-F238E27FC236}">
              <a16:creationId xmlns:a16="http://schemas.microsoft.com/office/drawing/2014/main" id="{00000000-0008-0000-1F00-0000A600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71</xdr:row>
      <xdr:rowOff>0</xdr:rowOff>
    </xdr:from>
    <xdr:ext cx="114300" cy="285750"/>
    <xdr:sp macro="" textlink="">
      <xdr:nvSpPr>
        <xdr:cNvPr id="167" name="Text Box 8">
          <a:extLst>
            <a:ext uri="{FF2B5EF4-FFF2-40B4-BE49-F238E27FC236}">
              <a16:creationId xmlns:a16="http://schemas.microsoft.com/office/drawing/2014/main" id="{00000000-0008-0000-1F00-0000A7000000}"/>
            </a:ext>
          </a:extLst>
        </xdr:cNvPr>
        <xdr:cNvSpPr txBox="1">
          <a:spLocks noChangeArrowheads="1"/>
        </xdr:cNvSpPr>
      </xdr:nvSpPr>
      <xdr:spPr bwMode="auto">
        <a:xfrm>
          <a:off x="1219200" y="1352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68" name="Text Box 1">
          <a:extLst>
            <a:ext uri="{FF2B5EF4-FFF2-40B4-BE49-F238E27FC236}">
              <a16:creationId xmlns:a16="http://schemas.microsoft.com/office/drawing/2014/main" id="{00000000-0008-0000-1F00-0000A8000000}"/>
            </a:ext>
          </a:extLst>
        </xdr:cNvPr>
        <xdr:cNvSpPr txBox="1">
          <a:spLocks noChangeArrowheads="1"/>
        </xdr:cNvSpPr>
      </xdr:nvSpPr>
      <xdr:spPr bwMode="auto">
        <a:xfrm>
          <a:off x="12192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69" name="Text Box 2">
          <a:extLst>
            <a:ext uri="{FF2B5EF4-FFF2-40B4-BE49-F238E27FC236}">
              <a16:creationId xmlns:a16="http://schemas.microsoft.com/office/drawing/2014/main" id="{00000000-0008-0000-1F00-0000A9000000}"/>
            </a:ext>
          </a:extLst>
        </xdr:cNvPr>
        <xdr:cNvSpPr txBox="1">
          <a:spLocks noChangeArrowheads="1"/>
        </xdr:cNvSpPr>
      </xdr:nvSpPr>
      <xdr:spPr bwMode="auto">
        <a:xfrm>
          <a:off x="12192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70" name="Text Box 3">
          <a:extLst>
            <a:ext uri="{FF2B5EF4-FFF2-40B4-BE49-F238E27FC236}">
              <a16:creationId xmlns:a16="http://schemas.microsoft.com/office/drawing/2014/main" id="{00000000-0008-0000-1F00-0000AA000000}"/>
            </a:ext>
          </a:extLst>
        </xdr:cNvPr>
        <xdr:cNvSpPr txBox="1">
          <a:spLocks noChangeArrowheads="1"/>
        </xdr:cNvSpPr>
      </xdr:nvSpPr>
      <xdr:spPr bwMode="auto">
        <a:xfrm>
          <a:off x="12192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71" name="Text Box 4">
          <a:extLst>
            <a:ext uri="{FF2B5EF4-FFF2-40B4-BE49-F238E27FC236}">
              <a16:creationId xmlns:a16="http://schemas.microsoft.com/office/drawing/2014/main" id="{00000000-0008-0000-1F00-0000AB000000}"/>
            </a:ext>
          </a:extLst>
        </xdr:cNvPr>
        <xdr:cNvSpPr txBox="1">
          <a:spLocks noChangeArrowheads="1"/>
        </xdr:cNvSpPr>
      </xdr:nvSpPr>
      <xdr:spPr bwMode="auto">
        <a:xfrm>
          <a:off x="12192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72" name="Text Box 5">
          <a:extLst>
            <a:ext uri="{FF2B5EF4-FFF2-40B4-BE49-F238E27FC236}">
              <a16:creationId xmlns:a16="http://schemas.microsoft.com/office/drawing/2014/main" id="{00000000-0008-0000-1F00-0000AC000000}"/>
            </a:ext>
          </a:extLst>
        </xdr:cNvPr>
        <xdr:cNvSpPr txBox="1">
          <a:spLocks noChangeArrowheads="1"/>
        </xdr:cNvSpPr>
      </xdr:nvSpPr>
      <xdr:spPr bwMode="auto">
        <a:xfrm>
          <a:off x="12192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73" name="Text Box 6">
          <a:extLst>
            <a:ext uri="{FF2B5EF4-FFF2-40B4-BE49-F238E27FC236}">
              <a16:creationId xmlns:a16="http://schemas.microsoft.com/office/drawing/2014/main" id="{00000000-0008-0000-1F00-0000AD000000}"/>
            </a:ext>
          </a:extLst>
        </xdr:cNvPr>
        <xdr:cNvSpPr txBox="1">
          <a:spLocks noChangeArrowheads="1"/>
        </xdr:cNvSpPr>
      </xdr:nvSpPr>
      <xdr:spPr bwMode="auto">
        <a:xfrm>
          <a:off x="12192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74" name="Text Box 8">
          <a:extLst>
            <a:ext uri="{FF2B5EF4-FFF2-40B4-BE49-F238E27FC236}">
              <a16:creationId xmlns:a16="http://schemas.microsoft.com/office/drawing/2014/main" id="{00000000-0008-0000-1F00-0000AE000000}"/>
            </a:ext>
          </a:extLst>
        </xdr:cNvPr>
        <xdr:cNvSpPr txBox="1">
          <a:spLocks noChangeArrowheads="1"/>
        </xdr:cNvSpPr>
      </xdr:nvSpPr>
      <xdr:spPr bwMode="auto">
        <a:xfrm>
          <a:off x="12192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75" name="Text Box 9">
          <a:extLst>
            <a:ext uri="{FF2B5EF4-FFF2-40B4-BE49-F238E27FC236}">
              <a16:creationId xmlns:a16="http://schemas.microsoft.com/office/drawing/2014/main" id="{00000000-0008-0000-1F00-0000AF000000}"/>
            </a:ext>
          </a:extLst>
        </xdr:cNvPr>
        <xdr:cNvSpPr txBox="1">
          <a:spLocks noChangeArrowheads="1"/>
        </xdr:cNvSpPr>
      </xdr:nvSpPr>
      <xdr:spPr bwMode="auto">
        <a:xfrm>
          <a:off x="12192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76" name="Text Box 10">
          <a:extLst>
            <a:ext uri="{FF2B5EF4-FFF2-40B4-BE49-F238E27FC236}">
              <a16:creationId xmlns:a16="http://schemas.microsoft.com/office/drawing/2014/main" id="{00000000-0008-0000-1F00-0000B0000000}"/>
            </a:ext>
          </a:extLst>
        </xdr:cNvPr>
        <xdr:cNvSpPr txBox="1">
          <a:spLocks noChangeArrowheads="1"/>
        </xdr:cNvSpPr>
      </xdr:nvSpPr>
      <xdr:spPr bwMode="auto">
        <a:xfrm>
          <a:off x="12192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86</xdr:row>
      <xdr:rowOff>0</xdr:rowOff>
    </xdr:from>
    <xdr:ext cx="114300" cy="285750"/>
    <xdr:sp macro="" textlink="">
      <xdr:nvSpPr>
        <xdr:cNvPr id="177" name="Text Box 11">
          <a:extLst>
            <a:ext uri="{FF2B5EF4-FFF2-40B4-BE49-F238E27FC236}">
              <a16:creationId xmlns:a16="http://schemas.microsoft.com/office/drawing/2014/main" id="{00000000-0008-0000-1F00-0000B1000000}"/>
            </a:ext>
          </a:extLst>
        </xdr:cNvPr>
        <xdr:cNvSpPr txBox="1">
          <a:spLocks noChangeArrowheads="1"/>
        </xdr:cNvSpPr>
      </xdr:nvSpPr>
      <xdr:spPr bwMode="auto">
        <a:xfrm>
          <a:off x="12192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86</xdr:row>
      <xdr:rowOff>0</xdr:rowOff>
    </xdr:from>
    <xdr:ext cx="114300" cy="285750"/>
    <xdr:sp macro="" textlink="">
      <xdr:nvSpPr>
        <xdr:cNvPr id="178" name="Text Box 12">
          <a:extLst>
            <a:ext uri="{FF2B5EF4-FFF2-40B4-BE49-F238E27FC236}">
              <a16:creationId xmlns:a16="http://schemas.microsoft.com/office/drawing/2014/main" id="{00000000-0008-0000-1F00-0000B2000000}"/>
            </a:ext>
          </a:extLst>
        </xdr:cNvPr>
        <xdr:cNvSpPr txBox="1">
          <a:spLocks noChangeArrowheads="1"/>
        </xdr:cNvSpPr>
      </xdr:nvSpPr>
      <xdr:spPr bwMode="auto">
        <a:xfrm>
          <a:off x="12192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89</xdr:row>
      <xdr:rowOff>0</xdr:rowOff>
    </xdr:from>
    <xdr:ext cx="114300" cy="285750"/>
    <xdr:sp macro="" textlink="">
      <xdr:nvSpPr>
        <xdr:cNvPr id="179" name="Text Box 13">
          <a:extLst>
            <a:ext uri="{FF2B5EF4-FFF2-40B4-BE49-F238E27FC236}">
              <a16:creationId xmlns:a16="http://schemas.microsoft.com/office/drawing/2014/main" id="{00000000-0008-0000-1F00-0000B3000000}"/>
            </a:ext>
          </a:extLst>
        </xdr:cNvPr>
        <xdr:cNvSpPr txBox="1">
          <a:spLocks noChangeArrowheads="1"/>
        </xdr:cNvSpPr>
      </xdr:nvSpPr>
      <xdr:spPr bwMode="auto">
        <a:xfrm>
          <a:off x="1219200" y="1714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89</xdr:row>
      <xdr:rowOff>0</xdr:rowOff>
    </xdr:from>
    <xdr:ext cx="114300" cy="285750"/>
    <xdr:sp macro="" textlink="">
      <xdr:nvSpPr>
        <xdr:cNvPr id="180" name="Text Box 14">
          <a:extLst>
            <a:ext uri="{FF2B5EF4-FFF2-40B4-BE49-F238E27FC236}">
              <a16:creationId xmlns:a16="http://schemas.microsoft.com/office/drawing/2014/main" id="{00000000-0008-0000-1F00-0000B4000000}"/>
            </a:ext>
          </a:extLst>
        </xdr:cNvPr>
        <xdr:cNvSpPr txBox="1">
          <a:spLocks noChangeArrowheads="1"/>
        </xdr:cNvSpPr>
      </xdr:nvSpPr>
      <xdr:spPr bwMode="auto">
        <a:xfrm>
          <a:off x="1219200" y="1714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81" name="Text Box 1">
          <a:extLst>
            <a:ext uri="{FF2B5EF4-FFF2-40B4-BE49-F238E27FC236}">
              <a16:creationId xmlns:a16="http://schemas.microsoft.com/office/drawing/2014/main" id="{00000000-0008-0000-1F00-0000B5000000}"/>
            </a:ext>
          </a:extLst>
        </xdr:cNvPr>
        <xdr:cNvSpPr txBox="1">
          <a:spLocks noChangeArrowheads="1"/>
        </xdr:cNvSpPr>
      </xdr:nvSpPr>
      <xdr:spPr bwMode="auto">
        <a:xfrm>
          <a:off x="12192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82" name="Text Box 2">
          <a:extLst>
            <a:ext uri="{FF2B5EF4-FFF2-40B4-BE49-F238E27FC236}">
              <a16:creationId xmlns:a16="http://schemas.microsoft.com/office/drawing/2014/main" id="{00000000-0008-0000-1F00-0000B6000000}"/>
            </a:ext>
          </a:extLst>
        </xdr:cNvPr>
        <xdr:cNvSpPr txBox="1">
          <a:spLocks noChangeArrowheads="1"/>
        </xdr:cNvSpPr>
      </xdr:nvSpPr>
      <xdr:spPr bwMode="auto">
        <a:xfrm>
          <a:off x="12192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183" name="Text Box 8">
          <a:extLst>
            <a:ext uri="{FF2B5EF4-FFF2-40B4-BE49-F238E27FC236}">
              <a16:creationId xmlns:a16="http://schemas.microsoft.com/office/drawing/2014/main" id="{00000000-0008-0000-1F00-0000B700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184" name="Text Box 8">
          <a:extLst>
            <a:ext uri="{FF2B5EF4-FFF2-40B4-BE49-F238E27FC236}">
              <a16:creationId xmlns:a16="http://schemas.microsoft.com/office/drawing/2014/main" id="{00000000-0008-0000-1F00-0000B8000000}"/>
            </a:ext>
          </a:extLst>
        </xdr:cNvPr>
        <xdr:cNvSpPr txBox="1">
          <a:spLocks noChangeArrowheads="1"/>
        </xdr:cNvSpPr>
      </xdr:nvSpPr>
      <xdr:spPr bwMode="auto">
        <a:xfrm>
          <a:off x="1219200" y="1104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69</xdr:row>
      <xdr:rowOff>0</xdr:rowOff>
    </xdr:from>
    <xdr:ext cx="114300" cy="285750"/>
    <xdr:sp macro="" textlink="">
      <xdr:nvSpPr>
        <xdr:cNvPr id="185" name="Text Box 8">
          <a:extLst>
            <a:ext uri="{FF2B5EF4-FFF2-40B4-BE49-F238E27FC236}">
              <a16:creationId xmlns:a16="http://schemas.microsoft.com/office/drawing/2014/main" id="{00000000-0008-0000-1F00-0000B9000000}"/>
            </a:ext>
          </a:extLst>
        </xdr:cNvPr>
        <xdr:cNvSpPr txBox="1">
          <a:spLocks noChangeArrowheads="1"/>
        </xdr:cNvSpPr>
      </xdr:nvSpPr>
      <xdr:spPr bwMode="auto">
        <a:xfrm>
          <a:off x="1219200" y="1314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186" name="Text Box 8">
          <a:extLst>
            <a:ext uri="{FF2B5EF4-FFF2-40B4-BE49-F238E27FC236}">
              <a16:creationId xmlns:a16="http://schemas.microsoft.com/office/drawing/2014/main" id="{00000000-0008-0000-1F00-0000BA000000}"/>
            </a:ext>
          </a:extLst>
        </xdr:cNvPr>
        <xdr:cNvSpPr txBox="1">
          <a:spLocks noChangeArrowheads="1"/>
        </xdr:cNvSpPr>
      </xdr:nvSpPr>
      <xdr:spPr bwMode="auto">
        <a:xfrm>
          <a:off x="12192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187" name="Text Box 8">
          <a:extLst>
            <a:ext uri="{FF2B5EF4-FFF2-40B4-BE49-F238E27FC236}">
              <a16:creationId xmlns:a16="http://schemas.microsoft.com/office/drawing/2014/main" id="{00000000-0008-0000-1F00-0000BB00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188" name="Text Box 8">
          <a:extLst>
            <a:ext uri="{FF2B5EF4-FFF2-40B4-BE49-F238E27FC236}">
              <a16:creationId xmlns:a16="http://schemas.microsoft.com/office/drawing/2014/main" id="{00000000-0008-0000-1F00-0000BC00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89" name="Text Box 1">
          <a:extLst>
            <a:ext uri="{FF2B5EF4-FFF2-40B4-BE49-F238E27FC236}">
              <a16:creationId xmlns:a16="http://schemas.microsoft.com/office/drawing/2014/main" id="{00000000-0008-0000-1F00-0000BD00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90" name="Text Box 2">
          <a:extLst>
            <a:ext uri="{FF2B5EF4-FFF2-40B4-BE49-F238E27FC236}">
              <a16:creationId xmlns:a16="http://schemas.microsoft.com/office/drawing/2014/main" id="{00000000-0008-0000-1F00-0000BE00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91" name="Text Box 3">
          <a:extLst>
            <a:ext uri="{FF2B5EF4-FFF2-40B4-BE49-F238E27FC236}">
              <a16:creationId xmlns:a16="http://schemas.microsoft.com/office/drawing/2014/main" id="{00000000-0008-0000-1F00-0000BF00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92" name="Text Box 4">
          <a:extLst>
            <a:ext uri="{FF2B5EF4-FFF2-40B4-BE49-F238E27FC236}">
              <a16:creationId xmlns:a16="http://schemas.microsoft.com/office/drawing/2014/main" id="{00000000-0008-0000-1F00-0000C000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93" name="Text Box 5">
          <a:extLst>
            <a:ext uri="{FF2B5EF4-FFF2-40B4-BE49-F238E27FC236}">
              <a16:creationId xmlns:a16="http://schemas.microsoft.com/office/drawing/2014/main" id="{00000000-0008-0000-1F00-0000C100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94" name="Text Box 6">
          <a:extLst>
            <a:ext uri="{FF2B5EF4-FFF2-40B4-BE49-F238E27FC236}">
              <a16:creationId xmlns:a16="http://schemas.microsoft.com/office/drawing/2014/main" id="{00000000-0008-0000-1F00-0000C200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95" name="Text Box 8">
          <a:extLst>
            <a:ext uri="{FF2B5EF4-FFF2-40B4-BE49-F238E27FC236}">
              <a16:creationId xmlns:a16="http://schemas.microsoft.com/office/drawing/2014/main" id="{00000000-0008-0000-1F00-0000C300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96" name="Text Box 9">
          <a:extLst>
            <a:ext uri="{FF2B5EF4-FFF2-40B4-BE49-F238E27FC236}">
              <a16:creationId xmlns:a16="http://schemas.microsoft.com/office/drawing/2014/main" id="{00000000-0008-0000-1F00-0000C400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97" name="Text Box 10">
          <a:extLst>
            <a:ext uri="{FF2B5EF4-FFF2-40B4-BE49-F238E27FC236}">
              <a16:creationId xmlns:a16="http://schemas.microsoft.com/office/drawing/2014/main" id="{00000000-0008-0000-1F00-0000C500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98" name="Text Box 1">
          <a:extLst>
            <a:ext uri="{FF2B5EF4-FFF2-40B4-BE49-F238E27FC236}">
              <a16:creationId xmlns:a16="http://schemas.microsoft.com/office/drawing/2014/main" id="{00000000-0008-0000-1F00-0000C600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99" name="Text Box 2">
          <a:extLst>
            <a:ext uri="{FF2B5EF4-FFF2-40B4-BE49-F238E27FC236}">
              <a16:creationId xmlns:a16="http://schemas.microsoft.com/office/drawing/2014/main" id="{00000000-0008-0000-1F00-0000C700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71</xdr:row>
      <xdr:rowOff>0</xdr:rowOff>
    </xdr:from>
    <xdr:ext cx="114300" cy="285750"/>
    <xdr:sp macro="" textlink="">
      <xdr:nvSpPr>
        <xdr:cNvPr id="200" name="Text Box 8">
          <a:extLst>
            <a:ext uri="{FF2B5EF4-FFF2-40B4-BE49-F238E27FC236}">
              <a16:creationId xmlns:a16="http://schemas.microsoft.com/office/drawing/2014/main" id="{00000000-0008-0000-1F00-0000C8000000}"/>
            </a:ext>
          </a:extLst>
        </xdr:cNvPr>
        <xdr:cNvSpPr txBox="1">
          <a:spLocks noChangeArrowheads="1"/>
        </xdr:cNvSpPr>
      </xdr:nvSpPr>
      <xdr:spPr bwMode="auto">
        <a:xfrm>
          <a:off x="1219200" y="1352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87</xdr:row>
      <xdr:rowOff>0</xdr:rowOff>
    </xdr:from>
    <xdr:ext cx="114300" cy="285750"/>
    <xdr:sp macro="" textlink="">
      <xdr:nvSpPr>
        <xdr:cNvPr id="201" name="Text Box 13">
          <a:extLst>
            <a:ext uri="{FF2B5EF4-FFF2-40B4-BE49-F238E27FC236}">
              <a16:creationId xmlns:a16="http://schemas.microsoft.com/office/drawing/2014/main" id="{00000000-0008-0000-1F00-0000C9000000}"/>
            </a:ext>
          </a:extLst>
        </xdr:cNvPr>
        <xdr:cNvSpPr txBox="1">
          <a:spLocks noChangeArrowheads="1"/>
        </xdr:cNvSpPr>
      </xdr:nvSpPr>
      <xdr:spPr bwMode="auto">
        <a:xfrm>
          <a:off x="1219200" y="1676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87</xdr:row>
      <xdr:rowOff>0</xdr:rowOff>
    </xdr:from>
    <xdr:ext cx="114300" cy="285750"/>
    <xdr:sp macro="" textlink="">
      <xdr:nvSpPr>
        <xdr:cNvPr id="202" name="Text Box 14">
          <a:extLst>
            <a:ext uri="{FF2B5EF4-FFF2-40B4-BE49-F238E27FC236}">
              <a16:creationId xmlns:a16="http://schemas.microsoft.com/office/drawing/2014/main" id="{00000000-0008-0000-1F00-0000CA000000}"/>
            </a:ext>
          </a:extLst>
        </xdr:cNvPr>
        <xdr:cNvSpPr txBox="1">
          <a:spLocks noChangeArrowheads="1"/>
        </xdr:cNvSpPr>
      </xdr:nvSpPr>
      <xdr:spPr bwMode="auto">
        <a:xfrm>
          <a:off x="1219200" y="1676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203" name="Text Box 1">
          <a:extLst>
            <a:ext uri="{FF2B5EF4-FFF2-40B4-BE49-F238E27FC236}">
              <a16:creationId xmlns:a16="http://schemas.microsoft.com/office/drawing/2014/main" id="{00000000-0008-0000-1F00-0000CB00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204" name="Text Box 2">
          <a:extLst>
            <a:ext uri="{FF2B5EF4-FFF2-40B4-BE49-F238E27FC236}">
              <a16:creationId xmlns:a16="http://schemas.microsoft.com/office/drawing/2014/main" id="{00000000-0008-0000-1F00-0000CC00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205" name="Text Box 3">
          <a:extLst>
            <a:ext uri="{FF2B5EF4-FFF2-40B4-BE49-F238E27FC236}">
              <a16:creationId xmlns:a16="http://schemas.microsoft.com/office/drawing/2014/main" id="{00000000-0008-0000-1F00-0000CD00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206" name="Text Box 4">
          <a:extLst>
            <a:ext uri="{FF2B5EF4-FFF2-40B4-BE49-F238E27FC236}">
              <a16:creationId xmlns:a16="http://schemas.microsoft.com/office/drawing/2014/main" id="{00000000-0008-0000-1F00-0000CE00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207" name="Text Box 5">
          <a:extLst>
            <a:ext uri="{FF2B5EF4-FFF2-40B4-BE49-F238E27FC236}">
              <a16:creationId xmlns:a16="http://schemas.microsoft.com/office/drawing/2014/main" id="{00000000-0008-0000-1F00-0000CF00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208" name="Text Box 6">
          <a:extLst>
            <a:ext uri="{FF2B5EF4-FFF2-40B4-BE49-F238E27FC236}">
              <a16:creationId xmlns:a16="http://schemas.microsoft.com/office/drawing/2014/main" id="{00000000-0008-0000-1F00-0000D000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209" name="Text Box 8">
          <a:extLst>
            <a:ext uri="{FF2B5EF4-FFF2-40B4-BE49-F238E27FC236}">
              <a16:creationId xmlns:a16="http://schemas.microsoft.com/office/drawing/2014/main" id="{00000000-0008-0000-1F00-0000D100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210" name="Text Box 9">
          <a:extLst>
            <a:ext uri="{FF2B5EF4-FFF2-40B4-BE49-F238E27FC236}">
              <a16:creationId xmlns:a16="http://schemas.microsoft.com/office/drawing/2014/main" id="{00000000-0008-0000-1F00-0000D200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211" name="Text Box 10">
          <a:extLst>
            <a:ext uri="{FF2B5EF4-FFF2-40B4-BE49-F238E27FC236}">
              <a16:creationId xmlns:a16="http://schemas.microsoft.com/office/drawing/2014/main" id="{00000000-0008-0000-1F00-0000D300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85</xdr:row>
      <xdr:rowOff>0</xdr:rowOff>
    </xdr:from>
    <xdr:ext cx="114300" cy="285750"/>
    <xdr:sp macro="" textlink="">
      <xdr:nvSpPr>
        <xdr:cNvPr id="212" name="Text Box 11">
          <a:extLst>
            <a:ext uri="{FF2B5EF4-FFF2-40B4-BE49-F238E27FC236}">
              <a16:creationId xmlns:a16="http://schemas.microsoft.com/office/drawing/2014/main" id="{00000000-0008-0000-1F00-0000D4000000}"/>
            </a:ext>
          </a:extLst>
        </xdr:cNvPr>
        <xdr:cNvSpPr txBox="1">
          <a:spLocks noChangeArrowheads="1"/>
        </xdr:cNvSpPr>
      </xdr:nvSpPr>
      <xdr:spPr bwMode="auto">
        <a:xfrm>
          <a:off x="12192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85</xdr:row>
      <xdr:rowOff>0</xdr:rowOff>
    </xdr:from>
    <xdr:ext cx="114300" cy="285750"/>
    <xdr:sp macro="" textlink="">
      <xdr:nvSpPr>
        <xdr:cNvPr id="213" name="Text Box 12">
          <a:extLst>
            <a:ext uri="{FF2B5EF4-FFF2-40B4-BE49-F238E27FC236}">
              <a16:creationId xmlns:a16="http://schemas.microsoft.com/office/drawing/2014/main" id="{00000000-0008-0000-1F00-0000D5000000}"/>
            </a:ext>
          </a:extLst>
        </xdr:cNvPr>
        <xdr:cNvSpPr txBox="1">
          <a:spLocks noChangeArrowheads="1"/>
        </xdr:cNvSpPr>
      </xdr:nvSpPr>
      <xdr:spPr bwMode="auto">
        <a:xfrm>
          <a:off x="12192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88</xdr:row>
      <xdr:rowOff>0</xdr:rowOff>
    </xdr:from>
    <xdr:ext cx="114300" cy="285750"/>
    <xdr:sp macro="" textlink="">
      <xdr:nvSpPr>
        <xdr:cNvPr id="214" name="Text Box 13">
          <a:extLst>
            <a:ext uri="{FF2B5EF4-FFF2-40B4-BE49-F238E27FC236}">
              <a16:creationId xmlns:a16="http://schemas.microsoft.com/office/drawing/2014/main" id="{00000000-0008-0000-1F00-0000D6000000}"/>
            </a:ext>
          </a:extLst>
        </xdr:cNvPr>
        <xdr:cNvSpPr txBox="1">
          <a:spLocks noChangeArrowheads="1"/>
        </xdr:cNvSpPr>
      </xdr:nvSpPr>
      <xdr:spPr bwMode="auto">
        <a:xfrm>
          <a:off x="1219200" y="1695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88</xdr:row>
      <xdr:rowOff>0</xdr:rowOff>
    </xdr:from>
    <xdr:ext cx="114300" cy="285750"/>
    <xdr:sp macro="" textlink="">
      <xdr:nvSpPr>
        <xdr:cNvPr id="215" name="Text Box 14">
          <a:extLst>
            <a:ext uri="{FF2B5EF4-FFF2-40B4-BE49-F238E27FC236}">
              <a16:creationId xmlns:a16="http://schemas.microsoft.com/office/drawing/2014/main" id="{00000000-0008-0000-1F00-0000D7000000}"/>
            </a:ext>
          </a:extLst>
        </xdr:cNvPr>
        <xdr:cNvSpPr txBox="1">
          <a:spLocks noChangeArrowheads="1"/>
        </xdr:cNvSpPr>
      </xdr:nvSpPr>
      <xdr:spPr bwMode="auto">
        <a:xfrm>
          <a:off x="1219200" y="1695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216" name="Text Box 1">
          <a:extLst>
            <a:ext uri="{FF2B5EF4-FFF2-40B4-BE49-F238E27FC236}">
              <a16:creationId xmlns:a16="http://schemas.microsoft.com/office/drawing/2014/main" id="{00000000-0008-0000-1F00-0000D800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217" name="Text Box 2">
          <a:extLst>
            <a:ext uri="{FF2B5EF4-FFF2-40B4-BE49-F238E27FC236}">
              <a16:creationId xmlns:a16="http://schemas.microsoft.com/office/drawing/2014/main" id="{00000000-0008-0000-1F00-0000D900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114300" cy="285750"/>
    <xdr:sp macro="" textlink="">
      <xdr:nvSpPr>
        <xdr:cNvPr id="218" name="Text Box 8">
          <a:extLst>
            <a:ext uri="{FF2B5EF4-FFF2-40B4-BE49-F238E27FC236}">
              <a16:creationId xmlns:a16="http://schemas.microsoft.com/office/drawing/2014/main" id="{00000000-0008-0000-1F00-0000DA000000}"/>
            </a:ext>
          </a:extLst>
        </xdr:cNvPr>
        <xdr:cNvSpPr txBox="1">
          <a:spLocks noChangeArrowheads="1"/>
        </xdr:cNvSpPr>
      </xdr:nvSpPr>
      <xdr:spPr bwMode="auto">
        <a:xfrm>
          <a:off x="1219200" y="323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219" name="Text Box 8">
          <a:extLst>
            <a:ext uri="{FF2B5EF4-FFF2-40B4-BE49-F238E27FC236}">
              <a16:creationId xmlns:a16="http://schemas.microsoft.com/office/drawing/2014/main" id="{00000000-0008-0000-1F00-0000DB000000}"/>
            </a:ext>
          </a:extLst>
        </xdr:cNvPr>
        <xdr:cNvSpPr txBox="1">
          <a:spLocks noChangeArrowheads="1"/>
        </xdr:cNvSpPr>
      </xdr:nvSpPr>
      <xdr:spPr bwMode="auto">
        <a:xfrm>
          <a:off x="1219200" y="1104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171450</xdr:colOff>
      <xdr:row>77</xdr:row>
      <xdr:rowOff>76200</xdr:rowOff>
    </xdr:from>
    <xdr:ext cx="114300" cy="285750"/>
    <xdr:sp macro="" textlink="">
      <xdr:nvSpPr>
        <xdr:cNvPr id="220" name="Text Box 8">
          <a:extLst>
            <a:ext uri="{FF2B5EF4-FFF2-40B4-BE49-F238E27FC236}">
              <a16:creationId xmlns:a16="http://schemas.microsoft.com/office/drawing/2014/main" id="{00000000-0008-0000-1F00-0000DC000000}"/>
            </a:ext>
          </a:extLst>
        </xdr:cNvPr>
        <xdr:cNvSpPr txBox="1">
          <a:spLocks noChangeArrowheads="1"/>
        </xdr:cNvSpPr>
      </xdr:nvSpPr>
      <xdr:spPr bwMode="auto">
        <a:xfrm>
          <a:off x="1390650" y="147447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219075</xdr:colOff>
      <xdr:row>19</xdr:row>
      <xdr:rowOff>135466</xdr:rowOff>
    </xdr:from>
    <xdr:ext cx="114300" cy="285750"/>
    <xdr:sp macro="" textlink="">
      <xdr:nvSpPr>
        <xdr:cNvPr id="221" name="Text Box 8">
          <a:extLst>
            <a:ext uri="{FF2B5EF4-FFF2-40B4-BE49-F238E27FC236}">
              <a16:creationId xmlns:a16="http://schemas.microsoft.com/office/drawing/2014/main" id="{00000000-0008-0000-1F00-0000DD000000}"/>
            </a:ext>
          </a:extLst>
        </xdr:cNvPr>
        <xdr:cNvSpPr txBox="1">
          <a:spLocks noChangeArrowheads="1"/>
        </xdr:cNvSpPr>
      </xdr:nvSpPr>
      <xdr:spPr bwMode="auto">
        <a:xfrm>
          <a:off x="2047875" y="3754966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222" name="Text Box 8">
          <a:extLst>
            <a:ext uri="{FF2B5EF4-FFF2-40B4-BE49-F238E27FC236}">
              <a16:creationId xmlns:a16="http://schemas.microsoft.com/office/drawing/2014/main" id="{00000000-0008-0000-1F00-0000DE00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223" name="Text Box 1">
          <a:extLst>
            <a:ext uri="{FF2B5EF4-FFF2-40B4-BE49-F238E27FC236}">
              <a16:creationId xmlns:a16="http://schemas.microsoft.com/office/drawing/2014/main" id="{00000000-0008-0000-1F00-0000DF00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224" name="Text Box 2">
          <a:extLst>
            <a:ext uri="{FF2B5EF4-FFF2-40B4-BE49-F238E27FC236}">
              <a16:creationId xmlns:a16="http://schemas.microsoft.com/office/drawing/2014/main" id="{00000000-0008-0000-1F00-0000E000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225" name="Text Box 3">
          <a:extLst>
            <a:ext uri="{FF2B5EF4-FFF2-40B4-BE49-F238E27FC236}">
              <a16:creationId xmlns:a16="http://schemas.microsoft.com/office/drawing/2014/main" id="{00000000-0008-0000-1F00-0000E100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226" name="Text Box 4">
          <a:extLst>
            <a:ext uri="{FF2B5EF4-FFF2-40B4-BE49-F238E27FC236}">
              <a16:creationId xmlns:a16="http://schemas.microsoft.com/office/drawing/2014/main" id="{00000000-0008-0000-1F00-0000E200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227" name="Text Box 5">
          <a:extLst>
            <a:ext uri="{FF2B5EF4-FFF2-40B4-BE49-F238E27FC236}">
              <a16:creationId xmlns:a16="http://schemas.microsoft.com/office/drawing/2014/main" id="{00000000-0008-0000-1F00-0000E300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228" name="Text Box 6">
          <a:extLst>
            <a:ext uri="{FF2B5EF4-FFF2-40B4-BE49-F238E27FC236}">
              <a16:creationId xmlns:a16="http://schemas.microsoft.com/office/drawing/2014/main" id="{00000000-0008-0000-1F00-0000E400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229" name="Text Box 8">
          <a:extLst>
            <a:ext uri="{FF2B5EF4-FFF2-40B4-BE49-F238E27FC236}">
              <a16:creationId xmlns:a16="http://schemas.microsoft.com/office/drawing/2014/main" id="{00000000-0008-0000-1F00-0000E500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230" name="Text Box 9">
          <a:extLst>
            <a:ext uri="{FF2B5EF4-FFF2-40B4-BE49-F238E27FC236}">
              <a16:creationId xmlns:a16="http://schemas.microsoft.com/office/drawing/2014/main" id="{00000000-0008-0000-1F00-0000E600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231" name="Text Box 10">
          <a:extLst>
            <a:ext uri="{FF2B5EF4-FFF2-40B4-BE49-F238E27FC236}">
              <a16:creationId xmlns:a16="http://schemas.microsoft.com/office/drawing/2014/main" id="{00000000-0008-0000-1F00-0000E700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232" name="Text Box 1">
          <a:extLst>
            <a:ext uri="{FF2B5EF4-FFF2-40B4-BE49-F238E27FC236}">
              <a16:creationId xmlns:a16="http://schemas.microsoft.com/office/drawing/2014/main" id="{00000000-0008-0000-1F00-0000E800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233" name="Text Box 2">
          <a:extLst>
            <a:ext uri="{FF2B5EF4-FFF2-40B4-BE49-F238E27FC236}">
              <a16:creationId xmlns:a16="http://schemas.microsoft.com/office/drawing/2014/main" id="{00000000-0008-0000-1F00-0000E900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70</xdr:row>
      <xdr:rowOff>0</xdr:rowOff>
    </xdr:from>
    <xdr:ext cx="114300" cy="285750"/>
    <xdr:sp macro="" textlink="">
      <xdr:nvSpPr>
        <xdr:cNvPr id="234" name="Text Box 8">
          <a:extLst>
            <a:ext uri="{FF2B5EF4-FFF2-40B4-BE49-F238E27FC236}">
              <a16:creationId xmlns:a16="http://schemas.microsoft.com/office/drawing/2014/main" id="{00000000-0008-0000-1F00-0000EA000000}"/>
            </a:ext>
          </a:extLst>
        </xdr:cNvPr>
        <xdr:cNvSpPr txBox="1">
          <a:spLocks noChangeArrowheads="1"/>
        </xdr:cNvSpPr>
      </xdr:nvSpPr>
      <xdr:spPr bwMode="auto">
        <a:xfrm>
          <a:off x="1219200" y="1333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35" name="Text Box 1">
          <a:extLst>
            <a:ext uri="{FF2B5EF4-FFF2-40B4-BE49-F238E27FC236}">
              <a16:creationId xmlns:a16="http://schemas.microsoft.com/office/drawing/2014/main" id="{00000000-0008-0000-1F00-0000EB000000}"/>
            </a:ext>
          </a:extLst>
        </xdr:cNvPr>
        <xdr:cNvSpPr txBox="1">
          <a:spLocks noChangeArrowheads="1"/>
        </xdr:cNvSpPr>
      </xdr:nvSpPr>
      <xdr:spPr bwMode="auto">
        <a:xfrm>
          <a:off x="12192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36" name="Text Box 2">
          <a:extLst>
            <a:ext uri="{FF2B5EF4-FFF2-40B4-BE49-F238E27FC236}">
              <a16:creationId xmlns:a16="http://schemas.microsoft.com/office/drawing/2014/main" id="{00000000-0008-0000-1F00-0000EC000000}"/>
            </a:ext>
          </a:extLst>
        </xdr:cNvPr>
        <xdr:cNvSpPr txBox="1">
          <a:spLocks noChangeArrowheads="1"/>
        </xdr:cNvSpPr>
      </xdr:nvSpPr>
      <xdr:spPr bwMode="auto">
        <a:xfrm>
          <a:off x="12192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37" name="Text Box 3">
          <a:extLst>
            <a:ext uri="{FF2B5EF4-FFF2-40B4-BE49-F238E27FC236}">
              <a16:creationId xmlns:a16="http://schemas.microsoft.com/office/drawing/2014/main" id="{00000000-0008-0000-1F00-0000ED000000}"/>
            </a:ext>
          </a:extLst>
        </xdr:cNvPr>
        <xdr:cNvSpPr txBox="1">
          <a:spLocks noChangeArrowheads="1"/>
        </xdr:cNvSpPr>
      </xdr:nvSpPr>
      <xdr:spPr bwMode="auto">
        <a:xfrm>
          <a:off x="12192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38" name="Text Box 4">
          <a:extLst>
            <a:ext uri="{FF2B5EF4-FFF2-40B4-BE49-F238E27FC236}">
              <a16:creationId xmlns:a16="http://schemas.microsoft.com/office/drawing/2014/main" id="{00000000-0008-0000-1F00-0000EE000000}"/>
            </a:ext>
          </a:extLst>
        </xdr:cNvPr>
        <xdr:cNvSpPr txBox="1">
          <a:spLocks noChangeArrowheads="1"/>
        </xdr:cNvSpPr>
      </xdr:nvSpPr>
      <xdr:spPr bwMode="auto">
        <a:xfrm>
          <a:off x="12192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39" name="Text Box 5">
          <a:extLst>
            <a:ext uri="{FF2B5EF4-FFF2-40B4-BE49-F238E27FC236}">
              <a16:creationId xmlns:a16="http://schemas.microsoft.com/office/drawing/2014/main" id="{00000000-0008-0000-1F00-0000EF000000}"/>
            </a:ext>
          </a:extLst>
        </xdr:cNvPr>
        <xdr:cNvSpPr txBox="1">
          <a:spLocks noChangeArrowheads="1"/>
        </xdr:cNvSpPr>
      </xdr:nvSpPr>
      <xdr:spPr bwMode="auto">
        <a:xfrm>
          <a:off x="12192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40" name="Text Box 6">
          <a:extLst>
            <a:ext uri="{FF2B5EF4-FFF2-40B4-BE49-F238E27FC236}">
              <a16:creationId xmlns:a16="http://schemas.microsoft.com/office/drawing/2014/main" id="{00000000-0008-0000-1F00-0000F0000000}"/>
            </a:ext>
          </a:extLst>
        </xdr:cNvPr>
        <xdr:cNvSpPr txBox="1">
          <a:spLocks noChangeArrowheads="1"/>
        </xdr:cNvSpPr>
      </xdr:nvSpPr>
      <xdr:spPr bwMode="auto">
        <a:xfrm>
          <a:off x="12192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41" name="Text Box 8">
          <a:extLst>
            <a:ext uri="{FF2B5EF4-FFF2-40B4-BE49-F238E27FC236}">
              <a16:creationId xmlns:a16="http://schemas.microsoft.com/office/drawing/2014/main" id="{00000000-0008-0000-1F00-0000F1000000}"/>
            </a:ext>
          </a:extLst>
        </xdr:cNvPr>
        <xdr:cNvSpPr txBox="1">
          <a:spLocks noChangeArrowheads="1"/>
        </xdr:cNvSpPr>
      </xdr:nvSpPr>
      <xdr:spPr bwMode="auto">
        <a:xfrm>
          <a:off x="12192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42" name="Text Box 9">
          <a:extLst>
            <a:ext uri="{FF2B5EF4-FFF2-40B4-BE49-F238E27FC236}">
              <a16:creationId xmlns:a16="http://schemas.microsoft.com/office/drawing/2014/main" id="{00000000-0008-0000-1F00-0000F2000000}"/>
            </a:ext>
          </a:extLst>
        </xdr:cNvPr>
        <xdr:cNvSpPr txBox="1">
          <a:spLocks noChangeArrowheads="1"/>
        </xdr:cNvSpPr>
      </xdr:nvSpPr>
      <xdr:spPr bwMode="auto">
        <a:xfrm>
          <a:off x="12192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43" name="Text Box 10">
          <a:extLst>
            <a:ext uri="{FF2B5EF4-FFF2-40B4-BE49-F238E27FC236}">
              <a16:creationId xmlns:a16="http://schemas.microsoft.com/office/drawing/2014/main" id="{00000000-0008-0000-1F00-0000F3000000}"/>
            </a:ext>
          </a:extLst>
        </xdr:cNvPr>
        <xdr:cNvSpPr txBox="1">
          <a:spLocks noChangeArrowheads="1"/>
        </xdr:cNvSpPr>
      </xdr:nvSpPr>
      <xdr:spPr bwMode="auto">
        <a:xfrm>
          <a:off x="12192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86</xdr:row>
      <xdr:rowOff>0</xdr:rowOff>
    </xdr:from>
    <xdr:ext cx="114300" cy="285750"/>
    <xdr:sp macro="" textlink="">
      <xdr:nvSpPr>
        <xdr:cNvPr id="244" name="Text Box 11">
          <a:extLst>
            <a:ext uri="{FF2B5EF4-FFF2-40B4-BE49-F238E27FC236}">
              <a16:creationId xmlns:a16="http://schemas.microsoft.com/office/drawing/2014/main" id="{00000000-0008-0000-1F00-0000F4000000}"/>
            </a:ext>
          </a:extLst>
        </xdr:cNvPr>
        <xdr:cNvSpPr txBox="1">
          <a:spLocks noChangeArrowheads="1"/>
        </xdr:cNvSpPr>
      </xdr:nvSpPr>
      <xdr:spPr bwMode="auto">
        <a:xfrm>
          <a:off x="12192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86</xdr:row>
      <xdr:rowOff>0</xdr:rowOff>
    </xdr:from>
    <xdr:ext cx="114300" cy="285750"/>
    <xdr:sp macro="" textlink="">
      <xdr:nvSpPr>
        <xdr:cNvPr id="245" name="Text Box 12">
          <a:extLst>
            <a:ext uri="{FF2B5EF4-FFF2-40B4-BE49-F238E27FC236}">
              <a16:creationId xmlns:a16="http://schemas.microsoft.com/office/drawing/2014/main" id="{00000000-0008-0000-1F00-0000F5000000}"/>
            </a:ext>
          </a:extLst>
        </xdr:cNvPr>
        <xdr:cNvSpPr txBox="1">
          <a:spLocks noChangeArrowheads="1"/>
        </xdr:cNvSpPr>
      </xdr:nvSpPr>
      <xdr:spPr bwMode="auto">
        <a:xfrm>
          <a:off x="12192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89</xdr:row>
      <xdr:rowOff>0</xdr:rowOff>
    </xdr:from>
    <xdr:ext cx="114300" cy="285750"/>
    <xdr:sp macro="" textlink="">
      <xdr:nvSpPr>
        <xdr:cNvPr id="246" name="Text Box 13">
          <a:extLst>
            <a:ext uri="{FF2B5EF4-FFF2-40B4-BE49-F238E27FC236}">
              <a16:creationId xmlns:a16="http://schemas.microsoft.com/office/drawing/2014/main" id="{00000000-0008-0000-1F00-0000F6000000}"/>
            </a:ext>
          </a:extLst>
        </xdr:cNvPr>
        <xdr:cNvSpPr txBox="1">
          <a:spLocks noChangeArrowheads="1"/>
        </xdr:cNvSpPr>
      </xdr:nvSpPr>
      <xdr:spPr bwMode="auto">
        <a:xfrm>
          <a:off x="1219200" y="1714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89</xdr:row>
      <xdr:rowOff>0</xdr:rowOff>
    </xdr:from>
    <xdr:ext cx="114300" cy="285750"/>
    <xdr:sp macro="" textlink="">
      <xdr:nvSpPr>
        <xdr:cNvPr id="247" name="Text Box 14">
          <a:extLst>
            <a:ext uri="{FF2B5EF4-FFF2-40B4-BE49-F238E27FC236}">
              <a16:creationId xmlns:a16="http://schemas.microsoft.com/office/drawing/2014/main" id="{00000000-0008-0000-1F00-0000F7000000}"/>
            </a:ext>
          </a:extLst>
        </xdr:cNvPr>
        <xdr:cNvSpPr txBox="1">
          <a:spLocks noChangeArrowheads="1"/>
        </xdr:cNvSpPr>
      </xdr:nvSpPr>
      <xdr:spPr bwMode="auto">
        <a:xfrm>
          <a:off x="1219200" y="1714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48" name="Text Box 1">
          <a:extLst>
            <a:ext uri="{FF2B5EF4-FFF2-40B4-BE49-F238E27FC236}">
              <a16:creationId xmlns:a16="http://schemas.microsoft.com/office/drawing/2014/main" id="{00000000-0008-0000-1F00-0000F8000000}"/>
            </a:ext>
          </a:extLst>
        </xdr:cNvPr>
        <xdr:cNvSpPr txBox="1">
          <a:spLocks noChangeArrowheads="1"/>
        </xdr:cNvSpPr>
      </xdr:nvSpPr>
      <xdr:spPr bwMode="auto">
        <a:xfrm>
          <a:off x="12192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49" name="Text Box 2">
          <a:extLst>
            <a:ext uri="{FF2B5EF4-FFF2-40B4-BE49-F238E27FC236}">
              <a16:creationId xmlns:a16="http://schemas.microsoft.com/office/drawing/2014/main" id="{00000000-0008-0000-1F00-0000F9000000}"/>
            </a:ext>
          </a:extLst>
        </xdr:cNvPr>
        <xdr:cNvSpPr txBox="1">
          <a:spLocks noChangeArrowheads="1"/>
        </xdr:cNvSpPr>
      </xdr:nvSpPr>
      <xdr:spPr bwMode="auto">
        <a:xfrm>
          <a:off x="12192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250" name="Text Box 8">
          <a:extLst>
            <a:ext uri="{FF2B5EF4-FFF2-40B4-BE49-F238E27FC236}">
              <a16:creationId xmlns:a16="http://schemas.microsoft.com/office/drawing/2014/main" id="{00000000-0008-0000-1F00-0000FA00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251" name="Text Box 8">
          <a:extLst>
            <a:ext uri="{FF2B5EF4-FFF2-40B4-BE49-F238E27FC236}">
              <a16:creationId xmlns:a16="http://schemas.microsoft.com/office/drawing/2014/main" id="{00000000-0008-0000-1F00-0000FB000000}"/>
            </a:ext>
          </a:extLst>
        </xdr:cNvPr>
        <xdr:cNvSpPr txBox="1">
          <a:spLocks noChangeArrowheads="1"/>
        </xdr:cNvSpPr>
      </xdr:nvSpPr>
      <xdr:spPr bwMode="auto">
        <a:xfrm>
          <a:off x="1219200" y="1104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69</xdr:row>
      <xdr:rowOff>0</xdr:rowOff>
    </xdr:from>
    <xdr:ext cx="114300" cy="285750"/>
    <xdr:sp macro="" textlink="">
      <xdr:nvSpPr>
        <xdr:cNvPr id="252" name="Text Box 8">
          <a:extLst>
            <a:ext uri="{FF2B5EF4-FFF2-40B4-BE49-F238E27FC236}">
              <a16:creationId xmlns:a16="http://schemas.microsoft.com/office/drawing/2014/main" id="{00000000-0008-0000-1F00-0000FC000000}"/>
            </a:ext>
          </a:extLst>
        </xdr:cNvPr>
        <xdr:cNvSpPr txBox="1">
          <a:spLocks noChangeArrowheads="1"/>
        </xdr:cNvSpPr>
      </xdr:nvSpPr>
      <xdr:spPr bwMode="auto">
        <a:xfrm>
          <a:off x="1219200" y="1314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253" name="Text Box 8">
          <a:extLst>
            <a:ext uri="{FF2B5EF4-FFF2-40B4-BE49-F238E27FC236}">
              <a16:creationId xmlns:a16="http://schemas.microsoft.com/office/drawing/2014/main" id="{00000000-0008-0000-1F00-0000FD000000}"/>
            </a:ext>
          </a:extLst>
        </xdr:cNvPr>
        <xdr:cNvSpPr txBox="1">
          <a:spLocks noChangeArrowheads="1"/>
        </xdr:cNvSpPr>
      </xdr:nvSpPr>
      <xdr:spPr bwMode="auto">
        <a:xfrm>
          <a:off x="12192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1862666</xdr:colOff>
      <xdr:row>42</xdr:row>
      <xdr:rowOff>63500</xdr:rowOff>
    </xdr:from>
    <xdr:ext cx="114300" cy="285750"/>
    <xdr:sp macro="" textlink="">
      <xdr:nvSpPr>
        <xdr:cNvPr id="254" name="Text Box 8">
          <a:extLst>
            <a:ext uri="{FF2B5EF4-FFF2-40B4-BE49-F238E27FC236}">
              <a16:creationId xmlns:a16="http://schemas.microsoft.com/office/drawing/2014/main" id="{00000000-0008-0000-1F00-0000FE000000}"/>
            </a:ext>
          </a:extLst>
        </xdr:cNvPr>
        <xdr:cNvSpPr txBox="1">
          <a:spLocks noChangeArrowheads="1"/>
        </xdr:cNvSpPr>
      </xdr:nvSpPr>
      <xdr:spPr bwMode="auto">
        <a:xfrm>
          <a:off x="1214966" y="806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63500</xdr:rowOff>
    </xdr:from>
    <xdr:ext cx="114300" cy="285750"/>
    <xdr:sp macro="" textlink="">
      <xdr:nvSpPr>
        <xdr:cNvPr id="255" name="Text Box 8">
          <a:extLst>
            <a:ext uri="{FF2B5EF4-FFF2-40B4-BE49-F238E27FC236}">
              <a16:creationId xmlns:a16="http://schemas.microsoft.com/office/drawing/2014/main" id="{00000000-0008-0000-1F00-0000FF000000}"/>
            </a:ext>
          </a:extLst>
        </xdr:cNvPr>
        <xdr:cNvSpPr txBox="1">
          <a:spLocks noChangeArrowheads="1"/>
        </xdr:cNvSpPr>
      </xdr:nvSpPr>
      <xdr:spPr bwMode="auto">
        <a:xfrm>
          <a:off x="1219200" y="806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256" name="Text Box 1">
          <a:extLst>
            <a:ext uri="{FF2B5EF4-FFF2-40B4-BE49-F238E27FC236}">
              <a16:creationId xmlns:a16="http://schemas.microsoft.com/office/drawing/2014/main" id="{00000000-0008-0000-1F00-000000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257" name="Text Box 2">
          <a:extLst>
            <a:ext uri="{FF2B5EF4-FFF2-40B4-BE49-F238E27FC236}">
              <a16:creationId xmlns:a16="http://schemas.microsoft.com/office/drawing/2014/main" id="{00000000-0008-0000-1F00-000001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258" name="Text Box 3">
          <a:extLst>
            <a:ext uri="{FF2B5EF4-FFF2-40B4-BE49-F238E27FC236}">
              <a16:creationId xmlns:a16="http://schemas.microsoft.com/office/drawing/2014/main" id="{00000000-0008-0000-1F00-000002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259" name="Text Box 4">
          <a:extLst>
            <a:ext uri="{FF2B5EF4-FFF2-40B4-BE49-F238E27FC236}">
              <a16:creationId xmlns:a16="http://schemas.microsoft.com/office/drawing/2014/main" id="{00000000-0008-0000-1F00-000003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260" name="Text Box 5">
          <a:extLst>
            <a:ext uri="{FF2B5EF4-FFF2-40B4-BE49-F238E27FC236}">
              <a16:creationId xmlns:a16="http://schemas.microsoft.com/office/drawing/2014/main" id="{00000000-0008-0000-1F00-000004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261" name="Text Box 6">
          <a:extLst>
            <a:ext uri="{FF2B5EF4-FFF2-40B4-BE49-F238E27FC236}">
              <a16:creationId xmlns:a16="http://schemas.microsoft.com/office/drawing/2014/main" id="{00000000-0008-0000-1F00-000005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262" name="Text Box 8">
          <a:extLst>
            <a:ext uri="{FF2B5EF4-FFF2-40B4-BE49-F238E27FC236}">
              <a16:creationId xmlns:a16="http://schemas.microsoft.com/office/drawing/2014/main" id="{00000000-0008-0000-1F00-000006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263" name="Text Box 9">
          <a:extLst>
            <a:ext uri="{FF2B5EF4-FFF2-40B4-BE49-F238E27FC236}">
              <a16:creationId xmlns:a16="http://schemas.microsoft.com/office/drawing/2014/main" id="{00000000-0008-0000-1F00-000007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264" name="Text Box 10">
          <a:extLst>
            <a:ext uri="{FF2B5EF4-FFF2-40B4-BE49-F238E27FC236}">
              <a16:creationId xmlns:a16="http://schemas.microsoft.com/office/drawing/2014/main" id="{00000000-0008-0000-1F00-000008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265" name="Text Box 1">
          <a:extLst>
            <a:ext uri="{FF2B5EF4-FFF2-40B4-BE49-F238E27FC236}">
              <a16:creationId xmlns:a16="http://schemas.microsoft.com/office/drawing/2014/main" id="{00000000-0008-0000-1F00-000009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266" name="Text Box 2">
          <a:extLst>
            <a:ext uri="{FF2B5EF4-FFF2-40B4-BE49-F238E27FC236}">
              <a16:creationId xmlns:a16="http://schemas.microsoft.com/office/drawing/2014/main" id="{00000000-0008-0000-1F00-00000A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71</xdr:row>
      <xdr:rowOff>0</xdr:rowOff>
    </xdr:from>
    <xdr:ext cx="114300" cy="285750"/>
    <xdr:sp macro="" textlink="">
      <xdr:nvSpPr>
        <xdr:cNvPr id="267" name="Text Box 8">
          <a:extLst>
            <a:ext uri="{FF2B5EF4-FFF2-40B4-BE49-F238E27FC236}">
              <a16:creationId xmlns:a16="http://schemas.microsoft.com/office/drawing/2014/main" id="{00000000-0008-0000-1F00-00000B010000}"/>
            </a:ext>
          </a:extLst>
        </xdr:cNvPr>
        <xdr:cNvSpPr txBox="1">
          <a:spLocks noChangeArrowheads="1"/>
        </xdr:cNvSpPr>
      </xdr:nvSpPr>
      <xdr:spPr bwMode="auto">
        <a:xfrm>
          <a:off x="1219200" y="1352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68" name="Text Box 1">
          <a:extLst>
            <a:ext uri="{FF2B5EF4-FFF2-40B4-BE49-F238E27FC236}">
              <a16:creationId xmlns:a16="http://schemas.microsoft.com/office/drawing/2014/main" id="{00000000-0008-0000-1F00-00000C010000}"/>
            </a:ext>
          </a:extLst>
        </xdr:cNvPr>
        <xdr:cNvSpPr txBox="1">
          <a:spLocks noChangeArrowheads="1"/>
        </xdr:cNvSpPr>
      </xdr:nvSpPr>
      <xdr:spPr bwMode="auto">
        <a:xfrm>
          <a:off x="12192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69" name="Text Box 2">
          <a:extLst>
            <a:ext uri="{FF2B5EF4-FFF2-40B4-BE49-F238E27FC236}">
              <a16:creationId xmlns:a16="http://schemas.microsoft.com/office/drawing/2014/main" id="{00000000-0008-0000-1F00-00000D010000}"/>
            </a:ext>
          </a:extLst>
        </xdr:cNvPr>
        <xdr:cNvSpPr txBox="1">
          <a:spLocks noChangeArrowheads="1"/>
        </xdr:cNvSpPr>
      </xdr:nvSpPr>
      <xdr:spPr bwMode="auto">
        <a:xfrm>
          <a:off x="12192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70" name="Text Box 3">
          <a:extLst>
            <a:ext uri="{FF2B5EF4-FFF2-40B4-BE49-F238E27FC236}">
              <a16:creationId xmlns:a16="http://schemas.microsoft.com/office/drawing/2014/main" id="{00000000-0008-0000-1F00-00000E010000}"/>
            </a:ext>
          </a:extLst>
        </xdr:cNvPr>
        <xdr:cNvSpPr txBox="1">
          <a:spLocks noChangeArrowheads="1"/>
        </xdr:cNvSpPr>
      </xdr:nvSpPr>
      <xdr:spPr bwMode="auto">
        <a:xfrm>
          <a:off x="12192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71" name="Text Box 4">
          <a:extLst>
            <a:ext uri="{FF2B5EF4-FFF2-40B4-BE49-F238E27FC236}">
              <a16:creationId xmlns:a16="http://schemas.microsoft.com/office/drawing/2014/main" id="{00000000-0008-0000-1F00-00000F010000}"/>
            </a:ext>
          </a:extLst>
        </xdr:cNvPr>
        <xdr:cNvSpPr txBox="1">
          <a:spLocks noChangeArrowheads="1"/>
        </xdr:cNvSpPr>
      </xdr:nvSpPr>
      <xdr:spPr bwMode="auto">
        <a:xfrm>
          <a:off x="12192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72" name="Text Box 5">
          <a:extLst>
            <a:ext uri="{FF2B5EF4-FFF2-40B4-BE49-F238E27FC236}">
              <a16:creationId xmlns:a16="http://schemas.microsoft.com/office/drawing/2014/main" id="{00000000-0008-0000-1F00-000010010000}"/>
            </a:ext>
          </a:extLst>
        </xdr:cNvPr>
        <xdr:cNvSpPr txBox="1">
          <a:spLocks noChangeArrowheads="1"/>
        </xdr:cNvSpPr>
      </xdr:nvSpPr>
      <xdr:spPr bwMode="auto">
        <a:xfrm>
          <a:off x="12192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73" name="Text Box 6">
          <a:extLst>
            <a:ext uri="{FF2B5EF4-FFF2-40B4-BE49-F238E27FC236}">
              <a16:creationId xmlns:a16="http://schemas.microsoft.com/office/drawing/2014/main" id="{00000000-0008-0000-1F00-000011010000}"/>
            </a:ext>
          </a:extLst>
        </xdr:cNvPr>
        <xdr:cNvSpPr txBox="1">
          <a:spLocks noChangeArrowheads="1"/>
        </xdr:cNvSpPr>
      </xdr:nvSpPr>
      <xdr:spPr bwMode="auto">
        <a:xfrm>
          <a:off x="12192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74" name="Text Box 8">
          <a:extLst>
            <a:ext uri="{FF2B5EF4-FFF2-40B4-BE49-F238E27FC236}">
              <a16:creationId xmlns:a16="http://schemas.microsoft.com/office/drawing/2014/main" id="{00000000-0008-0000-1F00-000012010000}"/>
            </a:ext>
          </a:extLst>
        </xdr:cNvPr>
        <xdr:cNvSpPr txBox="1">
          <a:spLocks noChangeArrowheads="1"/>
        </xdr:cNvSpPr>
      </xdr:nvSpPr>
      <xdr:spPr bwMode="auto">
        <a:xfrm>
          <a:off x="12192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75" name="Text Box 9">
          <a:extLst>
            <a:ext uri="{FF2B5EF4-FFF2-40B4-BE49-F238E27FC236}">
              <a16:creationId xmlns:a16="http://schemas.microsoft.com/office/drawing/2014/main" id="{00000000-0008-0000-1F00-000013010000}"/>
            </a:ext>
          </a:extLst>
        </xdr:cNvPr>
        <xdr:cNvSpPr txBox="1">
          <a:spLocks noChangeArrowheads="1"/>
        </xdr:cNvSpPr>
      </xdr:nvSpPr>
      <xdr:spPr bwMode="auto">
        <a:xfrm>
          <a:off x="12192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76" name="Text Box 10">
          <a:extLst>
            <a:ext uri="{FF2B5EF4-FFF2-40B4-BE49-F238E27FC236}">
              <a16:creationId xmlns:a16="http://schemas.microsoft.com/office/drawing/2014/main" id="{00000000-0008-0000-1F00-000014010000}"/>
            </a:ext>
          </a:extLst>
        </xdr:cNvPr>
        <xdr:cNvSpPr txBox="1">
          <a:spLocks noChangeArrowheads="1"/>
        </xdr:cNvSpPr>
      </xdr:nvSpPr>
      <xdr:spPr bwMode="auto">
        <a:xfrm>
          <a:off x="12192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86</xdr:row>
      <xdr:rowOff>0</xdr:rowOff>
    </xdr:from>
    <xdr:ext cx="114300" cy="285750"/>
    <xdr:sp macro="" textlink="">
      <xdr:nvSpPr>
        <xdr:cNvPr id="277" name="Text Box 11">
          <a:extLst>
            <a:ext uri="{FF2B5EF4-FFF2-40B4-BE49-F238E27FC236}">
              <a16:creationId xmlns:a16="http://schemas.microsoft.com/office/drawing/2014/main" id="{00000000-0008-0000-1F00-000015010000}"/>
            </a:ext>
          </a:extLst>
        </xdr:cNvPr>
        <xdr:cNvSpPr txBox="1">
          <a:spLocks noChangeArrowheads="1"/>
        </xdr:cNvSpPr>
      </xdr:nvSpPr>
      <xdr:spPr bwMode="auto">
        <a:xfrm>
          <a:off x="12192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86</xdr:row>
      <xdr:rowOff>0</xdr:rowOff>
    </xdr:from>
    <xdr:ext cx="114300" cy="285750"/>
    <xdr:sp macro="" textlink="">
      <xdr:nvSpPr>
        <xdr:cNvPr id="278" name="Text Box 12">
          <a:extLst>
            <a:ext uri="{FF2B5EF4-FFF2-40B4-BE49-F238E27FC236}">
              <a16:creationId xmlns:a16="http://schemas.microsoft.com/office/drawing/2014/main" id="{00000000-0008-0000-1F00-000016010000}"/>
            </a:ext>
          </a:extLst>
        </xdr:cNvPr>
        <xdr:cNvSpPr txBox="1">
          <a:spLocks noChangeArrowheads="1"/>
        </xdr:cNvSpPr>
      </xdr:nvSpPr>
      <xdr:spPr bwMode="auto">
        <a:xfrm>
          <a:off x="12192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89</xdr:row>
      <xdr:rowOff>0</xdr:rowOff>
    </xdr:from>
    <xdr:ext cx="114300" cy="285750"/>
    <xdr:sp macro="" textlink="">
      <xdr:nvSpPr>
        <xdr:cNvPr id="279" name="Text Box 13">
          <a:extLst>
            <a:ext uri="{FF2B5EF4-FFF2-40B4-BE49-F238E27FC236}">
              <a16:creationId xmlns:a16="http://schemas.microsoft.com/office/drawing/2014/main" id="{00000000-0008-0000-1F00-000017010000}"/>
            </a:ext>
          </a:extLst>
        </xdr:cNvPr>
        <xdr:cNvSpPr txBox="1">
          <a:spLocks noChangeArrowheads="1"/>
        </xdr:cNvSpPr>
      </xdr:nvSpPr>
      <xdr:spPr bwMode="auto">
        <a:xfrm>
          <a:off x="1219200" y="1714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89</xdr:row>
      <xdr:rowOff>0</xdr:rowOff>
    </xdr:from>
    <xdr:ext cx="114300" cy="285750"/>
    <xdr:sp macro="" textlink="">
      <xdr:nvSpPr>
        <xdr:cNvPr id="280" name="Text Box 14">
          <a:extLst>
            <a:ext uri="{FF2B5EF4-FFF2-40B4-BE49-F238E27FC236}">
              <a16:creationId xmlns:a16="http://schemas.microsoft.com/office/drawing/2014/main" id="{00000000-0008-0000-1F00-000018010000}"/>
            </a:ext>
          </a:extLst>
        </xdr:cNvPr>
        <xdr:cNvSpPr txBox="1">
          <a:spLocks noChangeArrowheads="1"/>
        </xdr:cNvSpPr>
      </xdr:nvSpPr>
      <xdr:spPr bwMode="auto">
        <a:xfrm>
          <a:off x="1219200" y="1714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81" name="Text Box 1">
          <a:extLst>
            <a:ext uri="{FF2B5EF4-FFF2-40B4-BE49-F238E27FC236}">
              <a16:creationId xmlns:a16="http://schemas.microsoft.com/office/drawing/2014/main" id="{00000000-0008-0000-1F00-000019010000}"/>
            </a:ext>
          </a:extLst>
        </xdr:cNvPr>
        <xdr:cNvSpPr txBox="1">
          <a:spLocks noChangeArrowheads="1"/>
        </xdr:cNvSpPr>
      </xdr:nvSpPr>
      <xdr:spPr bwMode="auto">
        <a:xfrm>
          <a:off x="12192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82" name="Text Box 2">
          <a:extLst>
            <a:ext uri="{FF2B5EF4-FFF2-40B4-BE49-F238E27FC236}">
              <a16:creationId xmlns:a16="http://schemas.microsoft.com/office/drawing/2014/main" id="{00000000-0008-0000-1F00-00001A010000}"/>
            </a:ext>
          </a:extLst>
        </xdr:cNvPr>
        <xdr:cNvSpPr txBox="1">
          <a:spLocks noChangeArrowheads="1"/>
        </xdr:cNvSpPr>
      </xdr:nvSpPr>
      <xdr:spPr bwMode="auto">
        <a:xfrm>
          <a:off x="12192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283" name="Text Box 8">
          <a:extLst>
            <a:ext uri="{FF2B5EF4-FFF2-40B4-BE49-F238E27FC236}">
              <a16:creationId xmlns:a16="http://schemas.microsoft.com/office/drawing/2014/main" id="{00000000-0008-0000-1F00-00001B01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284" name="Text Box 8">
          <a:extLst>
            <a:ext uri="{FF2B5EF4-FFF2-40B4-BE49-F238E27FC236}">
              <a16:creationId xmlns:a16="http://schemas.microsoft.com/office/drawing/2014/main" id="{00000000-0008-0000-1F00-00001C010000}"/>
            </a:ext>
          </a:extLst>
        </xdr:cNvPr>
        <xdr:cNvSpPr txBox="1">
          <a:spLocks noChangeArrowheads="1"/>
        </xdr:cNvSpPr>
      </xdr:nvSpPr>
      <xdr:spPr bwMode="auto">
        <a:xfrm>
          <a:off x="1219200" y="1104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42333</xdr:colOff>
      <xdr:row>20</xdr:row>
      <xdr:rowOff>31750</xdr:rowOff>
    </xdr:from>
    <xdr:ext cx="114300" cy="285750"/>
    <xdr:sp macro="" textlink="">
      <xdr:nvSpPr>
        <xdr:cNvPr id="285" name="Text Box 8">
          <a:extLst>
            <a:ext uri="{FF2B5EF4-FFF2-40B4-BE49-F238E27FC236}">
              <a16:creationId xmlns:a16="http://schemas.microsoft.com/office/drawing/2014/main" id="{00000000-0008-0000-1F00-00001D010000}"/>
            </a:ext>
          </a:extLst>
        </xdr:cNvPr>
        <xdr:cNvSpPr txBox="1">
          <a:spLocks noChangeArrowheads="1"/>
        </xdr:cNvSpPr>
      </xdr:nvSpPr>
      <xdr:spPr bwMode="auto">
        <a:xfrm>
          <a:off x="1261533" y="3841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10584</xdr:colOff>
      <xdr:row>43</xdr:row>
      <xdr:rowOff>31750</xdr:rowOff>
    </xdr:from>
    <xdr:ext cx="114300" cy="285750"/>
    <xdr:sp macro="" textlink="">
      <xdr:nvSpPr>
        <xdr:cNvPr id="286" name="Text Box 8">
          <a:extLst>
            <a:ext uri="{FF2B5EF4-FFF2-40B4-BE49-F238E27FC236}">
              <a16:creationId xmlns:a16="http://schemas.microsoft.com/office/drawing/2014/main" id="{00000000-0008-0000-1F00-00001E010000}"/>
            </a:ext>
          </a:extLst>
        </xdr:cNvPr>
        <xdr:cNvSpPr txBox="1">
          <a:spLocks noChangeArrowheads="1"/>
        </xdr:cNvSpPr>
      </xdr:nvSpPr>
      <xdr:spPr bwMode="auto">
        <a:xfrm>
          <a:off x="1839384" y="82232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590550</xdr:colOff>
      <xdr:row>62</xdr:row>
      <xdr:rowOff>9525</xdr:rowOff>
    </xdr:from>
    <xdr:ext cx="114300" cy="285750"/>
    <xdr:sp macro="" textlink="">
      <xdr:nvSpPr>
        <xdr:cNvPr id="287" name="Text Box 8">
          <a:extLst>
            <a:ext uri="{FF2B5EF4-FFF2-40B4-BE49-F238E27FC236}">
              <a16:creationId xmlns:a16="http://schemas.microsoft.com/office/drawing/2014/main" id="{00000000-0008-0000-1F00-00001F010000}"/>
            </a:ext>
          </a:extLst>
        </xdr:cNvPr>
        <xdr:cNvSpPr txBox="1">
          <a:spLocks noChangeArrowheads="1"/>
        </xdr:cNvSpPr>
      </xdr:nvSpPr>
      <xdr:spPr bwMode="auto">
        <a:xfrm>
          <a:off x="1809750" y="118205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288" name="Text Box 1">
          <a:extLst>
            <a:ext uri="{FF2B5EF4-FFF2-40B4-BE49-F238E27FC236}">
              <a16:creationId xmlns:a16="http://schemas.microsoft.com/office/drawing/2014/main" id="{00000000-0008-0000-1F00-000020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289" name="Text Box 2">
          <a:extLst>
            <a:ext uri="{FF2B5EF4-FFF2-40B4-BE49-F238E27FC236}">
              <a16:creationId xmlns:a16="http://schemas.microsoft.com/office/drawing/2014/main" id="{00000000-0008-0000-1F00-000021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290" name="Text Box 3">
          <a:extLst>
            <a:ext uri="{FF2B5EF4-FFF2-40B4-BE49-F238E27FC236}">
              <a16:creationId xmlns:a16="http://schemas.microsoft.com/office/drawing/2014/main" id="{00000000-0008-0000-1F00-000022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291" name="Text Box 4">
          <a:extLst>
            <a:ext uri="{FF2B5EF4-FFF2-40B4-BE49-F238E27FC236}">
              <a16:creationId xmlns:a16="http://schemas.microsoft.com/office/drawing/2014/main" id="{00000000-0008-0000-1F00-000023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292" name="Text Box 5">
          <a:extLst>
            <a:ext uri="{FF2B5EF4-FFF2-40B4-BE49-F238E27FC236}">
              <a16:creationId xmlns:a16="http://schemas.microsoft.com/office/drawing/2014/main" id="{00000000-0008-0000-1F00-000024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293" name="Text Box 6">
          <a:extLst>
            <a:ext uri="{FF2B5EF4-FFF2-40B4-BE49-F238E27FC236}">
              <a16:creationId xmlns:a16="http://schemas.microsoft.com/office/drawing/2014/main" id="{00000000-0008-0000-1F00-000025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294" name="Text Box 8">
          <a:extLst>
            <a:ext uri="{FF2B5EF4-FFF2-40B4-BE49-F238E27FC236}">
              <a16:creationId xmlns:a16="http://schemas.microsoft.com/office/drawing/2014/main" id="{00000000-0008-0000-1F00-000026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295" name="Text Box 9">
          <a:extLst>
            <a:ext uri="{FF2B5EF4-FFF2-40B4-BE49-F238E27FC236}">
              <a16:creationId xmlns:a16="http://schemas.microsoft.com/office/drawing/2014/main" id="{00000000-0008-0000-1F00-000027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296" name="Text Box 10">
          <a:extLst>
            <a:ext uri="{FF2B5EF4-FFF2-40B4-BE49-F238E27FC236}">
              <a16:creationId xmlns:a16="http://schemas.microsoft.com/office/drawing/2014/main" id="{00000000-0008-0000-1F00-000028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95249</xdr:colOff>
      <xdr:row>59</xdr:row>
      <xdr:rowOff>74082</xdr:rowOff>
    </xdr:from>
    <xdr:ext cx="114300" cy="285750"/>
    <xdr:sp macro="" textlink="">
      <xdr:nvSpPr>
        <xdr:cNvPr id="297" name="Text Box 1">
          <a:extLst>
            <a:ext uri="{FF2B5EF4-FFF2-40B4-BE49-F238E27FC236}">
              <a16:creationId xmlns:a16="http://schemas.microsoft.com/office/drawing/2014/main" id="{00000000-0008-0000-1F00-000029010000}"/>
            </a:ext>
          </a:extLst>
        </xdr:cNvPr>
        <xdr:cNvSpPr txBox="1">
          <a:spLocks noChangeArrowheads="1"/>
        </xdr:cNvSpPr>
      </xdr:nvSpPr>
      <xdr:spPr bwMode="auto">
        <a:xfrm>
          <a:off x="1314449" y="11313582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698500</xdr:colOff>
      <xdr:row>69</xdr:row>
      <xdr:rowOff>127000</xdr:rowOff>
    </xdr:from>
    <xdr:ext cx="114300" cy="285750"/>
    <xdr:sp macro="" textlink="">
      <xdr:nvSpPr>
        <xdr:cNvPr id="298" name="Text Box 2">
          <a:extLst>
            <a:ext uri="{FF2B5EF4-FFF2-40B4-BE49-F238E27FC236}">
              <a16:creationId xmlns:a16="http://schemas.microsoft.com/office/drawing/2014/main" id="{00000000-0008-0000-1F00-00002A010000}"/>
            </a:ext>
          </a:extLst>
        </xdr:cNvPr>
        <xdr:cNvSpPr txBox="1">
          <a:spLocks noChangeArrowheads="1"/>
        </xdr:cNvSpPr>
      </xdr:nvSpPr>
      <xdr:spPr bwMode="auto">
        <a:xfrm>
          <a:off x="1831975" y="1327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71</xdr:row>
      <xdr:rowOff>0</xdr:rowOff>
    </xdr:from>
    <xdr:ext cx="114300" cy="285750"/>
    <xdr:sp macro="" textlink="">
      <xdr:nvSpPr>
        <xdr:cNvPr id="299" name="Text Box 8">
          <a:extLst>
            <a:ext uri="{FF2B5EF4-FFF2-40B4-BE49-F238E27FC236}">
              <a16:creationId xmlns:a16="http://schemas.microsoft.com/office/drawing/2014/main" id="{00000000-0008-0000-1F00-00002B010000}"/>
            </a:ext>
          </a:extLst>
        </xdr:cNvPr>
        <xdr:cNvSpPr txBox="1">
          <a:spLocks noChangeArrowheads="1"/>
        </xdr:cNvSpPr>
      </xdr:nvSpPr>
      <xdr:spPr bwMode="auto">
        <a:xfrm>
          <a:off x="1219200" y="1352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87</xdr:row>
      <xdr:rowOff>0</xdr:rowOff>
    </xdr:from>
    <xdr:ext cx="114300" cy="285750"/>
    <xdr:sp macro="" textlink="">
      <xdr:nvSpPr>
        <xdr:cNvPr id="300" name="Text Box 13">
          <a:extLst>
            <a:ext uri="{FF2B5EF4-FFF2-40B4-BE49-F238E27FC236}">
              <a16:creationId xmlns:a16="http://schemas.microsoft.com/office/drawing/2014/main" id="{00000000-0008-0000-1F00-00002C010000}"/>
            </a:ext>
          </a:extLst>
        </xdr:cNvPr>
        <xdr:cNvSpPr txBox="1">
          <a:spLocks noChangeArrowheads="1"/>
        </xdr:cNvSpPr>
      </xdr:nvSpPr>
      <xdr:spPr bwMode="auto">
        <a:xfrm>
          <a:off x="1219200" y="1676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114300</xdr:colOff>
      <xdr:row>80</xdr:row>
      <xdr:rowOff>0</xdr:rowOff>
    </xdr:from>
    <xdr:ext cx="114300" cy="285750"/>
    <xdr:sp macro="" textlink="">
      <xdr:nvSpPr>
        <xdr:cNvPr id="301" name="Text Box 14">
          <a:extLst>
            <a:ext uri="{FF2B5EF4-FFF2-40B4-BE49-F238E27FC236}">
              <a16:creationId xmlns:a16="http://schemas.microsoft.com/office/drawing/2014/main" id="{00000000-0008-0000-1F00-00002D010000}"/>
            </a:ext>
          </a:extLst>
        </xdr:cNvPr>
        <xdr:cNvSpPr txBox="1">
          <a:spLocks noChangeArrowheads="1"/>
        </xdr:cNvSpPr>
      </xdr:nvSpPr>
      <xdr:spPr bwMode="auto">
        <a:xfrm>
          <a:off x="1333500" y="1524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02" name="Text Box 8">
          <a:extLst>
            <a:ext uri="{FF2B5EF4-FFF2-40B4-BE49-F238E27FC236}">
              <a16:creationId xmlns:a16="http://schemas.microsoft.com/office/drawing/2014/main" id="{00000000-0008-0000-1F00-00002E010000}"/>
            </a:ext>
          </a:extLst>
        </xdr:cNvPr>
        <xdr:cNvSpPr txBox="1">
          <a:spLocks noChangeArrowheads="1"/>
        </xdr:cNvSpPr>
      </xdr:nvSpPr>
      <xdr:spPr bwMode="auto">
        <a:xfrm>
          <a:off x="1219200" y="1162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03" name="Text Box 8">
          <a:extLst>
            <a:ext uri="{FF2B5EF4-FFF2-40B4-BE49-F238E27FC236}">
              <a16:creationId xmlns:a16="http://schemas.microsoft.com/office/drawing/2014/main" id="{00000000-0008-0000-1F00-00002F010000}"/>
            </a:ext>
          </a:extLst>
        </xdr:cNvPr>
        <xdr:cNvSpPr txBox="1">
          <a:spLocks noChangeArrowheads="1"/>
        </xdr:cNvSpPr>
      </xdr:nvSpPr>
      <xdr:spPr bwMode="auto">
        <a:xfrm>
          <a:off x="1219200" y="1162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04" name="Text Box 1">
          <a:extLst>
            <a:ext uri="{FF2B5EF4-FFF2-40B4-BE49-F238E27FC236}">
              <a16:creationId xmlns:a16="http://schemas.microsoft.com/office/drawing/2014/main" id="{00000000-0008-0000-1F00-000030010000}"/>
            </a:ext>
          </a:extLst>
        </xdr:cNvPr>
        <xdr:cNvSpPr txBox="1">
          <a:spLocks noChangeArrowheads="1"/>
        </xdr:cNvSpPr>
      </xdr:nvSpPr>
      <xdr:spPr bwMode="auto">
        <a:xfrm>
          <a:off x="1219200" y="1143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05" name="Text Box 2">
          <a:extLst>
            <a:ext uri="{FF2B5EF4-FFF2-40B4-BE49-F238E27FC236}">
              <a16:creationId xmlns:a16="http://schemas.microsoft.com/office/drawing/2014/main" id="{00000000-0008-0000-1F00-000031010000}"/>
            </a:ext>
          </a:extLst>
        </xdr:cNvPr>
        <xdr:cNvSpPr txBox="1">
          <a:spLocks noChangeArrowheads="1"/>
        </xdr:cNvSpPr>
      </xdr:nvSpPr>
      <xdr:spPr bwMode="auto">
        <a:xfrm>
          <a:off x="1219200" y="1143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06" name="Text Box 3">
          <a:extLst>
            <a:ext uri="{FF2B5EF4-FFF2-40B4-BE49-F238E27FC236}">
              <a16:creationId xmlns:a16="http://schemas.microsoft.com/office/drawing/2014/main" id="{00000000-0008-0000-1F00-000032010000}"/>
            </a:ext>
          </a:extLst>
        </xdr:cNvPr>
        <xdr:cNvSpPr txBox="1">
          <a:spLocks noChangeArrowheads="1"/>
        </xdr:cNvSpPr>
      </xdr:nvSpPr>
      <xdr:spPr bwMode="auto">
        <a:xfrm>
          <a:off x="1219200" y="1143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07" name="Text Box 4">
          <a:extLst>
            <a:ext uri="{FF2B5EF4-FFF2-40B4-BE49-F238E27FC236}">
              <a16:creationId xmlns:a16="http://schemas.microsoft.com/office/drawing/2014/main" id="{00000000-0008-0000-1F00-000033010000}"/>
            </a:ext>
          </a:extLst>
        </xdr:cNvPr>
        <xdr:cNvSpPr txBox="1">
          <a:spLocks noChangeArrowheads="1"/>
        </xdr:cNvSpPr>
      </xdr:nvSpPr>
      <xdr:spPr bwMode="auto">
        <a:xfrm>
          <a:off x="1219200" y="1143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08" name="Text Box 5">
          <a:extLst>
            <a:ext uri="{FF2B5EF4-FFF2-40B4-BE49-F238E27FC236}">
              <a16:creationId xmlns:a16="http://schemas.microsoft.com/office/drawing/2014/main" id="{00000000-0008-0000-1F00-000034010000}"/>
            </a:ext>
          </a:extLst>
        </xdr:cNvPr>
        <xdr:cNvSpPr txBox="1">
          <a:spLocks noChangeArrowheads="1"/>
        </xdr:cNvSpPr>
      </xdr:nvSpPr>
      <xdr:spPr bwMode="auto">
        <a:xfrm>
          <a:off x="1219200" y="1143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09" name="Text Box 6">
          <a:extLst>
            <a:ext uri="{FF2B5EF4-FFF2-40B4-BE49-F238E27FC236}">
              <a16:creationId xmlns:a16="http://schemas.microsoft.com/office/drawing/2014/main" id="{00000000-0008-0000-1F00-000035010000}"/>
            </a:ext>
          </a:extLst>
        </xdr:cNvPr>
        <xdr:cNvSpPr txBox="1">
          <a:spLocks noChangeArrowheads="1"/>
        </xdr:cNvSpPr>
      </xdr:nvSpPr>
      <xdr:spPr bwMode="auto">
        <a:xfrm>
          <a:off x="1219200" y="1143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10" name="Text Box 8">
          <a:extLst>
            <a:ext uri="{FF2B5EF4-FFF2-40B4-BE49-F238E27FC236}">
              <a16:creationId xmlns:a16="http://schemas.microsoft.com/office/drawing/2014/main" id="{00000000-0008-0000-1F00-000036010000}"/>
            </a:ext>
          </a:extLst>
        </xdr:cNvPr>
        <xdr:cNvSpPr txBox="1">
          <a:spLocks noChangeArrowheads="1"/>
        </xdr:cNvSpPr>
      </xdr:nvSpPr>
      <xdr:spPr bwMode="auto">
        <a:xfrm>
          <a:off x="1219200" y="1143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11" name="Text Box 9">
          <a:extLst>
            <a:ext uri="{FF2B5EF4-FFF2-40B4-BE49-F238E27FC236}">
              <a16:creationId xmlns:a16="http://schemas.microsoft.com/office/drawing/2014/main" id="{00000000-0008-0000-1F00-000037010000}"/>
            </a:ext>
          </a:extLst>
        </xdr:cNvPr>
        <xdr:cNvSpPr txBox="1">
          <a:spLocks noChangeArrowheads="1"/>
        </xdr:cNvSpPr>
      </xdr:nvSpPr>
      <xdr:spPr bwMode="auto">
        <a:xfrm>
          <a:off x="1219200" y="1143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12" name="Text Box 10">
          <a:extLst>
            <a:ext uri="{FF2B5EF4-FFF2-40B4-BE49-F238E27FC236}">
              <a16:creationId xmlns:a16="http://schemas.microsoft.com/office/drawing/2014/main" id="{00000000-0008-0000-1F00-000038010000}"/>
            </a:ext>
          </a:extLst>
        </xdr:cNvPr>
        <xdr:cNvSpPr txBox="1">
          <a:spLocks noChangeArrowheads="1"/>
        </xdr:cNvSpPr>
      </xdr:nvSpPr>
      <xdr:spPr bwMode="auto">
        <a:xfrm>
          <a:off x="1219200" y="1143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13" name="Text Box 1">
          <a:extLst>
            <a:ext uri="{FF2B5EF4-FFF2-40B4-BE49-F238E27FC236}">
              <a16:creationId xmlns:a16="http://schemas.microsoft.com/office/drawing/2014/main" id="{00000000-0008-0000-1F00-000039010000}"/>
            </a:ext>
          </a:extLst>
        </xdr:cNvPr>
        <xdr:cNvSpPr txBox="1">
          <a:spLocks noChangeArrowheads="1"/>
        </xdr:cNvSpPr>
      </xdr:nvSpPr>
      <xdr:spPr bwMode="auto">
        <a:xfrm>
          <a:off x="1219200" y="1143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14" name="Text Box 2">
          <a:extLst>
            <a:ext uri="{FF2B5EF4-FFF2-40B4-BE49-F238E27FC236}">
              <a16:creationId xmlns:a16="http://schemas.microsoft.com/office/drawing/2014/main" id="{00000000-0008-0000-1F00-00003A010000}"/>
            </a:ext>
          </a:extLst>
        </xdr:cNvPr>
        <xdr:cNvSpPr txBox="1">
          <a:spLocks noChangeArrowheads="1"/>
        </xdr:cNvSpPr>
      </xdr:nvSpPr>
      <xdr:spPr bwMode="auto">
        <a:xfrm>
          <a:off x="1219200" y="1143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15" name="Text Box 8">
          <a:extLst>
            <a:ext uri="{FF2B5EF4-FFF2-40B4-BE49-F238E27FC236}">
              <a16:creationId xmlns:a16="http://schemas.microsoft.com/office/drawing/2014/main" id="{00000000-0008-0000-1F00-00003B010000}"/>
            </a:ext>
          </a:extLst>
        </xdr:cNvPr>
        <xdr:cNvSpPr txBox="1">
          <a:spLocks noChangeArrowheads="1"/>
        </xdr:cNvSpPr>
      </xdr:nvSpPr>
      <xdr:spPr bwMode="auto">
        <a:xfrm>
          <a:off x="1219200" y="1162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16" name="Text Box 1">
          <a:extLst>
            <a:ext uri="{FF2B5EF4-FFF2-40B4-BE49-F238E27FC236}">
              <a16:creationId xmlns:a16="http://schemas.microsoft.com/office/drawing/2014/main" id="{00000000-0008-0000-1F00-00003C010000}"/>
            </a:ext>
          </a:extLst>
        </xdr:cNvPr>
        <xdr:cNvSpPr txBox="1">
          <a:spLocks noChangeArrowheads="1"/>
        </xdr:cNvSpPr>
      </xdr:nvSpPr>
      <xdr:spPr bwMode="auto">
        <a:xfrm>
          <a:off x="1219200" y="1143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17" name="Text Box 2">
          <a:extLst>
            <a:ext uri="{FF2B5EF4-FFF2-40B4-BE49-F238E27FC236}">
              <a16:creationId xmlns:a16="http://schemas.microsoft.com/office/drawing/2014/main" id="{00000000-0008-0000-1F00-00003D010000}"/>
            </a:ext>
          </a:extLst>
        </xdr:cNvPr>
        <xdr:cNvSpPr txBox="1">
          <a:spLocks noChangeArrowheads="1"/>
        </xdr:cNvSpPr>
      </xdr:nvSpPr>
      <xdr:spPr bwMode="auto">
        <a:xfrm>
          <a:off x="1219200" y="1143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18" name="Text Box 3">
          <a:extLst>
            <a:ext uri="{FF2B5EF4-FFF2-40B4-BE49-F238E27FC236}">
              <a16:creationId xmlns:a16="http://schemas.microsoft.com/office/drawing/2014/main" id="{00000000-0008-0000-1F00-00003E010000}"/>
            </a:ext>
          </a:extLst>
        </xdr:cNvPr>
        <xdr:cNvSpPr txBox="1">
          <a:spLocks noChangeArrowheads="1"/>
        </xdr:cNvSpPr>
      </xdr:nvSpPr>
      <xdr:spPr bwMode="auto">
        <a:xfrm>
          <a:off x="1219200" y="1143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19" name="Text Box 4">
          <a:extLst>
            <a:ext uri="{FF2B5EF4-FFF2-40B4-BE49-F238E27FC236}">
              <a16:creationId xmlns:a16="http://schemas.microsoft.com/office/drawing/2014/main" id="{00000000-0008-0000-1F00-00003F010000}"/>
            </a:ext>
          </a:extLst>
        </xdr:cNvPr>
        <xdr:cNvSpPr txBox="1">
          <a:spLocks noChangeArrowheads="1"/>
        </xdr:cNvSpPr>
      </xdr:nvSpPr>
      <xdr:spPr bwMode="auto">
        <a:xfrm>
          <a:off x="1219200" y="1143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20" name="Text Box 5">
          <a:extLst>
            <a:ext uri="{FF2B5EF4-FFF2-40B4-BE49-F238E27FC236}">
              <a16:creationId xmlns:a16="http://schemas.microsoft.com/office/drawing/2014/main" id="{00000000-0008-0000-1F00-000040010000}"/>
            </a:ext>
          </a:extLst>
        </xdr:cNvPr>
        <xdr:cNvSpPr txBox="1">
          <a:spLocks noChangeArrowheads="1"/>
        </xdr:cNvSpPr>
      </xdr:nvSpPr>
      <xdr:spPr bwMode="auto">
        <a:xfrm>
          <a:off x="1219200" y="1143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21" name="Text Box 6">
          <a:extLst>
            <a:ext uri="{FF2B5EF4-FFF2-40B4-BE49-F238E27FC236}">
              <a16:creationId xmlns:a16="http://schemas.microsoft.com/office/drawing/2014/main" id="{00000000-0008-0000-1F00-000041010000}"/>
            </a:ext>
          </a:extLst>
        </xdr:cNvPr>
        <xdr:cNvSpPr txBox="1">
          <a:spLocks noChangeArrowheads="1"/>
        </xdr:cNvSpPr>
      </xdr:nvSpPr>
      <xdr:spPr bwMode="auto">
        <a:xfrm>
          <a:off x="1219200" y="1143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22" name="Text Box 8">
          <a:extLst>
            <a:ext uri="{FF2B5EF4-FFF2-40B4-BE49-F238E27FC236}">
              <a16:creationId xmlns:a16="http://schemas.microsoft.com/office/drawing/2014/main" id="{00000000-0008-0000-1F00-000042010000}"/>
            </a:ext>
          </a:extLst>
        </xdr:cNvPr>
        <xdr:cNvSpPr txBox="1">
          <a:spLocks noChangeArrowheads="1"/>
        </xdr:cNvSpPr>
      </xdr:nvSpPr>
      <xdr:spPr bwMode="auto">
        <a:xfrm>
          <a:off x="1219200" y="1143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23" name="Text Box 9">
          <a:extLst>
            <a:ext uri="{FF2B5EF4-FFF2-40B4-BE49-F238E27FC236}">
              <a16:creationId xmlns:a16="http://schemas.microsoft.com/office/drawing/2014/main" id="{00000000-0008-0000-1F00-000043010000}"/>
            </a:ext>
          </a:extLst>
        </xdr:cNvPr>
        <xdr:cNvSpPr txBox="1">
          <a:spLocks noChangeArrowheads="1"/>
        </xdr:cNvSpPr>
      </xdr:nvSpPr>
      <xdr:spPr bwMode="auto">
        <a:xfrm>
          <a:off x="1219200" y="1143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24" name="Text Box 10">
          <a:extLst>
            <a:ext uri="{FF2B5EF4-FFF2-40B4-BE49-F238E27FC236}">
              <a16:creationId xmlns:a16="http://schemas.microsoft.com/office/drawing/2014/main" id="{00000000-0008-0000-1F00-000044010000}"/>
            </a:ext>
          </a:extLst>
        </xdr:cNvPr>
        <xdr:cNvSpPr txBox="1">
          <a:spLocks noChangeArrowheads="1"/>
        </xdr:cNvSpPr>
      </xdr:nvSpPr>
      <xdr:spPr bwMode="auto">
        <a:xfrm>
          <a:off x="1219200" y="1143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25" name="Text Box 1">
          <a:extLst>
            <a:ext uri="{FF2B5EF4-FFF2-40B4-BE49-F238E27FC236}">
              <a16:creationId xmlns:a16="http://schemas.microsoft.com/office/drawing/2014/main" id="{00000000-0008-0000-1F00-000045010000}"/>
            </a:ext>
          </a:extLst>
        </xdr:cNvPr>
        <xdr:cNvSpPr txBox="1">
          <a:spLocks noChangeArrowheads="1"/>
        </xdr:cNvSpPr>
      </xdr:nvSpPr>
      <xdr:spPr bwMode="auto">
        <a:xfrm>
          <a:off x="1219200" y="1143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26" name="Text Box 2">
          <a:extLst>
            <a:ext uri="{FF2B5EF4-FFF2-40B4-BE49-F238E27FC236}">
              <a16:creationId xmlns:a16="http://schemas.microsoft.com/office/drawing/2014/main" id="{00000000-0008-0000-1F00-000046010000}"/>
            </a:ext>
          </a:extLst>
        </xdr:cNvPr>
        <xdr:cNvSpPr txBox="1">
          <a:spLocks noChangeArrowheads="1"/>
        </xdr:cNvSpPr>
      </xdr:nvSpPr>
      <xdr:spPr bwMode="auto">
        <a:xfrm>
          <a:off x="1219200" y="1143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62</xdr:row>
      <xdr:rowOff>0</xdr:rowOff>
    </xdr:from>
    <xdr:ext cx="114300" cy="285750"/>
    <xdr:sp macro="" textlink="">
      <xdr:nvSpPr>
        <xdr:cNvPr id="327" name="Text Box 8">
          <a:extLst>
            <a:ext uri="{FF2B5EF4-FFF2-40B4-BE49-F238E27FC236}">
              <a16:creationId xmlns:a16="http://schemas.microsoft.com/office/drawing/2014/main" id="{00000000-0008-0000-1F00-000047010000}"/>
            </a:ext>
          </a:extLst>
        </xdr:cNvPr>
        <xdr:cNvSpPr txBox="1">
          <a:spLocks noChangeArrowheads="1"/>
        </xdr:cNvSpPr>
      </xdr:nvSpPr>
      <xdr:spPr bwMode="auto">
        <a:xfrm>
          <a:off x="1219200" y="1181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62</xdr:row>
      <xdr:rowOff>0</xdr:rowOff>
    </xdr:from>
    <xdr:ext cx="114300" cy="285750"/>
    <xdr:sp macro="" textlink="">
      <xdr:nvSpPr>
        <xdr:cNvPr id="328" name="Text Box 8">
          <a:extLst>
            <a:ext uri="{FF2B5EF4-FFF2-40B4-BE49-F238E27FC236}">
              <a16:creationId xmlns:a16="http://schemas.microsoft.com/office/drawing/2014/main" id="{00000000-0008-0000-1F00-000048010000}"/>
            </a:ext>
          </a:extLst>
        </xdr:cNvPr>
        <xdr:cNvSpPr txBox="1">
          <a:spLocks noChangeArrowheads="1"/>
        </xdr:cNvSpPr>
      </xdr:nvSpPr>
      <xdr:spPr bwMode="auto">
        <a:xfrm>
          <a:off x="1219200" y="1181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29" name="Text Box 1">
          <a:extLst>
            <a:ext uri="{FF2B5EF4-FFF2-40B4-BE49-F238E27FC236}">
              <a16:creationId xmlns:a16="http://schemas.microsoft.com/office/drawing/2014/main" id="{00000000-0008-0000-1F00-000049010000}"/>
            </a:ext>
          </a:extLst>
        </xdr:cNvPr>
        <xdr:cNvSpPr txBox="1">
          <a:spLocks noChangeArrowheads="1"/>
        </xdr:cNvSpPr>
      </xdr:nvSpPr>
      <xdr:spPr bwMode="auto">
        <a:xfrm>
          <a:off x="1219200" y="1162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30" name="Text Box 2">
          <a:extLst>
            <a:ext uri="{FF2B5EF4-FFF2-40B4-BE49-F238E27FC236}">
              <a16:creationId xmlns:a16="http://schemas.microsoft.com/office/drawing/2014/main" id="{00000000-0008-0000-1F00-00004A010000}"/>
            </a:ext>
          </a:extLst>
        </xdr:cNvPr>
        <xdr:cNvSpPr txBox="1">
          <a:spLocks noChangeArrowheads="1"/>
        </xdr:cNvSpPr>
      </xdr:nvSpPr>
      <xdr:spPr bwMode="auto">
        <a:xfrm>
          <a:off x="1219200" y="1162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31" name="Text Box 3">
          <a:extLst>
            <a:ext uri="{FF2B5EF4-FFF2-40B4-BE49-F238E27FC236}">
              <a16:creationId xmlns:a16="http://schemas.microsoft.com/office/drawing/2014/main" id="{00000000-0008-0000-1F00-00004B010000}"/>
            </a:ext>
          </a:extLst>
        </xdr:cNvPr>
        <xdr:cNvSpPr txBox="1">
          <a:spLocks noChangeArrowheads="1"/>
        </xdr:cNvSpPr>
      </xdr:nvSpPr>
      <xdr:spPr bwMode="auto">
        <a:xfrm>
          <a:off x="1219200" y="1162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32" name="Text Box 4">
          <a:extLst>
            <a:ext uri="{FF2B5EF4-FFF2-40B4-BE49-F238E27FC236}">
              <a16:creationId xmlns:a16="http://schemas.microsoft.com/office/drawing/2014/main" id="{00000000-0008-0000-1F00-00004C010000}"/>
            </a:ext>
          </a:extLst>
        </xdr:cNvPr>
        <xdr:cNvSpPr txBox="1">
          <a:spLocks noChangeArrowheads="1"/>
        </xdr:cNvSpPr>
      </xdr:nvSpPr>
      <xdr:spPr bwMode="auto">
        <a:xfrm>
          <a:off x="1219200" y="1162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33" name="Text Box 5">
          <a:extLst>
            <a:ext uri="{FF2B5EF4-FFF2-40B4-BE49-F238E27FC236}">
              <a16:creationId xmlns:a16="http://schemas.microsoft.com/office/drawing/2014/main" id="{00000000-0008-0000-1F00-00004D010000}"/>
            </a:ext>
          </a:extLst>
        </xdr:cNvPr>
        <xdr:cNvSpPr txBox="1">
          <a:spLocks noChangeArrowheads="1"/>
        </xdr:cNvSpPr>
      </xdr:nvSpPr>
      <xdr:spPr bwMode="auto">
        <a:xfrm>
          <a:off x="1219200" y="1162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34" name="Text Box 6">
          <a:extLst>
            <a:ext uri="{FF2B5EF4-FFF2-40B4-BE49-F238E27FC236}">
              <a16:creationId xmlns:a16="http://schemas.microsoft.com/office/drawing/2014/main" id="{00000000-0008-0000-1F00-00004E010000}"/>
            </a:ext>
          </a:extLst>
        </xdr:cNvPr>
        <xdr:cNvSpPr txBox="1">
          <a:spLocks noChangeArrowheads="1"/>
        </xdr:cNvSpPr>
      </xdr:nvSpPr>
      <xdr:spPr bwMode="auto">
        <a:xfrm>
          <a:off x="1219200" y="1162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35" name="Text Box 8">
          <a:extLst>
            <a:ext uri="{FF2B5EF4-FFF2-40B4-BE49-F238E27FC236}">
              <a16:creationId xmlns:a16="http://schemas.microsoft.com/office/drawing/2014/main" id="{00000000-0008-0000-1F00-00004F010000}"/>
            </a:ext>
          </a:extLst>
        </xdr:cNvPr>
        <xdr:cNvSpPr txBox="1">
          <a:spLocks noChangeArrowheads="1"/>
        </xdr:cNvSpPr>
      </xdr:nvSpPr>
      <xdr:spPr bwMode="auto">
        <a:xfrm>
          <a:off x="1219200" y="1162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36" name="Text Box 9">
          <a:extLst>
            <a:ext uri="{FF2B5EF4-FFF2-40B4-BE49-F238E27FC236}">
              <a16:creationId xmlns:a16="http://schemas.microsoft.com/office/drawing/2014/main" id="{00000000-0008-0000-1F00-000050010000}"/>
            </a:ext>
          </a:extLst>
        </xdr:cNvPr>
        <xdr:cNvSpPr txBox="1">
          <a:spLocks noChangeArrowheads="1"/>
        </xdr:cNvSpPr>
      </xdr:nvSpPr>
      <xdr:spPr bwMode="auto">
        <a:xfrm>
          <a:off x="1219200" y="1162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37" name="Text Box 10">
          <a:extLst>
            <a:ext uri="{FF2B5EF4-FFF2-40B4-BE49-F238E27FC236}">
              <a16:creationId xmlns:a16="http://schemas.microsoft.com/office/drawing/2014/main" id="{00000000-0008-0000-1F00-000051010000}"/>
            </a:ext>
          </a:extLst>
        </xdr:cNvPr>
        <xdr:cNvSpPr txBox="1">
          <a:spLocks noChangeArrowheads="1"/>
        </xdr:cNvSpPr>
      </xdr:nvSpPr>
      <xdr:spPr bwMode="auto">
        <a:xfrm>
          <a:off x="1219200" y="1162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38" name="Text Box 1">
          <a:extLst>
            <a:ext uri="{FF2B5EF4-FFF2-40B4-BE49-F238E27FC236}">
              <a16:creationId xmlns:a16="http://schemas.microsoft.com/office/drawing/2014/main" id="{00000000-0008-0000-1F00-000052010000}"/>
            </a:ext>
          </a:extLst>
        </xdr:cNvPr>
        <xdr:cNvSpPr txBox="1">
          <a:spLocks noChangeArrowheads="1"/>
        </xdr:cNvSpPr>
      </xdr:nvSpPr>
      <xdr:spPr bwMode="auto">
        <a:xfrm>
          <a:off x="1219200" y="1162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39" name="Text Box 2">
          <a:extLst>
            <a:ext uri="{FF2B5EF4-FFF2-40B4-BE49-F238E27FC236}">
              <a16:creationId xmlns:a16="http://schemas.microsoft.com/office/drawing/2014/main" id="{00000000-0008-0000-1F00-000053010000}"/>
            </a:ext>
          </a:extLst>
        </xdr:cNvPr>
        <xdr:cNvSpPr txBox="1">
          <a:spLocks noChangeArrowheads="1"/>
        </xdr:cNvSpPr>
      </xdr:nvSpPr>
      <xdr:spPr bwMode="auto">
        <a:xfrm>
          <a:off x="1219200" y="1162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62</xdr:row>
      <xdr:rowOff>0</xdr:rowOff>
    </xdr:from>
    <xdr:ext cx="114300" cy="285750"/>
    <xdr:sp macro="" textlink="">
      <xdr:nvSpPr>
        <xdr:cNvPr id="340" name="Text Box 8">
          <a:extLst>
            <a:ext uri="{FF2B5EF4-FFF2-40B4-BE49-F238E27FC236}">
              <a16:creationId xmlns:a16="http://schemas.microsoft.com/office/drawing/2014/main" id="{00000000-0008-0000-1F00-000054010000}"/>
            </a:ext>
          </a:extLst>
        </xdr:cNvPr>
        <xdr:cNvSpPr txBox="1">
          <a:spLocks noChangeArrowheads="1"/>
        </xdr:cNvSpPr>
      </xdr:nvSpPr>
      <xdr:spPr bwMode="auto">
        <a:xfrm>
          <a:off x="1219200" y="1181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41" name="Text Box 1">
          <a:extLst>
            <a:ext uri="{FF2B5EF4-FFF2-40B4-BE49-F238E27FC236}">
              <a16:creationId xmlns:a16="http://schemas.microsoft.com/office/drawing/2014/main" id="{00000000-0008-0000-1F00-000055010000}"/>
            </a:ext>
          </a:extLst>
        </xdr:cNvPr>
        <xdr:cNvSpPr txBox="1">
          <a:spLocks noChangeArrowheads="1"/>
        </xdr:cNvSpPr>
      </xdr:nvSpPr>
      <xdr:spPr bwMode="auto">
        <a:xfrm>
          <a:off x="1219200" y="1162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42" name="Text Box 2">
          <a:extLst>
            <a:ext uri="{FF2B5EF4-FFF2-40B4-BE49-F238E27FC236}">
              <a16:creationId xmlns:a16="http://schemas.microsoft.com/office/drawing/2014/main" id="{00000000-0008-0000-1F00-000056010000}"/>
            </a:ext>
          </a:extLst>
        </xdr:cNvPr>
        <xdr:cNvSpPr txBox="1">
          <a:spLocks noChangeArrowheads="1"/>
        </xdr:cNvSpPr>
      </xdr:nvSpPr>
      <xdr:spPr bwMode="auto">
        <a:xfrm>
          <a:off x="1219200" y="1162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43" name="Text Box 3">
          <a:extLst>
            <a:ext uri="{FF2B5EF4-FFF2-40B4-BE49-F238E27FC236}">
              <a16:creationId xmlns:a16="http://schemas.microsoft.com/office/drawing/2014/main" id="{00000000-0008-0000-1F00-000057010000}"/>
            </a:ext>
          </a:extLst>
        </xdr:cNvPr>
        <xdr:cNvSpPr txBox="1">
          <a:spLocks noChangeArrowheads="1"/>
        </xdr:cNvSpPr>
      </xdr:nvSpPr>
      <xdr:spPr bwMode="auto">
        <a:xfrm>
          <a:off x="1219200" y="1162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44" name="Text Box 4">
          <a:extLst>
            <a:ext uri="{FF2B5EF4-FFF2-40B4-BE49-F238E27FC236}">
              <a16:creationId xmlns:a16="http://schemas.microsoft.com/office/drawing/2014/main" id="{00000000-0008-0000-1F00-000058010000}"/>
            </a:ext>
          </a:extLst>
        </xdr:cNvPr>
        <xdr:cNvSpPr txBox="1">
          <a:spLocks noChangeArrowheads="1"/>
        </xdr:cNvSpPr>
      </xdr:nvSpPr>
      <xdr:spPr bwMode="auto">
        <a:xfrm>
          <a:off x="1219200" y="1162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45" name="Text Box 5">
          <a:extLst>
            <a:ext uri="{FF2B5EF4-FFF2-40B4-BE49-F238E27FC236}">
              <a16:creationId xmlns:a16="http://schemas.microsoft.com/office/drawing/2014/main" id="{00000000-0008-0000-1F00-000059010000}"/>
            </a:ext>
          </a:extLst>
        </xdr:cNvPr>
        <xdr:cNvSpPr txBox="1">
          <a:spLocks noChangeArrowheads="1"/>
        </xdr:cNvSpPr>
      </xdr:nvSpPr>
      <xdr:spPr bwMode="auto">
        <a:xfrm>
          <a:off x="1219200" y="1162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46" name="Text Box 6">
          <a:extLst>
            <a:ext uri="{FF2B5EF4-FFF2-40B4-BE49-F238E27FC236}">
              <a16:creationId xmlns:a16="http://schemas.microsoft.com/office/drawing/2014/main" id="{00000000-0008-0000-1F00-00005A010000}"/>
            </a:ext>
          </a:extLst>
        </xdr:cNvPr>
        <xdr:cNvSpPr txBox="1">
          <a:spLocks noChangeArrowheads="1"/>
        </xdr:cNvSpPr>
      </xdr:nvSpPr>
      <xdr:spPr bwMode="auto">
        <a:xfrm>
          <a:off x="1219200" y="1162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47" name="Text Box 8">
          <a:extLst>
            <a:ext uri="{FF2B5EF4-FFF2-40B4-BE49-F238E27FC236}">
              <a16:creationId xmlns:a16="http://schemas.microsoft.com/office/drawing/2014/main" id="{00000000-0008-0000-1F00-00005B010000}"/>
            </a:ext>
          </a:extLst>
        </xdr:cNvPr>
        <xdr:cNvSpPr txBox="1">
          <a:spLocks noChangeArrowheads="1"/>
        </xdr:cNvSpPr>
      </xdr:nvSpPr>
      <xdr:spPr bwMode="auto">
        <a:xfrm>
          <a:off x="1219200" y="1162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48" name="Text Box 9">
          <a:extLst>
            <a:ext uri="{FF2B5EF4-FFF2-40B4-BE49-F238E27FC236}">
              <a16:creationId xmlns:a16="http://schemas.microsoft.com/office/drawing/2014/main" id="{00000000-0008-0000-1F00-00005C010000}"/>
            </a:ext>
          </a:extLst>
        </xdr:cNvPr>
        <xdr:cNvSpPr txBox="1">
          <a:spLocks noChangeArrowheads="1"/>
        </xdr:cNvSpPr>
      </xdr:nvSpPr>
      <xdr:spPr bwMode="auto">
        <a:xfrm>
          <a:off x="1219200" y="1162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49" name="Text Box 10">
          <a:extLst>
            <a:ext uri="{FF2B5EF4-FFF2-40B4-BE49-F238E27FC236}">
              <a16:creationId xmlns:a16="http://schemas.microsoft.com/office/drawing/2014/main" id="{00000000-0008-0000-1F00-00005D010000}"/>
            </a:ext>
          </a:extLst>
        </xdr:cNvPr>
        <xdr:cNvSpPr txBox="1">
          <a:spLocks noChangeArrowheads="1"/>
        </xdr:cNvSpPr>
      </xdr:nvSpPr>
      <xdr:spPr bwMode="auto">
        <a:xfrm>
          <a:off x="1219200" y="1162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50" name="Text Box 1">
          <a:extLst>
            <a:ext uri="{FF2B5EF4-FFF2-40B4-BE49-F238E27FC236}">
              <a16:creationId xmlns:a16="http://schemas.microsoft.com/office/drawing/2014/main" id="{00000000-0008-0000-1F00-00005E010000}"/>
            </a:ext>
          </a:extLst>
        </xdr:cNvPr>
        <xdr:cNvSpPr txBox="1">
          <a:spLocks noChangeArrowheads="1"/>
        </xdr:cNvSpPr>
      </xdr:nvSpPr>
      <xdr:spPr bwMode="auto">
        <a:xfrm>
          <a:off x="1219200" y="1162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38100</xdr:colOff>
      <xdr:row>61</xdr:row>
      <xdr:rowOff>0</xdr:rowOff>
    </xdr:from>
    <xdr:ext cx="114300" cy="285750"/>
    <xdr:sp macro="" textlink="">
      <xdr:nvSpPr>
        <xdr:cNvPr id="351" name="Text Box 2">
          <a:extLst>
            <a:ext uri="{FF2B5EF4-FFF2-40B4-BE49-F238E27FC236}">
              <a16:creationId xmlns:a16="http://schemas.microsoft.com/office/drawing/2014/main" id="{00000000-0008-0000-1F00-00005F010000}"/>
            </a:ext>
          </a:extLst>
        </xdr:cNvPr>
        <xdr:cNvSpPr txBox="1">
          <a:spLocks noChangeArrowheads="1"/>
        </xdr:cNvSpPr>
      </xdr:nvSpPr>
      <xdr:spPr bwMode="auto">
        <a:xfrm>
          <a:off x="1257300" y="1162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67</xdr:row>
      <xdr:rowOff>152400</xdr:rowOff>
    </xdr:from>
    <xdr:ext cx="114300" cy="285750"/>
    <xdr:sp macro="" textlink="">
      <xdr:nvSpPr>
        <xdr:cNvPr id="352" name="Text Box 8">
          <a:extLst>
            <a:ext uri="{FF2B5EF4-FFF2-40B4-BE49-F238E27FC236}">
              <a16:creationId xmlns:a16="http://schemas.microsoft.com/office/drawing/2014/main" id="{00000000-0008-0000-1F00-000060010000}"/>
            </a:ext>
          </a:extLst>
        </xdr:cNvPr>
        <xdr:cNvSpPr txBox="1">
          <a:spLocks noChangeArrowheads="1"/>
        </xdr:cNvSpPr>
      </xdr:nvSpPr>
      <xdr:spPr bwMode="auto">
        <a:xfrm>
          <a:off x="4267200" y="12915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114300" cy="285750"/>
    <xdr:sp macro="" textlink="">
      <xdr:nvSpPr>
        <xdr:cNvPr id="353" name="Text Box 8">
          <a:extLst>
            <a:ext uri="{FF2B5EF4-FFF2-40B4-BE49-F238E27FC236}">
              <a16:creationId xmlns:a16="http://schemas.microsoft.com/office/drawing/2014/main" id="{00000000-0008-0000-1F00-000061010000}"/>
            </a:ext>
          </a:extLst>
        </xdr:cNvPr>
        <xdr:cNvSpPr txBox="1">
          <a:spLocks noChangeArrowheads="1"/>
        </xdr:cNvSpPr>
      </xdr:nvSpPr>
      <xdr:spPr bwMode="auto">
        <a:xfrm>
          <a:off x="24384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85</xdr:row>
      <xdr:rowOff>0</xdr:rowOff>
    </xdr:from>
    <xdr:ext cx="114300" cy="285750"/>
    <xdr:sp macro="" textlink="">
      <xdr:nvSpPr>
        <xdr:cNvPr id="354" name="Text Box 11">
          <a:extLst>
            <a:ext uri="{FF2B5EF4-FFF2-40B4-BE49-F238E27FC236}">
              <a16:creationId xmlns:a16="http://schemas.microsoft.com/office/drawing/2014/main" id="{00000000-0008-0000-1F00-000062010000}"/>
            </a:ext>
          </a:extLst>
        </xdr:cNvPr>
        <xdr:cNvSpPr txBox="1">
          <a:spLocks noChangeArrowheads="1"/>
        </xdr:cNvSpPr>
      </xdr:nvSpPr>
      <xdr:spPr bwMode="auto">
        <a:xfrm>
          <a:off x="18288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85</xdr:row>
      <xdr:rowOff>0</xdr:rowOff>
    </xdr:from>
    <xdr:ext cx="114300" cy="285750"/>
    <xdr:sp macro="" textlink="">
      <xdr:nvSpPr>
        <xdr:cNvPr id="355" name="Text Box 12">
          <a:extLst>
            <a:ext uri="{FF2B5EF4-FFF2-40B4-BE49-F238E27FC236}">
              <a16:creationId xmlns:a16="http://schemas.microsoft.com/office/drawing/2014/main" id="{00000000-0008-0000-1F00-000063010000}"/>
            </a:ext>
          </a:extLst>
        </xdr:cNvPr>
        <xdr:cNvSpPr txBox="1">
          <a:spLocks noChangeArrowheads="1"/>
        </xdr:cNvSpPr>
      </xdr:nvSpPr>
      <xdr:spPr bwMode="auto">
        <a:xfrm>
          <a:off x="18288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86</xdr:row>
      <xdr:rowOff>0</xdr:rowOff>
    </xdr:from>
    <xdr:ext cx="114300" cy="285750"/>
    <xdr:sp macro="" textlink="">
      <xdr:nvSpPr>
        <xdr:cNvPr id="356" name="Text Box 11">
          <a:extLst>
            <a:ext uri="{FF2B5EF4-FFF2-40B4-BE49-F238E27FC236}">
              <a16:creationId xmlns:a16="http://schemas.microsoft.com/office/drawing/2014/main" id="{00000000-0008-0000-1F00-000064010000}"/>
            </a:ext>
          </a:extLst>
        </xdr:cNvPr>
        <xdr:cNvSpPr txBox="1">
          <a:spLocks noChangeArrowheads="1"/>
        </xdr:cNvSpPr>
      </xdr:nvSpPr>
      <xdr:spPr bwMode="auto">
        <a:xfrm>
          <a:off x="18288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86</xdr:row>
      <xdr:rowOff>0</xdr:rowOff>
    </xdr:from>
    <xdr:ext cx="114300" cy="285750"/>
    <xdr:sp macro="" textlink="">
      <xdr:nvSpPr>
        <xdr:cNvPr id="357" name="Text Box 12">
          <a:extLst>
            <a:ext uri="{FF2B5EF4-FFF2-40B4-BE49-F238E27FC236}">
              <a16:creationId xmlns:a16="http://schemas.microsoft.com/office/drawing/2014/main" id="{00000000-0008-0000-1F00-000065010000}"/>
            </a:ext>
          </a:extLst>
        </xdr:cNvPr>
        <xdr:cNvSpPr txBox="1">
          <a:spLocks noChangeArrowheads="1"/>
        </xdr:cNvSpPr>
      </xdr:nvSpPr>
      <xdr:spPr bwMode="auto">
        <a:xfrm>
          <a:off x="18288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86</xdr:row>
      <xdr:rowOff>0</xdr:rowOff>
    </xdr:from>
    <xdr:ext cx="114300" cy="285750"/>
    <xdr:sp macro="" textlink="">
      <xdr:nvSpPr>
        <xdr:cNvPr id="358" name="Text Box 11">
          <a:extLst>
            <a:ext uri="{FF2B5EF4-FFF2-40B4-BE49-F238E27FC236}">
              <a16:creationId xmlns:a16="http://schemas.microsoft.com/office/drawing/2014/main" id="{00000000-0008-0000-1F00-000066010000}"/>
            </a:ext>
          </a:extLst>
        </xdr:cNvPr>
        <xdr:cNvSpPr txBox="1">
          <a:spLocks noChangeArrowheads="1"/>
        </xdr:cNvSpPr>
      </xdr:nvSpPr>
      <xdr:spPr bwMode="auto">
        <a:xfrm>
          <a:off x="18288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86</xdr:row>
      <xdr:rowOff>0</xdr:rowOff>
    </xdr:from>
    <xdr:ext cx="114300" cy="285750"/>
    <xdr:sp macro="" textlink="">
      <xdr:nvSpPr>
        <xdr:cNvPr id="359" name="Text Box 12">
          <a:extLst>
            <a:ext uri="{FF2B5EF4-FFF2-40B4-BE49-F238E27FC236}">
              <a16:creationId xmlns:a16="http://schemas.microsoft.com/office/drawing/2014/main" id="{00000000-0008-0000-1F00-000067010000}"/>
            </a:ext>
          </a:extLst>
        </xdr:cNvPr>
        <xdr:cNvSpPr txBox="1">
          <a:spLocks noChangeArrowheads="1"/>
        </xdr:cNvSpPr>
      </xdr:nvSpPr>
      <xdr:spPr bwMode="auto">
        <a:xfrm>
          <a:off x="18288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87</xdr:row>
      <xdr:rowOff>0</xdr:rowOff>
    </xdr:from>
    <xdr:ext cx="114300" cy="285750"/>
    <xdr:sp macro="" textlink="">
      <xdr:nvSpPr>
        <xdr:cNvPr id="360" name="Text Box 13">
          <a:extLst>
            <a:ext uri="{FF2B5EF4-FFF2-40B4-BE49-F238E27FC236}">
              <a16:creationId xmlns:a16="http://schemas.microsoft.com/office/drawing/2014/main" id="{00000000-0008-0000-1F00-000068010000}"/>
            </a:ext>
          </a:extLst>
        </xdr:cNvPr>
        <xdr:cNvSpPr txBox="1">
          <a:spLocks noChangeArrowheads="1"/>
        </xdr:cNvSpPr>
      </xdr:nvSpPr>
      <xdr:spPr bwMode="auto">
        <a:xfrm>
          <a:off x="1828800" y="1676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87</xdr:row>
      <xdr:rowOff>0</xdr:rowOff>
    </xdr:from>
    <xdr:ext cx="114300" cy="285750"/>
    <xdr:sp macro="" textlink="">
      <xdr:nvSpPr>
        <xdr:cNvPr id="361" name="Text Box 14">
          <a:extLst>
            <a:ext uri="{FF2B5EF4-FFF2-40B4-BE49-F238E27FC236}">
              <a16:creationId xmlns:a16="http://schemas.microsoft.com/office/drawing/2014/main" id="{00000000-0008-0000-1F00-000069010000}"/>
            </a:ext>
          </a:extLst>
        </xdr:cNvPr>
        <xdr:cNvSpPr txBox="1">
          <a:spLocks noChangeArrowheads="1"/>
        </xdr:cNvSpPr>
      </xdr:nvSpPr>
      <xdr:spPr bwMode="auto">
        <a:xfrm>
          <a:off x="1828800" y="1676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86</xdr:row>
      <xdr:rowOff>0</xdr:rowOff>
    </xdr:from>
    <xdr:ext cx="114300" cy="285750"/>
    <xdr:sp macro="" textlink="">
      <xdr:nvSpPr>
        <xdr:cNvPr id="364" name="Text Box 11">
          <a:extLst>
            <a:ext uri="{FF2B5EF4-FFF2-40B4-BE49-F238E27FC236}">
              <a16:creationId xmlns:a16="http://schemas.microsoft.com/office/drawing/2014/main" id="{00000000-0008-0000-1F00-00006C010000}"/>
            </a:ext>
          </a:extLst>
        </xdr:cNvPr>
        <xdr:cNvSpPr txBox="1">
          <a:spLocks noChangeArrowheads="1"/>
        </xdr:cNvSpPr>
      </xdr:nvSpPr>
      <xdr:spPr bwMode="auto">
        <a:xfrm>
          <a:off x="18288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86</xdr:row>
      <xdr:rowOff>0</xdr:rowOff>
    </xdr:from>
    <xdr:ext cx="114300" cy="285750"/>
    <xdr:sp macro="" textlink="">
      <xdr:nvSpPr>
        <xdr:cNvPr id="365" name="Text Box 12">
          <a:extLst>
            <a:ext uri="{FF2B5EF4-FFF2-40B4-BE49-F238E27FC236}">
              <a16:creationId xmlns:a16="http://schemas.microsoft.com/office/drawing/2014/main" id="{00000000-0008-0000-1F00-00006D010000}"/>
            </a:ext>
          </a:extLst>
        </xdr:cNvPr>
        <xdr:cNvSpPr txBox="1">
          <a:spLocks noChangeArrowheads="1"/>
        </xdr:cNvSpPr>
      </xdr:nvSpPr>
      <xdr:spPr bwMode="auto">
        <a:xfrm>
          <a:off x="18288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86</xdr:row>
      <xdr:rowOff>0</xdr:rowOff>
    </xdr:from>
    <xdr:ext cx="114300" cy="285750"/>
    <xdr:sp macro="" textlink="">
      <xdr:nvSpPr>
        <xdr:cNvPr id="366" name="Text Box 11">
          <a:extLst>
            <a:ext uri="{FF2B5EF4-FFF2-40B4-BE49-F238E27FC236}">
              <a16:creationId xmlns:a16="http://schemas.microsoft.com/office/drawing/2014/main" id="{00000000-0008-0000-1F00-00006E010000}"/>
            </a:ext>
          </a:extLst>
        </xdr:cNvPr>
        <xdr:cNvSpPr txBox="1">
          <a:spLocks noChangeArrowheads="1"/>
        </xdr:cNvSpPr>
      </xdr:nvSpPr>
      <xdr:spPr bwMode="auto">
        <a:xfrm>
          <a:off x="18288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86</xdr:row>
      <xdr:rowOff>0</xdr:rowOff>
    </xdr:from>
    <xdr:ext cx="114300" cy="285750"/>
    <xdr:sp macro="" textlink="">
      <xdr:nvSpPr>
        <xdr:cNvPr id="367" name="Text Box 12">
          <a:extLst>
            <a:ext uri="{FF2B5EF4-FFF2-40B4-BE49-F238E27FC236}">
              <a16:creationId xmlns:a16="http://schemas.microsoft.com/office/drawing/2014/main" id="{00000000-0008-0000-1F00-00006F010000}"/>
            </a:ext>
          </a:extLst>
        </xdr:cNvPr>
        <xdr:cNvSpPr txBox="1">
          <a:spLocks noChangeArrowheads="1"/>
        </xdr:cNvSpPr>
      </xdr:nvSpPr>
      <xdr:spPr bwMode="auto">
        <a:xfrm>
          <a:off x="18288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419100</xdr:colOff>
      <xdr:row>87</xdr:row>
      <xdr:rowOff>9525</xdr:rowOff>
    </xdr:from>
    <xdr:ext cx="114300" cy="285750"/>
    <xdr:sp macro="" textlink="">
      <xdr:nvSpPr>
        <xdr:cNvPr id="368" name="Text Box 8">
          <a:extLst>
            <a:ext uri="{FF2B5EF4-FFF2-40B4-BE49-F238E27FC236}">
              <a16:creationId xmlns:a16="http://schemas.microsoft.com/office/drawing/2014/main" id="{00000000-0008-0000-1F00-000070010000}"/>
            </a:ext>
          </a:extLst>
        </xdr:cNvPr>
        <xdr:cNvSpPr txBox="1">
          <a:spLocks noChangeArrowheads="1"/>
        </xdr:cNvSpPr>
      </xdr:nvSpPr>
      <xdr:spPr bwMode="auto">
        <a:xfrm>
          <a:off x="2247900" y="167735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87</xdr:row>
      <xdr:rowOff>0</xdr:rowOff>
    </xdr:from>
    <xdr:ext cx="114300" cy="285750"/>
    <xdr:sp macro="" textlink="">
      <xdr:nvSpPr>
        <xdr:cNvPr id="369" name="Text Box 13">
          <a:extLst>
            <a:ext uri="{FF2B5EF4-FFF2-40B4-BE49-F238E27FC236}">
              <a16:creationId xmlns:a16="http://schemas.microsoft.com/office/drawing/2014/main" id="{00000000-0008-0000-1F00-000071010000}"/>
            </a:ext>
          </a:extLst>
        </xdr:cNvPr>
        <xdr:cNvSpPr txBox="1">
          <a:spLocks noChangeArrowheads="1"/>
        </xdr:cNvSpPr>
      </xdr:nvSpPr>
      <xdr:spPr bwMode="auto">
        <a:xfrm>
          <a:off x="1828800" y="1676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85</xdr:row>
      <xdr:rowOff>0</xdr:rowOff>
    </xdr:from>
    <xdr:ext cx="114300" cy="285750"/>
    <xdr:sp macro="" textlink="">
      <xdr:nvSpPr>
        <xdr:cNvPr id="370" name="Text Box 11">
          <a:extLst>
            <a:ext uri="{FF2B5EF4-FFF2-40B4-BE49-F238E27FC236}">
              <a16:creationId xmlns:a16="http://schemas.microsoft.com/office/drawing/2014/main" id="{00000000-0008-0000-1F00-000072010000}"/>
            </a:ext>
          </a:extLst>
        </xdr:cNvPr>
        <xdr:cNvSpPr txBox="1">
          <a:spLocks noChangeArrowheads="1"/>
        </xdr:cNvSpPr>
      </xdr:nvSpPr>
      <xdr:spPr bwMode="auto">
        <a:xfrm>
          <a:off x="24384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85</xdr:row>
      <xdr:rowOff>0</xdr:rowOff>
    </xdr:from>
    <xdr:ext cx="114300" cy="285750"/>
    <xdr:sp macro="" textlink="">
      <xdr:nvSpPr>
        <xdr:cNvPr id="371" name="Text Box 12">
          <a:extLst>
            <a:ext uri="{FF2B5EF4-FFF2-40B4-BE49-F238E27FC236}">
              <a16:creationId xmlns:a16="http://schemas.microsoft.com/office/drawing/2014/main" id="{00000000-0008-0000-1F00-000073010000}"/>
            </a:ext>
          </a:extLst>
        </xdr:cNvPr>
        <xdr:cNvSpPr txBox="1">
          <a:spLocks noChangeArrowheads="1"/>
        </xdr:cNvSpPr>
      </xdr:nvSpPr>
      <xdr:spPr bwMode="auto">
        <a:xfrm>
          <a:off x="24384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114300" cy="285750"/>
    <xdr:sp macro="" textlink="">
      <xdr:nvSpPr>
        <xdr:cNvPr id="372" name="Text Box 11">
          <a:extLst>
            <a:ext uri="{FF2B5EF4-FFF2-40B4-BE49-F238E27FC236}">
              <a16:creationId xmlns:a16="http://schemas.microsoft.com/office/drawing/2014/main" id="{00000000-0008-0000-1F00-000074010000}"/>
            </a:ext>
          </a:extLst>
        </xdr:cNvPr>
        <xdr:cNvSpPr txBox="1">
          <a:spLocks noChangeArrowheads="1"/>
        </xdr:cNvSpPr>
      </xdr:nvSpPr>
      <xdr:spPr bwMode="auto">
        <a:xfrm>
          <a:off x="24384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114300" cy="285750"/>
    <xdr:sp macro="" textlink="">
      <xdr:nvSpPr>
        <xdr:cNvPr id="373" name="Text Box 12">
          <a:extLst>
            <a:ext uri="{FF2B5EF4-FFF2-40B4-BE49-F238E27FC236}">
              <a16:creationId xmlns:a16="http://schemas.microsoft.com/office/drawing/2014/main" id="{00000000-0008-0000-1F00-000075010000}"/>
            </a:ext>
          </a:extLst>
        </xdr:cNvPr>
        <xdr:cNvSpPr txBox="1">
          <a:spLocks noChangeArrowheads="1"/>
        </xdr:cNvSpPr>
      </xdr:nvSpPr>
      <xdr:spPr bwMode="auto">
        <a:xfrm>
          <a:off x="24384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114300" cy="285750"/>
    <xdr:sp macro="" textlink="">
      <xdr:nvSpPr>
        <xdr:cNvPr id="374" name="Text Box 11">
          <a:extLst>
            <a:ext uri="{FF2B5EF4-FFF2-40B4-BE49-F238E27FC236}">
              <a16:creationId xmlns:a16="http://schemas.microsoft.com/office/drawing/2014/main" id="{00000000-0008-0000-1F00-000076010000}"/>
            </a:ext>
          </a:extLst>
        </xdr:cNvPr>
        <xdr:cNvSpPr txBox="1">
          <a:spLocks noChangeArrowheads="1"/>
        </xdr:cNvSpPr>
      </xdr:nvSpPr>
      <xdr:spPr bwMode="auto">
        <a:xfrm>
          <a:off x="24384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114300" cy="285750"/>
    <xdr:sp macro="" textlink="">
      <xdr:nvSpPr>
        <xdr:cNvPr id="375" name="Text Box 12">
          <a:extLst>
            <a:ext uri="{FF2B5EF4-FFF2-40B4-BE49-F238E27FC236}">
              <a16:creationId xmlns:a16="http://schemas.microsoft.com/office/drawing/2014/main" id="{00000000-0008-0000-1F00-000077010000}"/>
            </a:ext>
          </a:extLst>
        </xdr:cNvPr>
        <xdr:cNvSpPr txBox="1">
          <a:spLocks noChangeArrowheads="1"/>
        </xdr:cNvSpPr>
      </xdr:nvSpPr>
      <xdr:spPr bwMode="auto">
        <a:xfrm>
          <a:off x="24384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87</xdr:row>
      <xdr:rowOff>0</xdr:rowOff>
    </xdr:from>
    <xdr:ext cx="114300" cy="285750"/>
    <xdr:sp macro="" textlink="">
      <xdr:nvSpPr>
        <xdr:cNvPr id="376" name="Text Box 13">
          <a:extLst>
            <a:ext uri="{FF2B5EF4-FFF2-40B4-BE49-F238E27FC236}">
              <a16:creationId xmlns:a16="http://schemas.microsoft.com/office/drawing/2014/main" id="{00000000-0008-0000-1F00-000078010000}"/>
            </a:ext>
          </a:extLst>
        </xdr:cNvPr>
        <xdr:cNvSpPr txBox="1">
          <a:spLocks noChangeArrowheads="1"/>
        </xdr:cNvSpPr>
      </xdr:nvSpPr>
      <xdr:spPr bwMode="auto">
        <a:xfrm>
          <a:off x="2438400" y="1676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87</xdr:row>
      <xdr:rowOff>0</xdr:rowOff>
    </xdr:from>
    <xdr:ext cx="114300" cy="285750"/>
    <xdr:sp macro="" textlink="">
      <xdr:nvSpPr>
        <xdr:cNvPr id="377" name="Text Box 14">
          <a:extLst>
            <a:ext uri="{FF2B5EF4-FFF2-40B4-BE49-F238E27FC236}">
              <a16:creationId xmlns:a16="http://schemas.microsoft.com/office/drawing/2014/main" id="{00000000-0008-0000-1F00-000079010000}"/>
            </a:ext>
          </a:extLst>
        </xdr:cNvPr>
        <xdr:cNvSpPr txBox="1">
          <a:spLocks noChangeArrowheads="1"/>
        </xdr:cNvSpPr>
      </xdr:nvSpPr>
      <xdr:spPr bwMode="auto">
        <a:xfrm>
          <a:off x="2438400" y="1676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85</xdr:row>
      <xdr:rowOff>0</xdr:rowOff>
    </xdr:from>
    <xdr:ext cx="114300" cy="285750"/>
    <xdr:sp macro="" textlink="">
      <xdr:nvSpPr>
        <xdr:cNvPr id="378" name="Text Box 11">
          <a:extLst>
            <a:ext uri="{FF2B5EF4-FFF2-40B4-BE49-F238E27FC236}">
              <a16:creationId xmlns:a16="http://schemas.microsoft.com/office/drawing/2014/main" id="{00000000-0008-0000-1F00-00007A010000}"/>
            </a:ext>
          </a:extLst>
        </xdr:cNvPr>
        <xdr:cNvSpPr txBox="1">
          <a:spLocks noChangeArrowheads="1"/>
        </xdr:cNvSpPr>
      </xdr:nvSpPr>
      <xdr:spPr bwMode="auto">
        <a:xfrm>
          <a:off x="24384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85</xdr:row>
      <xdr:rowOff>0</xdr:rowOff>
    </xdr:from>
    <xdr:ext cx="114300" cy="285750"/>
    <xdr:sp macro="" textlink="">
      <xdr:nvSpPr>
        <xdr:cNvPr id="379" name="Text Box 12">
          <a:extLst>
            <a:ext uri="{FF2B5EF4-FFF2-40B4-BE49-F238E27FC236}">
              <a16:creationId xmlns:a16="http://schemas.microsoft.com/office/drawing/2014/main" id="{00000000-0008-0000-1F00-00007B010000}"/>
            </a:ext>
          </a:extLst>
        </xdr:cNvPr>
        <xdr:cNvSpPr txBox="1">
          <a:spLocks noChangeArrowheads="1"/>
        </xdr:cNvSpPr>
      </xdr:nvSpPr>
      <xdr:spPr bwMode="auto">
        <a:xfrm>
          <a:off x="24384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114300" cy="285750"/>
    <xdr:sp macro="" textlink="">
      <xdr:nvSpPr>
        <xdr:cNvPr id="380" name="Text Box 11">
          <a:extLst>
            <a:ext uri="{FF2B5EF4-FFF2-40B4-BE49-F238E27FC236}">
              <a16:creationId xmlns:a16="http://schemas.microsoft.com/office/drawing/2014/main" id="{00000000-0008-0000-1F00-00007C010000}"/>
            </a:ext>
          </a:extLst>
        </xdr:cNvPr>
        <xdr:cNvSpPr txBox="1">
          <a:spLocks noChangeArrowheads="1"/>
        </xdr:cNvSpPr>
      </xdr:nvSpPr>
      <xdr:spPr bwMode="auto">
        <a:xfrm>
          <a:off x="24384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114300" cy="285750"/>
    <xdr:sp macro="" textlink="">
      <xdr:nvSpPr>
        <xdr:cNvPr id="381" name="Text Box 12">
          <a:extLst>
            <a:ext uri="{FF2B5EF4-FFF2-40B4-BE49-F238E27FC236}">
              <a16:creationId xmlns:a16="http://schemas.microsoft.com/office/drawing/2014/main" id="{00000000-0008-0000-1F00-00007D010000}"/>
            </a:ext>
          </a:extLst>
        </xdr:cNvPr>
        <xdr:cNvSpPr txBox="1">
          <a:spLocks noChangeArrowheads="1"/>
        </xdr:cNvSpPr>
      </xdr:nvSpPr>
      <xdr:spPr bwMode="auto">
        <a:xfrm>
          <a:off x="24384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114300" cy="285750"/>
    <xdr:sp macro="" textlink="">
      <xdr:nvSpPr>
        <xdr:cNvPr id="382" name="Text Box 11">
          <a:extLst>
            <a:ext uri="{FF2B5EF4-FFF2-40B4-BE49-F238E27FC236}">
              <a16:creationId xmlns:a16="http://schemas.microsoft.com/office/drawing/2014/main" id="{00000000-0008-0000-1F00-00007E010000}"/>
            </a:ext>
          </a:extLst>
        </xdr:cNvPr>
        <xdr:cNvSpPr txBox="1">
          <a:spLocks noChangeArrowheads="1"/>
        </xdr:cNvSpPr>
      </xdr:nvSpPr>
      <xdr:spPr bwMode="auto">
        <a:xfrm>
          <a:off x="24384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87</xdr:row>
      <xdr:rowOff>0</xdr:rowOff>
    </xdr:from>
    <xdr:ext cx="114300" cy="285750"/>
    <xdr:sp macro="" textlink="">
      <xdr:nvSpPr>
        <xdr:cNvPr id="385" name="Text Box 13">
          <a:extLst>
            <a:ext uri="{FF2B5EF4-FFF2-40B4-BE49-F238E27FC236}">
              <a16:creationId xmlns:a16="http://schemas.microsoft.com/office/drawing/2014/main" id="{00000000-0008-0000-1F00-000081010000}"/>
            </a:ext>
          </a:extLst>
        </xdr:cNvPr>
        <xdr:cNvSpPr txBox="1">
          <a:spLocks noChangeArrowheads="1"/>
        </xdr:cNvSpPr>
      </xdr:nvSpPr>
      <xdr:spPr bwMode="auto">
        <a:xfrm>
          <a:off x="2438400" y="1676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85</xdr:row>
      <xdr:rowOff>0</xdr:rowOff>
    </xdr:from>
    <xdr:ext cx="114300" cy="285750"/>
    <xdr:sp macro="" textlink="">
      <xdr:nvSpPr>
        <xdr:cNvPr id="386" name="Text Box 11">
          <a:extLst>
            <a:ext uri="{FF2B5EF4-FFF2-40B4-BE49-F238E27FC236}">
              <a16:creationId xmlns:a16="http://schemas.microsoft.com/office/drawing/2014/main" id="{00000000-0008-0000-1F00-000082010000}"/>
            </a:ext>
          </a:extLst>
        </xdr:cNvPr>
        <xdr:cNvSpPr txBox="1">
          <a:spLocks noChangeArrowheads="1"/>
        </xdr:cNvSpPr>
      </xdr:nvSpPr>
      <xdr:spPr bwMode="auto">
        <a:xfrm>
          <a:off x="30480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85</xdr:row>
      <xdr:rowOff>0</xdr:rowOff>
    </xdr:from>
    <xdr:ext cx="114300" cy="285750"/>
    <xdr:sp macro="" textlink="">
      <xdr:nvSpPr>
        <xdr:cNvPr id="387" name="Text Box 12">
          <a:extLst>
            <a:ext uri="{FF2B5EF4-FFF2-40B4-BE49-F238E27FC236}">
              <a16:creationId xmlns:a16="http://schemas.microsoft.com/office/drawing/2014/main" id="{00000000-0008-0000-1F00-000083010000}"/>
            </a:ext>
          </a:extLst>
        </xdr:cNvPr>
        <xdr:cNvSpPr txBox="1">
          <a:spLocks noChangeArrowheads="1"/>
        </xdr:cNvSpPr>
      </xdr:nvSpPr>
      <xdr:spPr bwMode="auto">
        <a:xfrm>
          <a:off x="30480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86</xdr:row>
      <xdr:rowOff>0</xdr:rowOff>
    </xdr:from>
    <xdr:ext cx="114300" cy="285750"/>
    <xdr:sp macro="" textlink="">
      <xdr:nvSpPr>
        <xdr:cNvPr id="388" name="Text Box 11">
          <a:extLst>
            <a:ext uri="{FF2B5EF4-FFF2-40B4-BE49-F238E27FC236}">
              <a16:creationId xmlns:a16="http://schemas.microsoft.com/office/drawing/2014/main" id="{00000000-0008-0000-1F00-000084010000}"/>
            </a:ext>
          </a:extLst>
        </xdr:cNvPr>
        <xdr:cNvSpPr txBox="1">
          <a:spLocks noChangeArrowheads="1"/>
        </xdr:cNvSpPr>
      </xdr:nvSpPr>
      <xdr:spPr bwMode="auto">
        <a:xfrm>
          <a:off x="30480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86</xdr:row>
      <xdr:rowOff>0</xdr:rowOff>
    </xdr:from>
    <xdr:ext cx="114300" cy="285750"/>
    <xdr:sp macro="" textlink="">
      <xdr:nvSpPr>
        <xdr:cNvPr id="389" name="Text Box 12">
          <a:extLst>
            <a:ext uri="{FF2B5EF4-FFF2-40B4-BE49-F238E27FC236}">
              <a16:creationId xmlns:a16="http://schemas.microsoft.com/office/drawing/2014/main" id="{00000000-0008-0000-1F00-000085010000}"/>
            </a:ext>
          </a:extLst>
        </xdr:cNvPr>
        <xdr:cNvSpPr txBox="1">
          <a:spLocks noChangeArrowheads="1"/>
        </xdr:cNvSpPr>
      </xdr:nvSpPr>
      <xdr:spPr bwMode="auto">
        <a:xfrm>
          <a:off x="30480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86</xdr:row>
      <xdr:rowOff>0</xdr:rowOff>
    </xdr:from>
    <xdr:ext cx="114300" cy="285750"/>
    <xdr:sp macro="" textlink="">
      <xdr:nvSpPr>
        <xdr:cNvPr id="390" name="Text Box 11">
          <a:extLst>
            <a:ext uri="{FF2B5EF4-FFF2-40B4-BE49-F238E27FC236}">
              <a16:creationId xmlns:a16="http://schemas.microsoft.com/office/drawing/2014/main" id="{00000000-0008-0000-1F00-000086010000}"/>
            </a:ext>
          </a:extLst>
        </xdr:cNvPr>
        <xdr:cNvSpPr txBox="1">
          <a:spLocks noChangeArrowheads="1"/>
        </xdr:cNvSpPr>
      </xdr:nvSpPr>
      <xdr:spPr bwMode="auto">
        <a:xfrm>
          <a:off x="30480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86</xdr:row>
      <xdr:rowOff>0</xdr:rowOff>
    </xdr:from>
    <xdr:ext cx="114300" cy="285750"/>
    <xdr:sp macro="" textlink="">
      <xdr:nvSpPr>
        <xdr:cNvPr id="391" name="Text Box 12">
          <a:extLst>
            <a:ext uri="{FF2B5EF4-FFF2-40B4-BE49-F238E27FC236}">
              <a16:creationId xmlns:a16="http://schemas.microsoft.com/office/drawing/2014/main" id="{00000000-0008-0000-1F00-000087010000}"/>
            </a:ext>
          </a:extLst>
        </xdr:cNvPr>
        <xdr:cNvSpPr txBox="1">
          <a:spLocks noChangeArrowheads="1"/>
        </xdr:cNvSpPr>
      </xdr:nvSpPr>
      <xdr:spPr bwMode="auto">
        <a:xfrm>
          <a:off x="30480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87</xdr:row>
      <xdr:rowOff>0</xdr:rowOff>
    </xdr:from>
    <xdr:ext cx="114300" cy="285750"/>
    <xdr:sp macro="" textlink="">
      <xdr:nvSpPr>
        <xdr:cNvPr id="392" name="Text Box 13">
          <a:extLst>
            <a:ext uri="{FF2B5EF4-FFF2-40B4-BE49-F238E27FC236}">
              <a16:creationId xmlns:a16="http://schemas.microsoft.com/office/drawing/2014/main" id="{00000000-0008-0000-1F00-000088010000}"/>
            </a:ext>
          </a:extLst>
        </xdr:cNvPr>
        <xdr:cNvSpPr txBox="1">
          <a:spLocks noChangeArrowheads="1"/>
        </xdr:cNvSpPr>
      </xdr:nvSpPr>
      <xdr:spPr bwMode="auto">
        <a:xfrm>
          <a:off x="3048000" y="1676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87</xdr:row>
      <xdr:rowOff>0</xdr:rowOff>
    </xdr:from>
    <xdr:ext cx="114300" cy="285750"/>
    <xdr:sp macro="" textlink="">
      <xdr:nvSpPr>
        <xdr:cNvPr id="393" name="Text Box 14">
          <a:extLst>
            <a:ext uri="{FF2B5EF4-FFF2-40B4-BE49-F238E27FC236}">
              <a16:creationId xmlns:a16="http://schemas.microsoft.com/office/drawing/2014/main" id="{00000000-0008-0000-1F00-000089010000}"/>
            </a:ext>
          </a:extLst>
        </xdr:cNvPr>
        <xdr:cNvSpPr txBox="1">
          <a:spLocks noChangeArrowheads="1"/>
        </xdr:cNvSpPr>
      </xdr:nvSpPr>
      <xdr:spPr bwMode="auto">
        <a:xfrm>
          <a:off x="3048000" y="1676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85</xdr:row>
      <xdr:rowOff>0</xdr:rowOff>
    </xdr:from>
    <xdr:ext cx="114300" cy="285750"/>
    <xdr:sp macro="" textlink="">
      <xdr:nvSpPr>
        <xdr:cNvPr id="394" name="Text Box 11">
          <a:extLst>
            <a:ext uri="{FF2B5EF4-FFF2-40B4-BE49-F238E27FC236}">
              <a16:creationId xmlns:a16="http://schemas.microsoft.com/office/drawing/2014/main" id="{00000000-0008-0000-1F00-00008A010000}"/>
            </a:ext>
          </a:extLst>
        </xdr:cNvPr>
        <xdr:cNvSpPr txBox="1">
          <a:spLocks noChangeArrowheads="1"/>
        </xdr:cNvSpPr>
      </xdr:nvSpPr>
      <xdr:spPr bwMode="auto">
        <a:xfrm>
          <a:off x="30480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47625</xdr:colOff>
      <xdr:row>83</xdr:row>
      <xdr:rowOff>158750</xdr:rowOff>
    </xdr:from>
    <xdr:ext cx="114300" cy="285750"/>
    <xdr:sp macro="" textlink="">
      <xdr:nvSpPr>
        <xdr:cNvPr id="395" name="Text Box 12">
          <a:extLst>
            <a:ext uri="{FF2B5EF4-FFF2-40B4-BE49-F238E27FC236}">
              <a16:creationId xmlns:a16="http://schemas.microsoft.com/office/drawing/2014/main" id="{00000000-0008-0000-1F00-00008B010000}"/>
            </a:ext>
          </a:extLst>
        </xdr:cNvPr>
        <xdr:cNvSpPr txBox="1">
          <a:spLocks noChangeArrowheads="1"/>
        </xdr:cNvSpPr>
      </xdr:nvSpPr>
      <xdr:spPr bwMode="auto">
        <a:xfrm>
          <a:off x="5318125" y="1416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86</xdr:row>
      <xdr:rowOff>0</xdr:rowOff>
    </xdr:from>
    <xdr:ext cx="114300" cy="285750"/>
    <xdr:sp macro="" textlink="">
      <xdr:nvSpPr>
        <xdr:cNvPr id="396" name="Text Box 11">
          <a:extLst>
            <a:ext uri="{FF2B5EF4-FFF2-40B4-BE49-F238E27FC236}">
              <a16:creationId xmlns:a16="http://schemas.microsoft.com/office/drawing/2014/main" id="{00000000-0008-0000-1F00-00008C010000}"/>
            </a:ext>
          </a:extLst>
        </xdr:cNvPr>
        <xdr:cNvSpPr txBox="1">
          <a:spLocks noChangeArrowheads="1"/>
        </xdr:cNvSpPr>
      </xdr:nvSpPr>
      <xdr:spPr bwMode="auto">
        <a:xfrm>
          <a:off x="30480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86</xdr:row>
      <xdr:rowOff>0</xdr:rowOff>
    </xdr:from>
    <xdr:ext cx="114300" cy="285750"/>
    <xdr:sp macro="" textlink="">
      <xdr:nvSpPr>
        <xdr:cNvPr id="397" name="Text Box 12">
          <a:extLst>
            <a:ext uri="{FF2B5EF4-FFF2-40B4-BE49-F238E27FC236}">
              <a16:creationId xmlns:a16="http://schemas.microsoft.com/office/drawing/2014/main" id="{00000000-0008-0000-1F00-00008D010000}"/>
            </a:ext>
          </a:extLst>
        </xdr:cNvPr>
        <xdr:cNvSpPr txBox="1">
          <a:spLocks noChangeArrowheads="1"/>
        </xdr:cNvSpPr>
      </xdr:nvSpPr>
      <xdr:spPr bwMode="auto">
        <a:xfrm>
          <a:off x="30480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86</xdr:row>
      <xdr:rowOff>0</xdr:rowOff>
    </xdr:from>
    <xdr:ext cx="114300" cy="285750"/>
    <xdr:sp macro="" textlink="">
      <xdr:nvSpPr>
        <xdr:cNvPr id="398" name="Text Box 11">
          <a:extLst>
            <a:ext uri="{FF2B5EF4-FFF2-40B4-BE49-F238E27FC236}">
              <a16:creationId xmlns:a16="http://schemas.microsoft.com/office/drawing/2014/main" id="{00000000-0008-0000-1F00-00008E010000}"/>
            </a:ext>
          </a:extLst>
        </xdr:cNvPr>
        <xdr:cNvSpPr txBox="1">
          <a:spLocks noChangeArrowheads="1"/>
        </xdr:cNvSpPr>
      </xdr:nvSpPr>
      <xdr:spPr bwMode="auto">
        <a:xfrm>
          <a:off x="30480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86</xdr:row>
      <xdr:rowOff>0</xdr:rowOff>
    </xdr:from>
    <xdr:ext cx="114300" cy="285750"/>
    <xdr:sp macro="" textlink="">
      <xdr:nvSpPr>
        <xdr:cNvPr id="399" name="Text Box 12">
          <a:extLst>
            <a:ext uri="{FF2B5EF4-FFF2-40B4-BE49-F238E27FC236}">
              <a16:creationId xmlns:a16="http://schemas.microsoft.com/office/drawing/2014/main" id="{00000000-0008-0000-1F00-00008F010000}"/>
            </a:ext>
          </a:extLst>
        </xdr:cNvPr>
        <xdr:cNvSpPr txBox="1">
          <a:spLocks noChangeArrowheads="1"/>
        </xdr:cNvSpPr>
      </xdr:nvSpPr>
      <xdr:spPr bwMode="auto">
        <a:xfrm>
          <a:off x="30480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87</xdr:row>
      <xdr:rowOff>0</xdr:rowOff>
    </xdr:from>
    <xdr:ext cx="114300" cy="285750"/>
    <xdr:sp macro="" textlink="">
      <xdr:nvSpPr>
        <xdr:cNvPr id="400" name="Text Box 13">
          <a:extLst>
            <a:ext uri="{FF2B5EF4-FFF2-40B4-BE49-F238E27FC236}">
              <a16:creationId xmlns:a16="http://schemas.microsoft.com/office/drawing/2014/main" id="{00000000-0008-0000-1F00-000090010000}"/>
            </a:ext>
          </a:extLst>
        </xdr:cNvPr>
        <xdr:cNvSpPr txBox="1">
          <a:spLocks noChangeArrowheads="1"/>
        </xdr:cNvSpPr>
      </xdr:nvSpPr>
      <xdr:spPr bwMode="auto">
        <a:xfrm>
          <a:off x="3048000" y="1676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85</xdr:row>
      <xdr:rowOff>0</xdr:rowOff>
    </xdr:from>
    <xdr:ext cx="114300" cy="285750"/>
    <xdr:sp macro="" textlink="">
      <xdr:nvSpPr>
        <xdr:cNvPr id="401" name="Text Box 11">
          <a:extLst>
            <a:ext uri="{FF2B5EF4-FFF2-40B4-BE49-F238E27FC236}">
              <a16:creationId xmlns:a16="http://schemas.microsoft.com/office/drawing/2014/main" id="{00000000-0008-0000-1F00-000091010000}"/>
            </a:ext>
          </a:extLst>
        </xdr:cNvPr>
        <xdr:cNvSpPr txBox="1">
          <a:spLocks noChangeArrowheads="1"/>
        </xdr:cNvSpPr>
      </xdr:nvSpPr>
      <xdr:spPr bwMode="auto">
        <a:xfrm>
          <a:off x="36576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85</xdr:row>
      <xdr:rowOff>0</xdr:rowOff>
    </xdr:from>
    <xdr:ext cx="114300" cy="285750"/>
    <xdr:sp macro="" textlink="">
      <xdr:nvSpPr>
        <xdr:cNvPr id="402" name="Text Box 12">
          <a:extLst>
            <a:ext uri="{FF2B5EF4-FFF2-40B4-BE49-F238E27FC236}">
              <a16:creationId xmlns:a16="http://schemas.microsoft.com/office/drawing/2014/main" id="{00000000-0008-0000-1F00-000092010000}"/>
            </a:ext>
          </a:extLst>
        </xdr:cNvPr>
        <xdr:cNvSpPr txBox="1">
          <a:spLocks noChangeArrowheads="1"/>
        </xdr:cNvSpPr>
      </xdr:nvSpPr>
      <xdr:spPr bwMode="auto">
        <a:xfrm>
          <a:off x="36576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86</xdr:row>
      <xdr:rowOff>0</xdr:rowOff>
    </xdr:from>
    <xdr:ext cx="114300" cy="285750"/>
    <xdr:sp macro="" textlink="">
      <xdr:nvSpPr>
        <xdr:cNvPr id="403" name="Text Box 11">
          <a:extLst>
            <a:ext uri="{FF2B5EF4-FFF2-40B4-BE49-F238E27FC236}">
              <a16:creationId xmlns:a16="http://schemas.microsoft.com/office/drawing/2014/main" id="{00000000-0008-0000-1F00-000093010000}"/>
            </a:ext>
          </a:extLst>
        </xdr:cNvPr>
        <xdr:cNvSpPr txBox="1">
          <a:spLocks noChangeArrowheads="1"/>
        </xdr:cNvSpPr>
      </xdr:nvSpPr>
      <xdr:spPr bwMode="auto">
        <a:xfrm>
          <a:off x="36576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86</xdr:row>
      <xdr:rowOff>0</xdr:rowOff>
    </xdr:from>
    <xdr:ext cx="114300" cy="285750"/>
    <xdr:sp macro="" textlink="">
      <xdr:nvSpPr>
        <xdr:cNvPr id="404" name="Text Box 12">
          <a:extLst>
            <a:ext uri="{FF2B5EF4-FFF2-40B4-BE49-F238E27FC236}">
              <a16:creationId xmlns:a16="http://schemas.microsoft.com/office/drawing/2014/main" id="{00000000-0008-0000-1F00-000094010000}"/>
            </a:ext>
          </a:extLst>
        </xdr:cNvPr>
        <xdr:cNvSpPr txBox="1">
          <a:spLocks noChangeArrowheads="1"/>
        </xdr:cNvSpPr>
      </xdr:nvSpPr>
      <xdr:spPr bwMode="auto">
        <a:xfrm>
          <a:off x="36576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86</xdr:row>
      <xdr:rowOff>0</xdr:rowOff>
    </xdr:from>
    <xdr:ext cx="114300" cy="285750"/>
    <xdr:sp macro="" textlink="">
      <xdr:nvSpPr>
        <xdr:cNvPr id="405" name="Text Box 11">
          <a:extLst>
            <a:ext uri="{FF2B5EF4-FFF2-40B4-BE49-F238E27FC236}">
              <a16:creationId xmlns:a16="http://schemas.microsoft.com/office/drawing/2014/main" id="{00000000-0008-0000-1F00-000095010000}"/>
            </a:ext>
          </a:extLst>
        </xdr:cNvPr>
        <xdr:cNvSpPr txBox="1">
          <a:spLocks noChangeArrowheads="1"/>
        </xdr:cNvSpPr>
      </xdr:nvSpPr>
      <xdr:spPr bwMode="auto">
        <a:xfrm>
          <a:off x="36576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86</xdr:row>
      <xdr:rowOff>0</xdr:rowOff>
    </xdr:from>
    <xdr:ext cx="114300" cy="285750"/>
    <xdr:sp macro="" textlink="">
      <xdr:nvSpPr>
        <xdr:cNvPr id="406" name="Text Box 12">
          <a:extLst>
            <a:ext uri="{FF2B5EF4-FFF2-40B4-BE49-F238E27FC236}">
              <a16:creationId xmlns:a16="http://schemas.microsoft.com/office/drawing/2014/main" id="{00000000-0008-0000-1F00-000096010000}"/>
            </a:ext>
          </a:extLst>
        </xdr:cNvPr>
        <xdr:cNvSpPr txBox="1">
          <a:spLocks noChangeArrowheads="1"/>
        </xdr:cNvSpPr>
      </xdr:nvSpPr>
      <xdr:spPr bwMode="auto">
        <a:xfrm>
          <a:off x="36576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87</xdr:row>
      <xdr:rowOff>0</xdr:rowOff>
    </xdr:from>
    <xdr:ext cx="114300" cy="285750"/>
    <xdr:sp macro="" textlink="">
      <xdr:nvSpPr>
        <xdr:cNvPr id="407" name="Text Box 13">
          <a:extLst>
            <a:ext uri="{FF2B5EF4-FFF2-40B4-BE49-F238E27FC236}">
              <a16:creationId xmlns:a16="http://schemas.microsoft.com/office/drawing/2014/main" id="{00000000-0008-0000-1F00-000097010000}"/>
            </a:ext>
          </a:extLst>
        </xdr:cNvPr>
        <xdr:cNvSpPr txBox="1">
          <a:spLocks noChangeArrowheads="1"/>
        </xdr:cNvSpPr>
      </xdr:nvSpPr>
      <xdr:spPr bwMode="auto">
        <a:xfrm>
          <a:off x="3657600" y="1676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87</xdr:row>
      <xdr:rowOff>0</xdr:rowOff>
    </xdr:from>
    <xdr:ext cx="114300" cy="285750"/>
    <xdr:sp macro="" textlink="">
      <xdr:nvSpPr>
        <xdr:cNvPr id="408" name="Text Box 14">
          <a:extLst>
            <a:ext uri="{FF2B5EF4-FFF2-40B4-BE49-F238E27FC236}">
              <a16:creationId xmlns:a16="http://schemas.microsoft.com/office/drawing/2014/main" id="{00000000-0008-0000-1F00-000098010000}"/>
            </a:ext>
          </a:extLst>
        </xdr:cNvPr>
        <xdr:cNvSpPr txBox="1">
          <a:spLocks noChangeArrowheads="1"/>
        </xdr:cNvSpPr>
      </xdr:nvSpPr>
      <xdr:spPr bwMode="auto">
        <a:xfrm>
          <a:off x="3657600" y="1676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85</xdr:row>
      <xdr:rowOff>0</xdr:rowOff>
    </xdr:from>
    <xdr:ext cx="114300" cy="285750"/>
    <xdr:sp macro="" textlink="">
      <xdr:nvSpPr>
        <xdr:cNvPr id="409" name="Text Box 11">
          <a:extLst>
            <a:ext uri="{FF2B5EF4-FFF2-40B4-BE49-F238E27FC236}">
              <a16:creationId xmlns:a16="http://schemas.microsoft.com/office/drawing/2014/main" id="{00000000-0008-0000-1F00-000099010000}"/>
            </a:ext>
          </a:extLst>
        </xdr:cNvPr>
        <xdr:cNvSpPr txBox="1">
          <a:spLocks noChangeArrowheads="1"/>
        </xdr:cNvSpPr>
      </xdr:nvSpPr>
      <xdr:spPr bwMode="auto">
        <a:xfrm>
          <a:off x="36576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82</xdr:row>
      <xdr:rowOff>111125</xdr:rowOff>
    </xdr:from>
    <xdr:ext cx="114300" cy="285750"/>
    <xdr:sp macro="" textlink="">
      <xdr:nvSpPr>
        <xdr:cNvPr id="410" name="Text Box 12">
          <a:extLst>
            <a:ext uri="{FF2B5EF4-FFF2-40B4-BE49-F238E27FC236}">
              <a16:creationId xmlns:a16="http://schemas.microsoft.com/office/drawing/2014/main" id="{00000000-0008-0000-1F00-00009A010000}"/>
            </a:ext>
          </a:extLst>
        </xdr:cNvPr>
        <xdr:cNvSpPr txBox="1">
          <a:spLocks noChangeArrowheads="1"/>
        </xdr:cNvSpPr>
      </xdr:nvSpPr>
      <xdr:spPr bwMode="auto">
        <a:xfrm>
          <a:off x="6032500" y="139223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86</xdr:row>
      <xdr:rowOff>0</xdr:rowOff>
    </xdr:from>
    <xdr:ext cx="114300" cy="285750"/>
    <xdr:sp macro="" textlink="">
      <xdr:nvSpPr>
        <xdr:cNvPr id="411" name="Text Box 11">
          <a:extLst>
            <a:ext uri="{FF2B5EF4-FFF2-40B4-BE49-F238E27FC236}">
              <a16:creationId xmlns:a16="http://schemas.microsoft.com/office/drawing/2014/main" id="{00000000-0008-0000-1F00-00009B010000}"/>
            </a:ext>
          </a:extLst>
        </xdr:cNvPr>
        <xdr:cNvSpPr txBox="1">
          <a:spLocks noChangeArrowheads="1"/>
        </xdr:cNvSpPr>
      </xdr:nvSpPr>
      <xdr:spPr bwMode="auto">
        <a:xfrm>
          <a:off x="36576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86</xdr:row>
      <xdr:rowOff>0</xdr:rowOff>
    </xdr:from>
    <xdr:ext cx="114300" cy="285750"/>
    <xdr:sp macro="" textlink="">
      <xdr:nvSpPr>
        <xdr:cNvPr id="412" name="Text Box 12">
          <a:extLst>
            <a:ext uri="{FF2B5EF4-FFF2-40B4-BE49-F238E27FC236}">
              <a16:creationId xmlns:a16="http://schemas.microsoft.com/office/drawing/2014/main" id="{00000000-0008-0000-1F00-00009C010000}"/>
            </a:ext>
          </a:extLst>
        </xdr:cNvPr>
        <xdr:cNvSpPr txBox="1">
          <a:spLocks noChangeArrowheads="1"/>
        </xdr:cNvSpPr>
      </xdr:nvSpPr>
      <xdr:spPr bwMode="auto">
        <a:xfrm>
          <a:off x="36576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86</xdr:row>
      <xdr:rowOff>0</xdr:rowOff>
    </xdr:from>
    <xdr:ext cx="114300" cy="285750"/>
    <xdr:sp macro="" textlink="">
      <xdr:nvSpPr>
        <xdr:cNvPr id="413" name="Text Box 11">
          <a:extLst>
            <a:ext uri="{FF2B5EF4-FFF2-40B4-BE49-F238E27FC236}">
              <a16:creationId xmlns:a16="http://schemas.microsoft.com/office/drawing/2014/main" id="{00000000-0008-0000-1F00-00009D010000}"/>
            </a:ext>
          </a:extLst>
        </xdr:cNvPr>
        <xdr:cNvSpPr txBox="1">
          <a:spLocks noChangeArrowheads="1"/>
        </xdr:cNvSpPr>
      </xdr:nvSpPr>
      <xdr:spPr bwMode="auto">
        <a:xfrm>
          <a:off x="36576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85</xdr:row>
      <xdr:rowOff>0</xdr:rowOff>
    </xdr:from>
    <xdr:ext cx="114300" cy="285750"/>
    <xdr:sp macro="" textlink="">
      <xdr:nvSpPr>
        <xdr:cNvPr id="417" name="Text Box 11">
          <a:extLst>
            <a:ext uri="{FF2B5EF4-FFF2-40B4-BE49-F238E27FC236}">
              <a16:creationId xmlns:a16="http://schemas.microsoft.com/office/drawing/2014/main" id="{00000000-0008-0000-1F00-0000A1010000}"/>
            </a:ext>
          </a:extLst>
        </xdr:cNvPr>
        <xdr:cNvSpPr txBox="1">
          <a:spLocks noChangeArrowheads="1"/>
        </xdr:cNvSpPr>
      </xdr:nvSpPr>
      <xdr:spPr bwMode="auto">
        <a:xfrm>
          <a:off x="42672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85</xdr:row>
      <xdr:rowOff>0</xdr:rowOff>
    </xdr:from>
    <xdr:ext cx="114300" cy="285750"/>
    <xdr:sp macro="" textlink="">
      <xdr:nvSpPr>
        <xdr:cNvPr id="418" name="Text Box 12">
          <a:extLst>
            <a:ext uri="{FF2B5EF4-FFF2-40B4-BE49-F238E27FC236}">
              <a16:creationId xmlns:a16="http://schemas.microsoft.com/office/drawing/2014/main" id="{00000000-0008-0000-1F00-0000A2010000}"/>
            </a:ext>
          </a:extLst>
        </xdr:cNvPr>
        <xdr:cNvSpPr txBox="1">
          <a:spLocks noChangeArrowheads="1"/>
        </xdr:cNvSpPr>
      </xdr:nvSpPr>
      <xdr:spPr bwMode="auto">
        <a:xfrm>
          <a:off x="42672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86</xdr:row>
      <xdr:rowOff>0</xdr:rowOff>
    </xdr:from>
    <xdr:ext cx="114300" cy="285750"/>
    <xdr:sp macro="" textlink="">
      <xdr:nvSpPr>
        <xdr:cNvPr id="419" name="Text Box 11">
          <a:extLst>
            <a:ext uri="{FF2B5EF4-FFF2-40B4-BE49-F238E27FC236}">
              <a16:creationId xmlns:a16="http://schemas.microsoft.com/office/drawing/2014/main" id="{00000000-0008-0000-1F00-0000A3010000}"/>
            </a:ext>
          </a:extLst>
        </xdr:cNvPr>
        <xdr:cNvSpPr txBox="1">
          <a:spLocks noChangeArrowheads="1"/>
        </xdr:cNvSpPr>
      </xdr:nvSpPr>
      <xdr:spPr bwMode="auto">
        <a:xfrm>
          <a:off x="42672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86</xdr:row>
      <xdr:rowOff>0</xdr:rowOff>
    </xdr:from>
    <xdr:ext cx="114300" cy="285750"/>
    <xdr:sp macro="" textlink="">
      <xdr:nvSpPr>
        <xdr:cNvPr id="420" name="Text Box 12">
          <a:extLst>
            <a:ext uri="{FF2B5EF4-FFF2-40B4-BE49-F238E27FC236}">
              <a16:creationId xmlns:a16="http://schemas.microsoft.com/office/drawing/2014/main" id="{00000000-0008-0000-1F00-0000A4010000}"/>
            </a:ext>
          </a:extLst>
        </xdr:cNvPr>
        <xdr:cNvSpPr txBox="1">
          <a:spLocks noChangeArrowheads="1"/>
        </xdr:cNvSpPr>
      </xdr:nvSpPr>
      <xdr:spPr bwMode="auto">
        <a:xfrm>
          <a:off x="42672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86</xdr:row>
      <xdr:rowOff>0</xdr:rowOff>
    </xdr:from>
    <xdr:ext cx="114300" cy="285750"/>
    <xdr:sp macro="" textlink="">
      <xdr:nvSpPr>
        <xdr:cNvPr id="421" name="Text Box 11">
          <a:extLst>
            <a:ext uri="{FF2B5EF4-FFF2-40B4-BE49-F238E27FC236}">
              <a16:creationId xmlns:a16="http://schemas.microsoft.com/office/drawing/2014/main" id="{00000000-0008-0000-1F00-0000A5010000}"/>
            </a:ext>
          </a:extLst>
        </xdr:cNvPr>
        <xdr:cNvSpPr txBox="1">
          <a:spLocks noChangeArrowheads="1"/>
        </xdr:cNvSpPr>
      </xdr:nvSpPr>
      <xdr:spPr bwMode="auto">
        <a:xfrm>
          <a:off x="42672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86</xdr:row>
      <xdr:rowOff>0</xdr:rowOff>
    </xdr:from>
    <xdr:ext cx="114300" cy="285750"/>
    <xdr:sp macro="" textlink="">
      <xdr:nvSpPr>
        <xdr:cNvPr id="422" name="Text Box 12">
          <a:extLst>
            <a:ext uri="{FF2B5EF4-FFF2-40B4-BE49-F238E27FC236}">
              <a16:creationId xmlns:a16="http://schemas.microsoft.com/office/drawing/2014/main" id="{00000000-0008-0000-1F00-0000A6010000}"/>
            </a:ext>
          </a:extLst>
        </xdr:cNvPr>
        <xdr:cNvSpPr txBox="1">
          <a:spLocks noChangeArrowheads="1"/>
        </xdr:cNvSpPr>
      </xdr:nvSpPr>
      <xdr:spPr bwMode="auto">
        <a:xfrm>
          <a:off x="42672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87</xdr:row>
      <xdr:rowOff>0</xdr:rowOff>
    </xdr:from>
    <xdr:ext cx="114300" cy="285750"/>
    <xdr:sp macro="" textlink="">
      <xdr:nvSpPr>
        <xdr:cNvPr id="423" name="Text Box 13">
          <a:extLst>
            <a:ext uri="{FF2B5EF4-FFF2-40B4-BE49-F238E27FC236}">
              <a16:creationId xmlns:a16="http://schemas.microsoft.com/office/drawing/2014/main" id="{00000000-0008-0000-1F00-0000A7010000}"/>
            </a:ext>
          </a:extLst>
        </xdr:cNvPr>
        <xdr:cNvSpPr txBox="1">
          <a:spLocks noChangeArrowheads="1"/>
        </xdr:cNvSpPr>
      </xdr:nvSpPr>
      <xdr:spPr bwMode="auto">
        <a:xfrm>
          <a:off x="4267200" y="1676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87</xdr:row>
      <xdr:rowOff>0</xdr:rowOff>
    </xdr:from>
    <xdr:ext cx="114300" cy="285750"/>
    <xdr:sp macro="" textlink="">
      <xdr:nvSpPr>
        <xdr:cNvPr id="424" name="Text Box 14">
          <a:extLst>
            <a:ext uri="{FF2B5EF4-FFF2-40B4-BE49-F238E27FC236}">
              <a16:creationId xmlns:a16="http://schemas.microsoft.com/office/drawing/2014/main" id="{00000000-0008-0000-1F00-0000A8010000}"/>
            </a:ext>
          </a:extLst>
        </xdr:cNvPr>
        <xdr:cNvSpPr txBox="1">
          <a:spLocks noChangeArrowheads="1"/>
        </xdr:cNvSpPr>
      </xdr:nvSpPr>
      <xdr:spPr bwMode="auto">
        <a:xfrm>
          <a:off x="4267200" y="1676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85</xdr:row>
      <xdr:rowOff>0</xdr:rowOff>
    </xdr:from>
    <xdr:ext cx="114300" cy="285750"/>
    <xdr:sp macro="" textlink="">
      <xdr:nvSpPr>
        <xdr:cNvPr id="425" name="Text Box 11">
          <a:extLst>
            <a:ext uri="{FF2B5EF4-FFF2-40B4-BE49-F238E27FC236}">
              <a16:creationId xmlns:a16="http://schemas.microsoft.com/office/drawing/2014/main" id="{00000000-0008-0000-1F00-0000A9010000}"/>
            </a:ext>
          </a:extLst>
        </xdr:cNvPr>
        <xdr:cNvSpPr txBox="1">
          <a:spLocks noChangeArrowheads="1"/>
        </xdr:cNvSpPr>
      </xdr:nvSpPr>
      <xdr:spPr bwMode="auto">
        <a:xfrm>
          <a:off x="42672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85</xdr:row>
      <xdr:rowOff>0</xdr:rowOff>
    </xdr:from>
    <xdr:ext cx="114300" cy="285750"/>
    <xdr:sp macro="" textlink="">
      <xdr:nvSpPr>
        <xdr:cNvPr id="426" name="Text Box 12">
          <a:extLst>
            <a:ext uri="{FF2B5EF4-FFF2-40B4-BE49-F238E27FC236}">
              <a16:creationId xmlns:a16="http://schemas.microsoft.com/office/drawing/2014/main" id="{00000000-0008-0000-1F00-0000AA010000}"/>
            </a:ext>
          </a:extLst>
        </xdr:cNvPr>
        <xdr:cNvSpPr txBox="1">
          <a:spLocks noChangeArrowheads="1"/>
        </xdr:cNvSpPr>
      </xdr:nvSpPr>
      <xdr:spPr bwMode="auto">
        <a:xfrm>
          <a:off x="42672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86</xdr:row>
      <xdr:rowOff>0</xdr:rowOff>
    </xdr:from>
    <xdr:ext cx="114300" cy="285750"/>
    <xdr:sp macro="" textlink="">
      <xdr:nvSpPr>
        <xdr:cNvPr id="427" name="Text Box 11">
          <a:extLst>
            <a:ext uri="{FF2B5EF4-FFF2-40B4-BE49-F238E27FC236}">
              <a16:creationId xmlns:a16="http://schemas.microsoft.com/office/drawing/2014/main" id="{00000000-0008-0000-1F00-0000AB010000}"/>
            </a:ext>
          </a:extLst>
        </xdr:cNvPr>
        <xdr:cNvSpPr txBox="1">
          <a:spLocks noChangeArrowheads="1"/>
        </xdr:cNvSpPr>
      </xdr:nvSpPr>
      <xdr:spPr bwMode="auto">
        <a:xfrm>
          <a:off x="42672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86</xdr:row>
      <xdr:rowOff>0</xdr:rowOff>
    </xdr:from>
    <xdr:ext cx="114300" cy="285750"/>
    <xdr:sp macro="" textlink="">
      <xdr:nvSpPr>
        <xdr:cNvPr id="428" name="Text Box 12">
          <a:extLst>
            <a:ext uri="{FF2B5EF4-FFF2-40B4-BE49-F238E27FC236}">
              <a16:creationId xmlns:a16="http://schemas.microsoft.com/office/drawing/2014/main" id="{00000000-0008-0000-1F00-0000AC010000}"/>
            </a:ext>
          </a:extLst>
        </xdr:cNvPr>
        <xdr:cNvSpPr txBox="1">
          <a:spLocks noChangeArrowheads="1"/>
        </xdr:cNvSpPr>
      </xdr:nvSpPr>
      <xdr:spPr bwMode="auto">
        <a:xfrm>
          <a:off x="42672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86</xdr:row>
      <xdr:rowOff>0</xdr:rowOff>
    </xdr:from>
    <xdr:ext cx="114300" cy="285750"/>
    <xdr:sp macro="" textlink="">
      <xdr:nvSpPr>
        <xdr:cNvPr id="429" name="Text Box 11">
          <a:extLst>
            <a:ext uri="{FF2B5EF4-FFF2-40B4-BE49-F238E27FC236}">
              <a16:creationId xmlns:a16="http://schemas.microsoft.com/office/drawing/2014/main" id="{00000000-0008-0000-1F00-0000AD010000}"/>
            </a:ext>
          </a:extLst>
        </xdr:cNvPr>
        <xdr:cNvSpPr txBox="1">
          <a:spLocks noChangeArrowheads="1"/>
        </xdr:cNvSpPr>
      </xdr:nvSpPr>
      <xdr:spPr bwMode="auto">
        <a:xfrm>
          <a:off x="42672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86</xdr:row>
      <xdr:rowOff>0</xdr:rowOff>
    </xdr:from>
    <xdr:ext cx="114300" cy="285750"/>
    <xdr:sp macro="" textlink="">
      <xdr:nvSpPr>
        <xdr:cNvPr id="430" name="Text Box 12">
          <a:extLst>
            <a:ext uri="{FF2B5EF4-FFF2-40B4-BE49-F238E27FC236}">
              <a16:creationId xmlns:a16="http://schemas.microsoft.com/office/drawing/2014/main" id="{00000000-0008-0000-1F00-0000AE010000}"/>
            </a:ext>
          </a:extLst>
        </xdr:cNvPr>
        <xdr:cNvSpPr txBox="1">
          <a:spLocks noChangeArrowheads="1"/>
        </xdr:cNvSpPr>
      </xdr:nvSpPr>
      <xdr:spPr bwMode="auto">
        <a:xfrm>
          <a:off x="42672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86</xdr:row>
      <xdr:rowOff>104775</xdr:rowOff>
    </xdr:from>
    <xdr:ext cx="114300" cy="285750"/>
    <xdr:sp macro="" textlink="">
      <xdr:nvSpPr>
        <xdr:cNvPr id="431" name="Text Box 8">
          <a:extLst>
            <a:ext uri="{FF2B5EF4-FFF2-40B4-BE49-F238E27FC236}">
              <a16:creationId xmlns:a16="http://schemas.microsoft.com/office/drawing/2014/main" id="{00000000-0008-0000-1F00-0000AF010000}"/>
            </a:ext>
          </a:extLst>
        </xdr:cNvPr>
        <xdr:cNvSpPr txBox="1">
          <a:spLocks noChangeArrowheads="1"/>
        </xdr:cNvSpPr>
      </xdr:nvSpPr>
      <xdr:spPr bwMode="auto">
        <a:xfrm>
          <a:off x="4267200" y="166782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87</xdr:row>
      <xdr:rowOff>0</xdr:rowOff>
    </xdr:from>
    <xdr:ext cx="114300" cy="285750"/>
    <xdr:sp macro="" textlink="">
      <xdr:nvSpPr>
        <xdr:cNvPr id="432" name="Text Box 13">
          <a:extLst>
            <a:ext uri="{FF2B5EF4-FFF2-40B4-BE49-F238E27FC236}">
              <a16:creationId xmlns:a16="http://schemas.microsoft.com/office/drawing/2014/main" id="{00000000-0008-0000-1F00-0000B0010000}"/>
            </a:ext>
          </a:extLst>
        </xdr:cNvPr>
        <xdr:cNvSpPr txBox="1">
          <a:spLocks noChangeArrowheads="1"/>
        </xdr:cNvSpPr>
      </xdr:nvSpPr>
      <xdr:spPr bwMode="auto">
        <a:xfrm>
          <a:off x="4267200" y="1676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85</xdr:row>
      <xdr:rowOff>0</xdr:rowOff>
    </xdr:from>
    <xdr:ext cx="114300" cy="285750"/>
    <xdr:sp macro="" textlink="">
      <xdr:nvSpPr>
        <xdr:cNvPr id="433" name="Text Box 11">
          <a:extLst>
            <a:ext uri="{FF2B5EF4-FFF2-40B4-BE49-F238E27FC236}">
              <a16:creationId xmlns:a16="http://schemas.microsoft.com/office/drawing/2014/main" id="{00000000-0008-0000-1F00-0000B1010000}"/>
            </a:ext>
          </a:extLst>
        </xdr:cNvPr>
        <xdr:cNvSpPr txBox="1">
          <a:spLocks noChangeArrowheads="1"/>
        </xdr:cNvSpPr>
      </xdr:nvSpPr>
      <xdr:spPr bwMode="auto">
        <a:xfrm>
          <a:off x="42672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85</xdr:row>
      <xdr:rowOff>0</xdr:rowOff>
    </xdr:from>
    <xdr:ext cx="114300" cy="285750"/>
    <xdr:sp macro="" textlink="">
      <xdr:nvSpPr>
        <xdr:cNvPr id="434" name="Text Box 12">
          <a:extLst>
            <a:ext uri="{FF2B5EF4-FFF2-40B4-BE49-F238E27FC236}">
              <a16:creationId xmlns:a16="http://schemas.microsoft.com/office/drawing/2014/main" id="{00000000-0008-0000-1F00-0000B2010000}"/>
            </a:ext>
          </a:extLst>
        </xdr:cNvPr>
        <xdr:cNvSpPr txBox="1">
          <a:spLocks noChangeArrowheads="1"/>
        </xdr:cNvSpPr>
      </xdr:nvSpPr>
      <xdr:spPr bwMode="auto">
        <a:xfrm>
          <a:off x="42672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86</xdr:row>
      <xdr:rowOff>0</xdr:rowOff>
    </xdr:from>
    <xdr:ext cx="114300" cy="285750"/>
    <xdr:sp macro="" textlink="">
      <xdr:nvSpPr>
        <xdr:cNvPr id="435" name="Text Box 11">
          <a:extLst>
            <a:ext uri="{FF2B5EF4-FFF2-40B4-BE49-F238E27FC236}">
              <a16:creationId xmlns:a16="http://schemas.microsoft.com/office/drawing/2014/main" id="{00000000-0008-0000-1F00-0000B3010000}"/>
            </a:ext>
          </a:extLst>
        </xdr:cNvPr>
        <xdr:cNvSpPr txBox="1">
          <a:spLocks noChangeArrowheads="1"/>
        </xdr:cNvSpPr>
      </xdr:nvSpPr>
      <xdr:spPr bwMode="auto">
        <a:xfrm>
          <a:off x="42672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86</xdr:row>
      <xdr:rowOff>0</xdr:rowOff>
    </xdr:from>
    <xdr:ext cx="114300" cy="285750"/>
    <xdr:sp macro="" textlink="">
      <xdr:nvSpPr>
        <xdr:cNvPr id="436" name="Text Box 12">
          <a:extLst>
            <a:ext uri="{FF2B5EF4-FFF2-40B4-BE49-F238E27FC236}">
              <a16:creationId xmlns:a16="http://schemas.microsoft.com/office/drawing/2014/main" id="{00000000-0008-0000-1F00-0000B4010000}"/>
            </a:ext>
          </a:extLst>
        </xdr:cNvPr>
        <xdr:cNvSpPr txBox="1">
          <a:spLocks noChangeArrowheads="1"/>
        </xdr:cNvSpPr>
      </xdr:nvSpPr>
      <xdr:spPr bwMode="auto">
        <a:xfrm>
          <a:off x="42672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86</xdr:row>
      <xdr:rowOff>0</xdr:rowOff>
    </xdr:from>
    <xdr:ext cx="114300" cy="285750"/>
    <xdr:sp macro="" textlink="">
      <xdr:nvSpPr>
        <xdr:cNvPr id="437" name="Text Box 11">
          <a:extLst>
            <a:ext uri="{FF2B5EF4-FFF2-40B4-BE49-F238E27FC236}">
              <a16:creationId xmlns:a16="http://schemas.microsoft.com/office/drawing/2014/main" id="{00000000-0008-0000-1F00-0000B5010000}"/>
            </a:ext>
          </a:extLst>
        </xdr:cNvPr>
        <xdr:cNvSpPr txBox="1">
          <a:spLocks noChangeArrowheads="1"/>
        </xdr:cNvSpPr>
      </xdr:nvSpPr>
      <xdr:spPr bwMode="auto">
        <a:xfrm>
          <a:off x="42672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86</xdr:row>
      <xdr:rowOff>0</xdr:rowOff>
    </xdr:from>
    <xdr:ext cx="114300" cy="285750"/>
    <xdr:sp macro="" textlink="">
      <xdr:nvSpPr>
        <xdr:cNvPr id="438" name="Text Box 12">
          <a:extLst>
            <a:ext uri="{FF2B5EF4-FFF2-40B4-BE49-F238E27FC236}">
              <a16:creationId xmlns:a16="http://schemas.microsoft.com/office/drawing/2014/main" id="{00000000-0008-0000-1F00-0000B6010000}"/>
            </a:ext>
          </a:extLst>
        </xdr:cNvPr>
        <xdr:cNvSpPr txBox="1">
          <a:spLocks noChangeArrowheads="1"/>
        </xdr:cNvSpPr>
      </xdr:nvSpPr>
      <xdr:spPr bwMode="auto">
        <a:xfrm>
          <a:off x="42672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87</xdr:row>
      <xdr:rowOff>0</xdr:rowOff>
    </xdr:from>
    <xdr:ext cx="114300" cy="285750"/>
    <xdr:sp macro="" textlink="">
      <xdr:nvSpPr>
        <xdr:cNvPr id="439" name="Text Box 13">
          <a:extLst>
            <a:ext uri="{FF2B5EF4-FFF2-40B4-BE49-F238E27FC236}">
              <a16:creationId xmlns:a16="http://schemas.microsoft.com/office/drawing/2014/main" id="{00000000-0008-0000-1F00-0000B7010000}"/>
            </a:ext>
          </a:extLst>
        </xdr:cNvPr>
        <xdr:cNvSpPr txBox="1">
          <a:spLocks noChangeArrowheads="1"/>
        </xdr:cNvSpPr>
      </xdr:nvSpPr>
      <xdr:spPr bwMode="auto">
        <a:xfrm>
          <a:off x="4267200" y="1676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87</xdr:row>
      <xdr:rowOff>0</xdr:rowOff>
    </xdr:from>
    <xdr:ext cx="114300" cy="285750"/>
    <xdr:sp macro="" textlink="">
      <xdr:nvSpPr>
        <xdr:cNvPr id="440" name="Text Box 14">
          <a:extLst>
            <a:ext uri="{FF2B5EF4-FFF2-40B4-BE49-F238E27FC236}">
              <a16:creationId xmlns:a16="http://schemas.microsoft.com/office/drawing/2014/main" id="{00000000-0008-0000-1F00-0000B8010000}"/>
            </a:ext>
          </a:extLst>
        </xdr:cNvPr>
        <xdr:cNvSpPr txBox="1">
          <a:spLocks noChangeArrowheads="1"/>
        </xdr:cNvSpPr>
      </xdr:nvSpPr>
      <xdr:spPr bwMode="auto">
        <a:xfrm>
          <a:off x="4267200" y="1676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86</xdr:row>
      <xdr:rowOff>0</xdr:rowOff>
    </xdr:from>
    <xdr:ext cx="114300" cy="285750"/>
    <xdr:sp macro="" textlink="">
      <xdr:nvSpPr>
        <xdr:cNvPr id="443" name="Text Box 11">
          <a:extLst>
            <a:ext uri="{FF2B5EF4-FFF2-40B4-BE49-F238E27FC236}">
              <a16:creationId xmlns:a16="http://schemas.microsoft.com/office/drawing/2014/main" id="{00000000-0008-0000-1F00-0000BB010000}"/>
            </a:ext>
          </a:extLst>
        </xdr:cNvPr>
        <xdr:cNvSpPr txBox="1">
          <a:spLocks noChangeArrowheads="1"/>
        </xdr:cNvSpPr>
      </xdr:nvSpPr>
      <xdr:spPr bwMode="auto">
        <a:xfrm>
          <a:off x="42672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86</xdr:row>
      <xdr:rowOff>0</xdr:rowOff>
    </xdr:from>
    <xdr:ext cx="114300" cy="285750"/>
    <xdr:sp macro="" textlink="">
      <xdr:nvSpPr>
        <xdr:cNvPr id="444" name="Text Box 12">
          <a:extLst>
            <a:ext uri="{FF2B5EF4-FFF2-40B4-BE49-F238E27FC236}">
              <a16:creationId xmlns:a16="http://schemas.microsoft.com/office/drawing/2014/main" id="{00000000-0008-0000-1F00-0000BC010000}"/>
            </a:ext>
          </a:extLst>
        </xdr:cNvPr>
        <xdr:cNvSpPr txBox="1">
          <a:spLocks noChangeArrowheads="1"/>
        </xdr:cNvSpPr>
      </xdr:nvSpPr>
      <xdr:spPr bwMode="auto">
        <a:xfrm>
          <a:off x="42672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87</xdr:row>
      <xdr:rowOff>0</xdr:rowOff>
    </xdr:from>
    <xdr:ext cx="114300" cy="285750"/>
    <xdr:sp macro="" textlink="">
      <xdr:nvSpPr>
        <xdr:cNvPr id="447" name="Text Box 13">
          <a:extLst>
            <a:ext uri="{FF2B5EF4-FFF2-40B4-BE49-F238E27FC236}">
              <a16:creationId xmlns:a16="http://schemas.microsoft.com/office/drawing/2014/main" id="{00000000-0008-0000-1F00-0000BF010000}"/>
            </a:ext>
          </a:extLst>
        </xdr:cNvPr>
        <xdr:cNvSpPr txBox="1">
          <a:spLocks noChangeArrowheads="1"/>
        </xdr:cNvSpPr>
      </xdr:nvSpPr>
      <xdr:spPr bwMode="auto">
        <a:xfrm>
          <a:off x="6972300" y="1479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85</xdr:row>
      <xdr:rowOff>0</xdr:rowOff>
    </xdr:from>
    <xdr:ext cx="114300" cy="285750"/>
    <xdr:sp macro="" textlink="">
      <xdr:nvSpPr>
        <xdr:cNvPr id="448" name="Text Box 11">
          <a:extLst>
            <a:ext uri="{FF2B5EF4-FFF2-40B4-BE49-F238E27FC236}">
              <a16:creationId xmlns:a16="http://schemas.microsoft.com/office/drawing/2014/main" id="{00000000-0008-0000-1F00-0000C0010000}"/>
            </a:ext>
          </a:extLst>
        </xdr:cNvPr>
        <xdr:cNvSpPr txBox="1">
          <a:spLocks noChangeArrowheads="1"/>
        </xdr:cNvSpPr>
      </xdr:nvSpPr>
      <xdr:spPr bwMode="auto">
        <a:xfrm>
          <a:off x="48768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85</xdr:row>
      <xdr:rowOff>0</xdr:rowOff>
    </xdr:from>
    <xdr:ext cx="114300" cy="285750"/>
    <xdr:sp macro="" textlink="">
      <xdr:nvSpPr>
        <xdr:cNvPr id="449" name="Text Box 12">
          <a:extLst>
            <a:ext uri="{FF2B5EF4-FFF2-40B4-BE49-F238E27FC236}">
              <a16:creationId xmlns:a16="http://schemas.microsoft.com/office/drawing/2014/main" id="{00000000-0008-0000-1F00-0000C1010000}"/>
            </a:ext>
          </a:extLst>
        </xdr:cNvPr>
        <xdr:cNvSpPr txBox="1">
          <a:spLocks noChangeArrowheads="1"/>
        </xdr:cNvSpPr>
      </xdr:nvSpPr>
      <xdr:spPr bwMode="auto">
        <a:xfrm>
          <a:off x="48768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86</xdr:row>
      <xdr:rowOff>0</xdr:rowOff>
    </xdr:from>
    <xdr:ext cx="114300" cy="285750"/>
    <xdr:sp macro="" textlink="">
      <xdr:nvSpPr>
        <xdr:cNvPr id="450" name="Text Box 11">
          <a:extLst>
            <a:ext uri="{FF2B5EF4-FFF2-40B4-BE49-F238E27FC236}">
              <a16:creationId xmlns:a16="http://schemas.microsoft.com/office/drawing/2014/main" id="{00000000-0008-0000-1F00-0000C2010000}"/>
            </a:ext>
          </a:extLst>
        </xdr:cNvPr>
        <xdr:cNvSpPr txBox="1">
          <a:spLocks noChangeArrowheads="1"/>
        </xdr:cNvSpPr>
      </xdr:nvSpPr>
      <xdr:spPr bwMode="auto">
        <a:xfrm>
          <a:off x="48768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86</xdr:row>
      <xdr:rowOff>0</xdr:rowOff>
    </xdr:from>
    <xdr:ext cx="114300" cy="285750"/>
    <xdr:sp macro="" textlink="">
      <xdr:nvSpPr>
        <xdr:cNvPr id="451" name="Text Box 12">
          <a:extLst>
            <a:ext uri="{FF2B5EF4-FFF2-40B4-BE49-F238E27FC236}">
              <a16:creationId xmlns:a16="http://schemas.microsoft.com/office/drawing/2014/main" id="{00000000-0008-0000-1F00-0000C3010000}"/>
            </a:ext>
          </a:extLst>
        </xdr:cNvPr>
        <xdr:cNvSpPr txBox="1">
          <a:spLocks noChangeArrowheads="1"/>
        </xdr:cNvSpPr>
      </xdr:nvSpPr>
      <xdr:spPr bwMode="auto">
        <a:xfrm>
          <a:off x="48768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86</xdr:row>
      <xdr:rowOff>0</xdr:rowOff>
    </xdr:from>
    <xdr:ext cx="114300" cy="285750"/>
    <xdr:sp macro="" textlink="">
      <xdr:nvSpPr>
        <xdr:cNvPr id="452" name="Text Box 11">
          <a:extLst>
            <a:ext uri="{FF2B5EF4-FFF2-40B4-BE49-F238E27FC236}">
              <a16:creationId xmlns:a16="http://schemas.microsoft.com/office/drawing/2014/main" id="{00000000-0008-0000-1F00-0000C4010000}"/>
            </a:ext>
          </a:extLst>
        </xdr:cNvPr>
        <xdr:cNvSpPr txBox="1">
          <a:spLocks noChangeArrowheads="1"/>
        </xdr:cNvSpPr>
      </xdr:nvSpPr>
      <xdr:spPr bwMode="auto">
        <a:xfrm>
          <a:off x="48768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86</xdr:row>
      <xdr:rowOff>0</xdr:rowOff>
    </xdr:from>
    <xdr:ext cx="114300" cy="285750"/>
    <xdr:sp macro="" textlink="">
      <xdr:nvSpPr>
        <xdr:cNvPr id="453" name="Text Box 12">
          <a:extLst>
            <a:ext uri="{FF2B5EF4-FFF2-40B4-BE49-F238E27FC236}">
              <a16:creationId xmlns:a16="http://schemas.microsoft.com/office/drawing/2014/main" id="{00000000-0008-0000-1F00-0000C5010000}"/>
            </a:ext>
          </a:extLst>
        </xdr:cNvPr>
        <xdr:cNvSpPr txBox="1">
          <a:spLocks noChangeArrowheads="1"/>
        </xdr:cNvSpPr>
      </xdr:nvSpPr>
      <xdr:spPr bwMode="auto">
        <a:xfrm>
          <a:off x="48768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87</xdr:row>
      <xdr:rowOff>0</xdr:rowOff>
    </xdr:from>
    <xdr:ext cx="114300" cy="285750"/>
    <xdr:sp macro="" textlink="">
      <xdr:nvSpPr>
        <xdr:cNvPr id="454" name="Text Box 13">
          <a:extLst>
            <a:ext uri="{FF2B5EF4-FFF2-40B4-BE49-F238E27FC236}">
              <a16:creationId xmlns:a16="http://schemas.microsoft.com/office/drawing/2014/main" id="{00000000-0008-0000-1F00-0000C6010000}"/>
            </a:ext>
          </a:extLst>
        </xdr:cNvPr>
        <xdr:cNvSpPr txBox="1">
          <a:spLocks noChangeArrowheads="1"/>
        </xdr:cNvSpPr>
      </xdr:nvSpPr>
      <xdr:spPr bwMode="auto">
        <a:xfrm>
          <a:off x="4876800" y="1676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87</xdr:row>
      <xdr:rowOff>0</xdr:rowOff>
    </xdr:from>
    <xdr:ext cx="114300" cy="285750"/>
    <xdr:sp macro="" textlink="">
      <xdr:nvSpPr>
        <xdr:cNvPr id="455" name="Text Box 14">
          <a:extLst>
            <a:ext uri="{FF2B5EF4-FFF2-40B4-BE49-F238E27FC236}">
              <a16:creationId xmlns:a16="http://schemas.microsoft.com/office/drawing/2014/main" id="{00000000-0008-0000-1F00-0000C7010000}"/>
            </a:ext>
          </a:extLst>
        </xdr:cNvPr>
        <xdr:cNvSpPr txBox="1">
          <a:spLocks noChangeArrowheads="1"/>
        </xdr:cNvSpPr>
      </xdr:nvSpPr>
      <xdr:spPr bwMode="auto">
        <a:xfrm>
          <a:off x="4876800" y="1676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85</xdr:row>
      <xdr:rowOff>0</xdr:rowOff>
    </xdr:from>
    <xdr:ext cx="114300" cy="285750"/>
    <xdr:sp macro="" textlink="">
      <xdr:nvSpPr>
        <xdr:cNvPr id="456" name="Text Box 11">
          <a:extLst>
            <a:ext uri="{FF2B5EF4-FFF2-40B4-BE49-F238E27FC236}">
              <a16:creationId xmlns:a16="http://schemas.microsoft.com/office/drawing/2014/main" id="{00000000-0008-0000-1F00-0000C8010000}"/>
            </a:ext>
          </a:extLst>
        </xdr:cNvPr>
        <xdr:cNvSpPr txBox="1">
          <a:spLocks noChangeArrowheads="1"/>
        </xdr:cNvSpPr>
      </xdr:nvSpPr>
      <xdr:spPr bwMode="auto">
        <a:xfrm>
          <a:off x="48768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85</xdr:row>
      <xdr:rowOff>0</xdr:rowOff>
    </xdr:from>
    <xdr:ext cx="114300" cy="285750"/>
    <xdr:sp macro="" textlink="">
      <xdr:nvSpPr>
        <xdr:cNvPr id="457" name="Text Box 12">
          <a:extLst>
            <a:ext uri="{FF2B5EF4-FFF2-40B4-BE49-F238E27FC236}">
              <a16:creationId xmlns:a16="http://schemas.microsoft.com/office/drawing/2014/main" id="{00000000-0008-0000-1F00-0000C9010000}"/>
            </a:ext>
          </a:extLst>
        </xdr:cNvPr>
        <xdr:cNvSpPr txBox="1">
          <a:spLocks noChangeArrowheads="1"/>
        </xdr:cNvSpPr>
      </xdr:nvSpPr>
      <xdr:spPr bwMode="auto">
        <a:xfrm>
          <a:off x="48768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86</xdr:row>
      <xdr:rowOff>0</xdr:rowOff>
    </xdr:from>
    <xdr:ext cx="114300" cy="285750"/>
    <xdr:sp macro="" textlink="">
      <xdr:nvSpPr>
        <xdr:cNvPr id="458" name="Text Box 11">
          <a:extLst>
            <a:ext uri="{FF2B5EF4-FFF2-40B4-BE49-F238E27FC236}">
              <a16:creationId xmlns:a16="http://schemas.microsoft.com/office/drawing/2014/main" id="{00000000-0008-0000-1F00-0000CA010000}"/>
            </a:ext>
          </a:extLst>
        </xdr:cNvPr>
        <xdr:cNvSpPr txBox="1">
          <a:spLocks noChangeArrowheads="1"/>
        </xdr:cNvSpPr>
      </xdr:nvSpPr>
      <xdr:spPr bwMode="auto">
        <a:xfrm>
          <a:off x="48768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86</xdr:row>
      <xdr:rowOff>0</xdr:rowOff>
    </xdr:from>
    <xdr:ext cx="114300" cy="285750"/>
    <xdr:sp macro="" textlink="">
      <xdr:nvSpPr>
        <xdr:cNvPr id="459" name="Text Box 12">
          <a:extLst>
            <a:ext uri="{FF2B5EF4-FFF2-40B4-BE49-F238E27FC236}">
              <a16:creationId xmlns:a16="http://schemas.microsoft.com/office/drawing/2014/main" id="{00000000-0008-0000-1F00-0000CB010000}"/>
            </a:ext>
          </a:extLst>
        </xdr:cNvPr>
        <xdr:cNvSpPr txBox="1">
          <a:spLocks noChangeArrowheads="1"/>
        </xdr:cNvSpPr>
      </xdr:nvSpPr>
      <xdr:spPr bwMode="auto">
        <a:xfrm>
          <a:off x="48768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492125</xdr:colOff>
      <xdr:row>87</xdr:row>
      <xdr:rowOff>115358</xdr:rowOff>
    </xdr:from>
    <xdr:ext cx="114300" cy="285750"/>
    <xdr:sp macro="" textlink="">
      <xdr:nvSpPr>
        <xdr:cNvPr id="462" name="Text Box 8">
          <a:extLst>
            <a:ext uri="{FF2B5EF4-FFF2-40B4-BE49-F238E27FC236}">
              <a16:creationId xmlns:a16="http://schemas.microsoft.com/office/drawing/2014/main" id="{00000000-0008-0000-1F00-0000CE010000}"/>
            </a:ext>
          </a:extLst>
        </xdr:cNvPr>
        <xdr:cNvSpPr txBox="1">
          <a:spLocks noChangeArrowheads="1"/>
        </xdr:cNvSpPr>
      </xdr:nvSpPr>
      <xdr:spPr bwMode="auto">
        <a:xfrm>
          <a:off x="5368925" y="16879358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73</xdr:row>
      <xdr:rowOff>179917</xdr:rowOff>
    </xdr:from>
    <xdr:ext cx="114300" cy="285750"/>
    <xdr:sp macro="" textlink="">
      <xdr:nvSpPr>
        <xdr:cNvPr id="463" name="Text Box 13">
          <a:extLst>
            <a:ext uri="{FF2B5EF4-FFF2-40B4-BE49-F238E27FC236}">
              <a16:creationId xmlns:a16="http://schemas.microsoft.com/office/drawing/2014/main" id="{00000000-0008-0000-1F00-0000CF010000}"/>
            </a:ext>
          </a:extLst>
        </xdr:cNvPr>
        <xdr:cNvSpPr txBox="1">
          <a:spLocks noChangeArrowheads="1"/>
        </xdr:cNvSpPr>
      </xdr:nvSpPr>
      <xdr:spPr bwMode="auto">
        <a:xfrm>
          <a:off x="6096000" y="14086417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89</xdr:row>
      <xdr:rowOff>0</xdr:rowOff>
    </xdr:from>
    <xdr:ext cx="114300" cy="285750"/>
    <xdr:sp macro="" textlink="">
      <xdr:nvSpPr>
        <xdr:cNvPr id="464" name="Text Box 13">
          <a:extLst>
            <a:ext uri="{FF2B5EF4-FFF2-40B4-BE49-F238E27FC236}">
              <a16:creationId xmlns:a16="http://schemas.microsoft.com/office/drawing/2014/main" id="{00000000-0008-0000-1F00-0000D0010000}"/>
            </a:ext>
          </a:extLst>
        </xdr:cNvPr>
        <xdr:cNvSpPr txBox="1">
          <a:spLocks noChangeArrowheads="1"/>
        </xdr:cNvSpPr>
      </xdr:nvSpPr>
      <xdr:spPr bwMode="auto">
        <a:xfrm>
          <a:off x="1219200" y="1714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89</xdr:row>
      <xdr:rowOff>0</xdr:rowOff>
    </xdr:from>
    <xdr:ext cx="114300" cy="285750"/>
    <xdr:sp macro="" textlink="">
      <xdr:nvSpPr>
        <xdr:cNvPr id="465" name="Text Box 14">
          <a:extLst>
            <a:ext uri="{FF2B5EF4-FFF2-40B4-BE49-F238E27FC236}">
              <a16:creationId xmlns:a16="http://schemas.microsoft.com/office/drawing/2014/main" id="{00000000-0008-0000-1F00-0000D1010000}"/>
            </a:ext>
          </a:extLst>
        </xdr:cNvPr>
        <xdr:cNvSpPr txBox="1">
          <a:spLocks noChangeArrowheads="1"/>
        </xdr:cNvSpPr>
      </xdr:nvSpPr>
      <xdr:spPr bwMode="auto">
        <a:xfrm>
          <a:off x="1219200" y="1714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89</xdr:row>
      <xdr:rowOff>0</xdr:rowOff>
    </xdr:from>
    <xdr:ext cx="114300" cy="285750"/>
    <xdr:sp macro="" textlink="">
      <xdr:nvSpPr>
        <xdr:cNvPr id="466" name="Text Box 13">
          <a:extLst>
            <a:ext uri="{FF2B5EF4-FFF2-40B4-BE49-F238E27FC236}">
              <a16:creationId xmlns:a16="http://schemas.microsoft.com/office/drawing/2014/main" id="{00000000-0008-0000-1F00-0000D2010000}"/>
            </a:ext>
          </a:extLst>
        </xdr:cNvPr>
        <xdr:cNvSpPr txBox="1">
          <a:spLocks noChangeArrowheads="1"/>
        </xdr:cNvSpPr>
      </xdr:nvSpPr>
      <xdr:spPr bwMode="auto">
        <a:xfrm>
          <a:off x="1219200" y="1714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89</xdr:row>
      <xdr:rowOff>0</xdr:rowOff>
    </xdr:from>
    <xdr:ext cx="114300" cy="285750"/>
    <xdr:sp macro="" textlink="">
      <xdr:nvSpPr>
        <xdr:cNvPr id="467" name="Text Box 14">
          <a:extLst>
            <a:ext uri="{FF2B5EF4-FFF2-40B4-BE49-F238E27FC236}">
              <a16:creationId xmlns:a16="http://schemas.microsoft.com/office/drawing/2014/main" id="{00000000-0008-0000-1F00-0000D3010000}"/>
            </a:ext>
          </a:extLst>
        </xdr:cNvPr>
        <xdr:cNvSpPr txBox="1">
          <a:spLocks noChangeArrowheads="1"/>
        </xdr:cNvSpPr>
      </xdr:nvSpPr>
      <xdr:spPr bwMode="auto">
        <a:xfrm>
          <a:off x="1219200" y="1714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89</xdr:row>
      <xdr:rowOff>0</xdr:rowOff>
    </xdr:from>
    <xdr:ext cx="114300" cy="285750"/>
    <xdr:sp macro="" textlink="">
      <xdr:nvSpPr>
        <xdr:cNvPr id="468" name="Text Box 13">
          <a:extLst>
            <a:ext uri="{FF2B5EF4-FFF2-40B4-BE49-F238E27FC236}">
              <a16:creationId xmlns:a16="http://schemas.microsoft.com/office/drawing/2014/main" id="{00000000-0008-0000-1F00-0000D4010000}"/>
            </a:ext>
          </a:extLst>
        </xdr:cNvPr>
        <xdr:cNvSpPr txBox="1">
          <a:spLocks noChangeArrowheads="1"/>
        </xdr:cNvSpPr>
      </xdr:nvSpPr>
      <xdr:spPr bwMode="auto">
        <a:xfrm>
          <a:off x="1219200" y="1714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89</xdr:row>
      <xdr:rowOff>0</xdr:rowOff>
    </xdr:from>
    <xdr:ext cx="114300" cy="285750"/>
    <xdr:sp macro="" textlink="">
      <xdr:nvSpPr>
        <xdr:cNvPr id="469" name="Text Box 14">
          <a:extLst>
            <a:ext uri="{FF2B5EF4-FFF2-40B4-BE49-F238E27FC236}">
              <a16:creationId xmlns:a16="http://schemas.microsoft.com/office/drawing/2014/main" id="{00000000-0008-0000-1F00-0000D5010000}"/>
            </a:ext>
          </a:extLst>
        </xdr:cNvPr>
        <xdr:cNvSpPr txBox="1">
          <a:spLocks noChangeArrowheads="1"/>
        </xdr:cNvSpPr>
      </xdr:nvSpPr>
      <xdr:spPr bwMode="auto">
        <a:xfrm>
          <a:off x="1219200" y="1714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89</xdr:row>
      <xdr:rowOff>0</xdr:rowOff>
    </xdr:from>
    <xdr:ext cx="114300" cy="285750"/>
    <xdr:sp macro="" textlink="">
      <xdr:nvSpPr>
        <xdr:cNvPr id="470" name="Text Box 13">
          <a:extLst>
            <a:ext uri="{FF2B5EF4-FFF2-40B4-BE49-F238E27FC236}">
              <a16:creationId xmlns:a16="http://schemas.microsoft.com/office/drawing/2014/main" id="{00000000-0008-0000-1F00-0000D6010000}"/>
            </a:ext>
          </a:extLst>
        </xdr:cNvPr>
        <xdr:cNvSpPr txBox="1">
          <a:spLocks noChangeArrowheads="1"/>
        </xdr:cNvSpPr>
      </xdr:nvSpPr>
      <xdr:spPr bwMode="auto">
        <a:xfrm>
          <a:off x="1219200" y="1714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89</xdr:row>
      <xdr:rowOff>0</xdr:rowOff>
    </xdr:from>
    <xdr:ext cx="114300" cy="285750"/>
    <xdr:sp macro="" textlink="">
      <xdr:nvSpPr>
        <xdr:cNvPr id="471" name="Text Box 14">
          <a:extLst>
            <a:ext uri="{FF2B5EF4-FFF2-40B4-BE49-F238E27FC236}">
              <a16:creationId xmlns:a16="http://schemas.microsoft.com/office/drawing/2014/main" id="{00000000-0008-0000-1F00-0000D7010000}"/>
            </a:ext>
          </a:extLst>
        </xdr:cNvPr>
        <xdr:cNvSpPr txBox="1">
          <a:spLocks noChangeArrowheads="1"/>
        </xdr:cNvSpPr>
      </xdr:nvSpPr>
      <xdr:spPr bwMode="auto">
        <a:xfrm>
          <a:off x="1219200" y="1714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37</xdr:row>
      <xdr:rowOff>0</xdr:rowOff>
    </xdr:from>
    <xdr:ext cx="114300" cy="285750"/>
    <xdr:sp macro="" textlink="">
      <xdr:nvSpPr>
        <xdr:cNvPr id="472" name="Text Box 8">
          <a:extLst>
            <a:ext uri="{FF2B5EF4-FFF2-40B4-BE49-F238E27FC236}">
              <a16:creationId xmlns:a16="http://schemas.microsoft.com/office/drawing/2014/main" id="{00000000-0008-0000-1F00-0000D8010000}"/>
            </a:ext>
          </a:extLst>
        </xdr:cNvPr>
        <xdr:cNvSpPr txBox="1">
          <a:spLocks noChangeArrowheads="1"/>
        </xdr:cNvSpPr>
      </xdr:nvSpPr>
      <xdr:spPr bwMode="auto">
        <a:xfrm>
          <a:off x="1219200" y="704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37</xdr:row>
      <xdr:rowOff>0</xdr:rowOff>
    </xdr:from>
    <xdr:ext cx="114300" cy="285750"/>
    <xdr:sp macro="" textlink="">
      <xdr:nvSpPr>
        <xdr:cNvPr id="473" name="Text Box 8">
          <a:extLst>
            <a:ext uri="{FF2B5EF4-FFF2-40B4-BE49-F238E27FC236}">
              <a16:creationId xmlns:a16="http://schemas.microsoft.com/office/drawing/2014/main" id="{00000000-0008-0000-1F00-0000D9010000}"/>
            </a:ext>
          </a:extLst>
        </xdr:cNvPr>
        <xdr:cNvSpPr txBox="1">
          <a:spLocks noChangeArrowheads="1"/>
        </xdr:cNvSpPr>
      </xdr:nvSpPr>
      <xdr:spPr bwMode="auto">
        <a:xfrm>
          <a:off x="1219200" y="704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474" name="Text Box 8">
          <a:extLst>
            <a:ext uri="{FF2B5EF4-FFF2-40B4-BE49-F238E27FC236}">
              <a16:creationId xmlns:a16="http://schemas.microsoft.com/office/drawing/2014/main" id="{00000000-0008-0000-1F00-0000DA010000}"/>
            </a:ext>
          </a:extLst>
        </xdr:cNvPr>
        <xdr:cNvSpPr txBox="1">
          <a:spLocks noChangeArrowheads="1"/>
        </xdr:cNvSpPr>
      </xdr:nvSpPr>
      <xdr:spPr bwMode="auto">
        <a:xfrm>
          <a:off x="1219200" y="857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475" name="Text Box 8">
          <a:extLst>
            <a:ext uri="{FF2B5EF4-FFF2-40B4-BE49-F238E27FC236}">
              <a16:creationId xmlns:a16="http://schemas.microsoft.com/office/drawing/2014/main" id="{00000000-0008-0000-1F00-0000DB010000}"/>
            </a:ext>
          </a:extLst>
        </xdr:cNvPr>
        <xdr:cNvSpPr txBox="1">
          <a:spLocks noChangeArrowheads="1"/>
        </xdr:cNvSpPr>
      </xdr:nvSpPr>
      <xdr:spPr bwMode="auto">
        <a:xfrm>
          <a:off x="1219200" y="857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76" name="Text Box 1">
          <a:extLst>
            <a:ext uri="{FF2B5EF4-FFF2-40B4-BE49-F238E27FC236}">
              <a16:creationId xmlns:a16="http://schemas.microsoft.com/office/drawing/2014/main" id="{00000000-0008-0000-1F00-0000DC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77" name="Text Box 2">
          <a:extLst>
            <a:ext uri="{FF2B5EF4-FFF2-40B4-BE49-F238E27FC236}">
              <a16:creationId xmlns:a16="http://schemas.microsoft.com/office/drawing/2014/main" id="{00000000-0008-0000-1F00-0000DD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78" name="Text Box 3">
          <a:extLst>
            <a:ext uri="{FF2B5EF4-FFF2-40B4-BE49-F238E27FC236}">
              <a16:creationId xmlns:a16="http://schemas.microsoft.com/office/drawing/2014/main" id="{00000000-0008-0000-1F00-0000DE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79" name="Text Box 4">
          <a:extLst>
            <a:ext uri="{FF2B5EF4-FFF2-40B4-BE49-F238E27FC236}">
              <a16:creationId xmlns:a16="http://schemas.microsoft.com/office/drawing/2014/main" id="{00000000-0008-0000-1F00-0000DF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80" name="Text Box 5">
          <a:extLst>
            <a:ext uri="{FF2B5EF4-FFF2-40B4-BE49-F238E27FC236}">
              <a16:creationId xmlns:a16="http://schemas.microsoft.com/office/drawing/2014/main" id="{00000000-0008-0000-1F00-0000E0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81" name="Text Box 6">
          <a:extLst>
            <a:ext uri="{FF2B5EF4-FFF2-40B4-BE49-F238E27FC236}">
              <a16:creationId xmlns:a16="http://schemas.microsoft.com/office/drawing/2014/main" id="{00000000-0008-0000-1F00-0000E1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82" name="Text Box 8">
          <a:extLst>
            <a:ext uri="{FF2B5EF4-FFF2-40B4-BE49-F238E27FC236}">
              <a16:creationId xmlns:a16="http://schemas.microsoft.com/office/drawing/2014/main" id="{00000000-0008-0000-1F00-0000E2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83" name="Text Box 9">
          <a:extLst>
            <a:ext uri="{FF2B5EF4-FFF2-40B4-BE49-F238E27FC236}">
              <a16:creationId xmlns:a16="http://schemas.microsoft.com/office/drawing/2014/main" id="{00000000-0008-0000-1F00-0000E3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84" name="Text Box 10">
          <a:extLst>
            <a:ext uri="{FF2B5EF4-FFF2-40B4-BE49-F238E27FC236}">
              <a16:creationId xmlns:a16="http://schemas.microsoft.com/office/drawing/2014/main" id="{00000000-0008-0000-1F00-0000E4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85" name="Text Box 1">
          <a:extLst>
            <a:ext uri="{FF2B5EF4-FFF2-40B4-BE49-F238E27FC236}">
              <a16:creationId xmlns:a16="http://schemas.microsoft.com/office/drawing/2014/main" id="{00000000-0008-0000-1F00-0000E5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86" name="Text Box 2">
          <a:extLst>
            <a:ext uri="{FF2B5EF4-FFF2-40B4-BE49-F238E27FC236}">
              <a16:creationId xmlns:a16="http://schemas.microsoft.com/office/drawing/2014/main" id="{00000000-0008-0000-1F00-0000E6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487" name="Text Box 8">
          <a:extLst>
            <a:ext uri="{FF2B5EF4-FFF2-40B4-BE49-F238E27FC236}">
              <a16:creationId xmlns:a16="http://schemas.microsoft.com/office/drawing/2014/main" id="{00000000-0008-0000-1F00-0000E7010000}"/>
            </a:ext>
          </a:extLst>
        </xdr:cNvPr>
        <xdr:cNvSpPr txBox="1">
          <a:spLocks noChangeArrowheads="1"/>
        </xdr:cNvSpPr>
      </xdr:nvSpPr>
      <xdr:spPr bwMode="auto">
        <a:xfrm>
          <a:off x="1219200" y="857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88" name="Text Box 1">
          <a:extLst>
            <a:ext uri="{FF2B5EF4-FFF2-40B4-BE49-F238E27FC236}">
              <a16:creationId xmlns:a16="http://schemas.microsoft.com/office/drawing/2014/main" id="{00000000-0008-0000-1F00-0000E8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89" name="Text Box 2">
          <a:extLst>
            <a:ext uri="{FF2B5EF4-FFF2-40B4-BE49-F238E27FC236}">
              <a16:creationId xmlns:a16="http://schemas.microsoft.com/office/drawing/2014/main" id="{00000000-0008-0000-1F00-0000E9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90" name="Text Box 3">
          <a:extLst>
            <a:ext uri="{FF2B5EF4-FFF2-40B4-BE49-F238E27FC236}">
              <a16:creationId xmlns:a16="http://schemas.microsoft.com/office/drawing/2014/main" id="{00000000-0008-0000-1F00-0000EA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91" name="Text Box 4">
          <a:extLst>
            <a:ext uri="{FF2B5EF4-FFF2-40B4-BE49-F238E27FC236}">
              <a16:creationId xmlns:a16="http://schemas.microsoft.com/office/drawing/2014/main" id="{00000000-0008-0000-1F00-0000EB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92" name="Text Box 5">
          <a:extLst>
            <a:ext uri="{FF2B5EF4-FFF2-40B4-BE49-F238E27FC236}">
              <a16:creationId xmlns:a16="http://schemas.microsoft.com/office/drawing/2014/main" id="{00000000-0008-0000-1F00-0000EC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93" name="Text Box 6">
          <a:extLst>
            <a:ext uri="{FF2B5EF4-FFF2-40B4-BE49-F238E27FC236}">
              <a16:creationId xmlns:a16="http://schemas.microsoft.com/office/drawing/2014/main" id="{00000000-0008-0000-1F00-0000ED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94" name="Text Box 8">
          <a:extLst>
            <a:ext uri="{FF2B5EF4-FFF2-40B4-BE49-F238E27FC236}">
              <a16:creationId xmlns:a16="http://schemas.microsoft.com/office/drawing/2014/main" id="{00000000-0008-0000-1F00-0000EE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95" name="Text Box 9">
          <a:extLst>
            <a:ext uri="{FF2B5EF4-FFF2-40B4-BE49-F238E27FC236}">
              <a16:creationId xmlns:a16="http://schemas.microsoft.com/office/drawing/2014/main" id="{00000000-0008-0000-1F00-0000EF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96" name="Text Box 10">
          <a:extLst>
            <a:ext uri="{FF2B5EF4-FFF2-40B4-BE49-F238E27FC236}">
              <a16:creationId xmlns:a16="http://schemas.microsoft.com/office/drawing/2014/main" id="{00000000-0008-0000-1F00-0000F0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97" name="Text Box 1">
          <a:extLst>
            <a:ext uri="{FF2B5EF4-FFF2-40B4-BE49-F238E27FC236}">
              <a16:creationId xmlns:a16="http://schemas.microsoft.com/office/drawing/2014/main" id="{00000000-0008-0000-1F00-0000F1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98" name="Text Box 2">
          <a:extLst>
            <a:ext uri="{FF2B5EF4-FFF2-40B4-BE49-F238E27FC236}">
              <a16:creationId xmlns:a16="http://schemas.microsoft.com/office/drawing/2014/main" id="{00000000-0008-0000-1F00-0000F2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499" name="Text Box 8">
          <a:extLst>
            <a:ext uri="{FF2B5EF4-FFF2-40B4-BE49-F238E27FC236}">
              <a16:creationId xmlns:a16="http://schemas.microsoft.com/office/drawing/2014/main" id="{00000000-0008-0000-1F00-0000F3010000}"/>
            </a:ext>
          </a:extLst>
        </xdr:cNvPr>
        <xdr:cNvSpPr txBox="1">
          <a:spLocks noChangeArrowheads="1"/>
        </xdr:cNvSpPr>
      </xdr:nvSpPr>
      <xdr:spPr bwMode="auto">
        <a:xfrm>
          <a:off x="1219200" y="857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00" name="Text Box 8">
          <a:extLst>
            <a:ext uri="{FF2B5EF4-FFF2-40B4-BE49-F238E27FC236}">
              <a16:creationId xmlns:a16="http://schemas.microsoft.com/office/drawing/2014/main" id="{00000000-0008-0000-1F00-0000F4010000}"/>
            </a:ext>
          </a:extLst>
        </xdr:cNvPr>
        <xdr:cNvSpPr txBox="1">
          <a:spLocks noChangeArrowheads="1"/>
        </xdr:cNvSpPr>
      </xdr:nvSpPr>
      <xdr:spPr bwMode="auto">
        <a:xfrm>
          <a:off x="1219200" y="857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01" name="Text Box 1">
          <a:extLst>
            <a:ext uri="{FF2B5EF4-FFF2-40B4-BE49-F238E27FC236}">
              <a16:creationId xmlns:a16="http://schemas.microsoft.com/office/drawing/2014/main" id="{00000000-0008-0000-1F00-0000F5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02" name="Text Box 2">
          <a:extLst>
            <a:ext uri="{FF2B5EF4-FFF2-40B4-BE49-F238E27FC236}">
              <a16:creationId xmlns:a16="http://schemas.microsoft.com/office/drawing/2014/main" id="{00000000-0008-0000-1F00-0000F6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03" name="Text Box 3">
          <a:extLst>
            <a:ext uri="{FF2B5EF4-FFF2-40B4-BE49-F238E27FC236}">
              <a16:creationId xmlns:a16="http://schemas.microsoft.com/office/drawing/2014/main" id="{00000000-0008-0000-1F00-0000F7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04" name="Text Box 4">
          <a:extLst>
            <a:ext uri="{FF2B5EF4-FFF2-40B4-BE49-F238E27FC236}">
              <a16:creationId xmlns:a16="http://schemas.microsoft.com/office/drawing/2014/main" id="{00000000-0008-0000-1F00-0000F8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05" name="Text Box 5">
          <a:extLst>
            <a:ext uri="{FF2B5EF4-FFF2-40B4-BE49-F238E27FC236}">
              <a16:creationId xmlns:a16="http://schemas.microsoft.com/office/drawing/2014/main" id="{00000000-0008-0000-1F00-0000F9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06" name="Text Box 6">
          <a:extLst>
            <a:ext uri="{FF2B5EF4-FFF2-40B4-BE49-F238E27FC236}">
              <a16:creationId xmlns:a16="http://schemas.microsoft.com/office/drawing/2014/main" id="{00000000-0008-0000-1F00-0000FA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07" name="Text Box 8">
          <a:extLst>
            <a:ext uri="{FF2B5EF4-FFF2-40B4-BE49-F238E27FC236}">
              <a16:creationId xmlns:a16="http://schemas.microsoft.com/office/drawing/2014/main" id="{00000000-0008-0000-1F00-0000FB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08" name="Text Box 9">
          <a:extLst>
            <a:ext uri="{FF2B5EF4-FFF2-40B4-BE49-F238E27FC236}">
              <a16:creationId xmlns:a16="http://schemas.microsoft.com/office/drawing/2014/main" id="{00000000-0008-0000-1F00-0000FC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09" name="Text Box 10">
          <a:extLst>
            <a:ext uri="{FF2B5EF4-FFF2-40B4-BE49-F238E27FC236}">
              <a16:creationId xmlns:a16="http://schemas.microsoft.com/office/drawing/2014/main" id="{00000000-0008-0000-1F00-0000FD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10" name="Text Box 1">
          <a:extLst>
            <a:ext uri="{FF2B5EF4-FFF2-40B4-BE49-F238E27FC236}">
              <a16:creationId xmlns:a16="http://schemas.microsoft.com/office/drawing/2014/main" id="{00000000-0008-0000-1F00-0000FE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11" name="Text Box 2">
          <a:extLst>
            <a:ext uri="{FF2B5EF4-FFF2-40B4-BE49-F238E27FC236}">
              <a16:creationId xmlns:a16="http://schemas.microsoft.com/office/drawing/2014/main" id="{00000000-0008-0000-1F00-0000FF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12" name="Text Box 8">
          <a:extLst>
            <a:ext uri="{FF2B5EF4-FFF2-40B4-BE49-F238E27FC236}">
              <a16:creationId xmlns:a16="http://schemas.microsoft.com/office/drawing/2014/main" id="{00000000-0008-0000-1F00-000000020000}"/>
            </a:ext>
          </a:extLst>
        </xdr:cNvPr>
        <xdr:cNvSpPr txBox="1">
          <a:spLocks noChangeArrowheads="1"/>
        </xdr:cNvSpPr>
      </xdr:nvSpPr>
      <xdr:spPr bwMode="auto">
        <a:xfrm>
          <a:off x="1219200" y="857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13" name="Text Box 1">
          <a:extLst>
            <a:ext uri="{FF2B5EF4-FFF2-40B4-BE49-F238E27FC236}">
              <a16:creationId xmlns:a16="http://schemas.microsoft.com/office/drawing/2014/main" id="{00000000-0008-0000-1F00-000001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14" name="Text Box 2">
          <a:extLst>
            <a:ext uri="{FF2B5EF4-FFF2-40B4-BE49-F238E27FC236}">
              <a16:creationId xmlns:a16="http://schemas.microsoft.com/office/drawing/2014/main" id="{00000000-0008-0000-1F00-000002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15" name="Text Box 3">
          <a:extLst>
            <a:ext uri="{FF2B5EF4-FFF2-40B4-BE49-F238E27FC236}">
              <a16:creationId xmlns:a16="http://schemas.microsoft.com/office/drawing/2014/main" id="{00000000-0008-0000-1F00-000003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16" name="Text Box 4">
          <a:extLst>
            <a:ext uri="{FF2B5EF4-FFF2-40B4-BE49-F238E27FC236}">
              <a16:creationId xmlns:a16="http://schemas.microsoft.com/office/drawing/2014/main" id="{00000000-0008-0000-1F00-000004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17" name="Text Box 5">
          <a:extLst>
            <a:ext uri="{FF2B5EF4-FFF2-40B4-BE49-F238E27FC236}">
              <a16:creationId xmlns:a16="http://schemas.microsoft.com/office/drawing/2014/main" id="{00000000-0008-0000-1F00-000005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18" name="Text Box 6">
          <a:extLst>
            <a:ext uri="{FF2B5EF4-FFF2-40B4-BE49-F238E27FC236}">
              <a16:creationId xmlns:a16="http://schemas.microsoft.com/office/drawing/2014/main" id="{00000000-0008-0000-1F00-000006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19" name="Text Box 8">
          <a:extLst>
            <a:ext uri="{FF2B5EF4-FFF2-40B4-BE49-F238E27FC236}">
              <a16:creationId xmlns:a16="http://schemas.microsoft.com/office/drawing/2014/main" id="{00000000-0008-0000-1F00-000007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20" name="Text Box 9">
          <a:extLst>
            <a:ext uri="{FF2B5EF4-FFF2-40B4-BE49-F238E27FC236}">
              <a16:creationId xmlns:a16="http://schemas.microsoft.com/office/drawing/2014/main" id="{00000000-0008-0000-1F00-000008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21" name="Text Box 10">
          <a:extLst>
            <a:ext uri="{FF2B5EF4-FFF2-40B4-BE49-F238E27FC236}">
              <a16:creationId xmlns:a16="http://schemas.microsoft.com/office/drawing/2014/main" id="{00000000-0008-0000-1F00-000009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232833</xdr:colOff>
      <xdr:row>64</xdr:row>
      <xdr:rowOff>31750</xdr:rowOff>
    </xdr:from>
    <xdr:ext cx="114300" cy="285750"/>
    <xdr:sp macro="" textlink="">
      <xdr:nvSpPr>
        <xdr:cNvPr id="522" name="Text Box 1">
          <a:extLst>
            <a:ext uri="{FF2B5EF4-FFF2-40B4-BE49-F238E27FC236}">
              <a16:creationId xmlns:a16="http://schemas.microsoft.com/office/drawing/2014/main" id="{00000000-0008-0000-1F00-00000A020000}"/>
            </a:ext>
          </a:extLst>
        </xdr:cNvPr>
        <xdr:cNvSpPr txBox="1">
          <a:spLocks noChangeArrowheads="1"/>
        </xdr:cNvSpPr>
      </xdr:nvSpPr>
      <xdr:spPr bwMode="auto">
        <a:xfrm>
          <a:off x="1452033" y="12223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23" name="Text Box 1">
          <a:extLst>
            <a:ext uri="{FF2B5EF4-FFF2-40B4-BE49-F238E27FC236}">
              <a16:creationId xmlns:a16="http://schemas.microsoft.com/office/drawing/2014/main" id="{00000000-0008-0000-1F00-00000B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24" name="Text Box 2">
          <a:extLst>
            <a:ext uri="{FF2B5EF4-FFF2-40B4-BE49-F238E27FC236}">
              <a16:creationId xmlns:a16="http://schemas.microsoft.com/office/drawing/2014/main" id="{00000000-0008-0000-1F00-00000C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25" name="Text Box 3">
          <a:extLst>
            <a:ext uri="{FF2B5EF4-FFF2-40B4-BE49-F238E27FC236}">
              <a16:creationId xmlns:a16="http://schemas.microsoft.com/office/drawing/2014/main" id="{00000000-0008-0000-1F00-00000D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26" name="Text Box 4">
          <a:extLst>
            <a:ext uri="{FF2B5EF4-FFF2-40B4-BE49-F238E27FC236}">
              <a16:creationId xmlns:a16="http://schemas.microsoft.com/office/drawing/2014/main" id="{00000000-0008-0000-1F00-00000E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27" name="Text Box 5">
          <a:extLst>
            <a:ext uri="{FF2B5EF4-FFF2-40B4-BE49-F238E27FC236}">
              <a16:creationId xmlns:a16="http://schemas.microsoft.com/office/drawing/2014/main" id="{00000000-0008-0000-1F00-00000F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28" name="Text Box 6">
          <a:extLst>
            <a:ext uri="{FF2B5EF4-FFF2-40B4-BE49-F238E27FC236}">
              <a16:creationId xmlns:a16="http://schemas.microsoft.com/office/drawing/2014/main" id="{00000000-0008-0000-1F00-000010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29" name="Text Box 8">
          <a:extLst>
            <a:ext uri="{FF2B5EF4-FFF2-40B4-BE49-F238E27FC236}">
              <a16:creationId xmlns:a16="http://schemas.microsoft.com/office/drawing/2014/main" id="{00000000-0008-0000-1F00-000011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30" name="Text Box 9">
          <a:extLst>
            <a:ext uri="{FF2B5EF4-FFF2-40B4-BE49-F238E27FC236}">
              <a16:creationId xmlns:a16="http://schemas.microsoft.com/office/drawing/2014/main" id="{00000000-0008-0000-1F00-000012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31" name="Text Box 10">
          <a:extLst>
            <a:ext uri="{FF2B5EF4-FFF2-40B4-BE49-F238E27FC236}">
              <a16:creationId xmlns:a16="http://schemas.microsoft.com/office/drawing/2014/main" id="{00000000-0008-0000-1F00-000013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32" name="Text Box 1">
          <a:extLst>
            <a:ext uri="{FF2B5EF4-FFF2-40B4-BE49-F238E27FC236}">
              <a16:creationId xmlns:a16="http://schemas.microsoft.com/office/drawing/2014/main" id="{00000000-0008-0000-1F00-000014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33" name="Text Box 2">
          <a:extLst>
            <a:ext uri="{FF2B5EF4-FFF2-40B4-BE49-F238E27FC236}">
              <a16:creationId xmlns:a16="http://schemas.microsoft.com/office/drawing/2014/main" id="{00000000-0008-0000-1F00-000015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34" name="Text Box 1">
          <a:extLst>
            <a:ext uri="{FF2B5EF4-FFF2-40B4-BE49-F238E27FC236}">
              <a16:creationId xmlns:a16="http://schemas.microsoft.com/office/drawing/2014/main" id="{00000000-0008-0000-1F00-000016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35" name="Text Box 2">
          <a:extLst>
            <a:ext uri="{FF2B5EF4-FFF2-40B4-BE49-F238E27FC236}">
              <a16:creationId xmlns:a16="http://schemas.microsoft.com/office/drawing/2014/main" id="{00000000-0008-0000-1F00-000017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36" name="Text Box 3">
          <a:extLst>
            <a:ext uri="{FF2B5EF4-FFF2-40B4-BE49-F238E27FC236}">
              <a16:creationId xmlns:a16="http://schemas.microsoft.com/office/drawing/2014/main" id="{00000000-0008-0000-1F00-000018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37" name="Text Box 4">
          <a:extLst>
            <a:ext uri="{FF2B5EF4-FFF2-40B4-BE49-F238E27FC236}">
              <a16:creationId xmlns:a16="http://schemas.microsoft.com/office/drawing/2014/main" id="{00000000-0008-0000-1F00-000019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38" name="Text Box 5">
          <a:extLst>
            <a:ext uri="{FF2B5EF4-FFF2-40B4-BE49-F238E27FC236}">
              <a16:creationId xmlns:a16="http://schemas.microsoft.com/office/drawing/2014/main" id="{00000000-0008-0000-1F00-00001A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39" name="Text Box 6">
          <a:extLst>
            <a:ext uri="{FF2B5EF4-FFF2-40B4-BE49-F238E27FC236}">
              <a16:creationId xmlns:a16="http://schemas.microsoft.com/office/drawing/2014/main" id="{00000000-0008-0000-1F00-00001B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40" name="Text Box 8">
          <a:extLst>
            <a:ext uri="{FF2B5EF4-FFF2-40B4-BE49-F238E27FC236}">
              <a16:creationId xmlns:a16="http://schemas.microsoft.com/office/drawing/2014/main" id="{00000000-0008-0000-1F00-00001C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41" name="Text Box 9">
          <a:extLst>
            <a:ext uri="{FF2B5EF4-FFF2-40B4-BE49-F238E27FC236}">
              <a16:creationId xmlns:a16="http://schemas.microsoft.com/office/drawing/2014/main" id="{00000000-0008-0000-1F00-00001D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42" name="Text Box 10">
          <a:extLst>
            <a:ext uri="{FF2B5EF4-FFF2-40B4-BE49-F238E27FC236}">
              <a16:creationId xmlns:a16="http://schemas.microsoft.com/office/drawing/2014/main" id="{00000000-0008-0000-1F00-00001E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43" name="Text Box 1">
          <a:extLst>
            <a:ext uri="{FF2B5EF4-FFF2-40B4-BE49-F238E27FC236}">
              <a16:creationId xmlns:a16="http://schemas.microsoft.com/office/drawing/2014/main" id="{00000000-0008-0000-1F00-00001F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44" name="Text Box 2">
          <a:extLst>
            <a:ext uri="{FF2B5EF4-FFF2-40B4-BE49-F238E27FC236}">
              <a16:creationId xmlns:a16="http://schemas.microsoft.com/office/drawing/2014/main" id="{00000000-0008-0000-1F00-000020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545" name="Text Box 8">
          <a:extLst>
            <a:ext uri="{FF2B5EF4-FFF2-40B4-BE49-F238E27FC236}">
              <a16:creationId xmlns:a16="http://schemas.microsoft.com/office/drawing/2014/main" id="{00000000-0008-0000-1F00-00002102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546" name="Text Box 8">
          <a:extLst>
            <a:ext uri="{FF2B5EF4-FFF2-40B4-BE49-F238E27FC236}">
              <a16:creationId xmlns:a16="http://schemas.microsoft.com/office/drawing/2014/main" id="{00000000-0008-0000-1F00-00002202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47" name="Text Box 1">
          <a:extLst>
            <a:ext uri="{FF2B5EF4-FFF2-40B4-BE49-F238E27FC236}">
              <a16:creationId xmlns:a16="http://schemas.microsoft.com/office/drawing/2014/main" id="{00000000-0008-0000-1F00-000023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48" name="Text Box 2">
          <a:extLst>
            <a:ext uri="{FF2B5EF4-FFF2-40B4-BE49-F238E27FC236}">
              <a16:creationId xmlns:a16="http://schemas.microsoft.com/office/drawing/2014/main" id="{00000000-0008-0000-1F00-000024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49" name="Text Box 3">
          <a:extLst>
            <a:ext uri="{FF2B5EF4-FFF2-40B4-BE49-F238E27FC236}">
              <a16:creationId xmlns:a16="http://schemas.microsoft.com/office/drawing/2014/main" id="{00000000-0008-0000-1F00-000025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50" name="Text Box 4">
          <a:extLst>
            <a:ext uri="{FF2B5EF4-FFF2-40B4-BE49-F238E27FC236}">
              <a16:creationId xmlns:a16="http://schemas.microsoft.com/office/drawing/2014/main" id="{00000000-0008-0000-1F00-000026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51" name="Text Box 5">
          <a:extLst>
            <a:ext uri="{FF2B5EF4-FFF2-40B4-BE49-F238E27FC236}">
              <a16:creationId xmlns:a16="http://schemas.microsoft.com/office/drawing/2014/main" id="{00000000-0008-0000-1F00-000027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52" name="Text Box 6">
          <a:extLst>
            <a:ext uri="{FF2B5EF4-FFF2-40B4-BE49-F238E27FC236}">
              <a16:creationId xmlns:a16="http://schemas.microsoft.com/office/drawing/2014/main" id="{00000000-0008-0000-1F00-000028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53" name="Text Box 8">
          <a:extLst>
            <a:ext uri="{FF2B5EF4-FFF2-40B4-BE49-F238E27FC236}">
              <a16:creationId xmlns:a16="http://schemas.microsoft.com/office/drawing/2014/main" id="{00000000-0008-0000-1F00-000029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54" name="Text Box 9">
          <a:extLst>
            <a:ext uri="{FF2B5EF4-FFF2-40B4-BE49-F238E27FC236}">
              <a16:creationId xmlns:a16="http://schemas.microsoft.com/office/drawing/2014/main" id="{00000000-0008-0000-1F00-00002A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55" name="Text Box 10">
          <a:extLst>
            <a:ext uri="{FF2B5EF4-FFF2-40B4-BE49-F238E27FC236}">
              <a16:creationId xmlns:a16="http://schemas.microsoft.com/office/drawing/2014/main" id="{00000000-0008-0000-1F00-00002B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56" name="Text Box 1">
          <a:extLst>
            <a:ext uri="{FF2B5EF4-FFF2-40B4-BE49-F238E27FC236}">
              <a16:creationId xmlns:a16="http://schemas.microsoft.com/office/drawing/2014/main" id="{00000000-0008-0000-1F00-00002C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57" name="Text Box 2">
          <a:extLst>
            <a:ext uri="{FF2B5EF4-FFF2-40B4-BE49-F238E27FC236}">
              <a16:creationId xmlns:a16="http://schemas.microsoft.com/office/drawing/2014/main" id="{00000000-0008-0000-1F00-00002D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558" name="Text Box 8">
          <a:extLst>
            <a:ext uri="{FF2B5EF4-FFF2-40B4-BE49-F238E27FC236}">
              <a16:creationId xmlns:a16="http://schemas.microsoft.com/office/drawing/2014/main" id="{00000000-0008-0000-1F00-00002E02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59" name="Text Box 1">
          <a:extLst>
            <a:ext uri="{FF2B5EF4-FFF2-40B4-BE49-F238E27FC236}">
              <a16:creationId xmlns:a16="http://schemas.microsoft.com/office/drawing/2014/main" id="{00000000-0008-0000-1F00-00002F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60" name="Text Box 2">
          <a:extLst>
            <a:ext uri="{FF2B5EF4-FFF2-40B4-BE49-F238E27FC236}">
              <a16:creationId xmlns:a16="http://schemas.microsoft.com/office/drawing/2014/main" id="{00000000-0008-0000-1F00-000030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61" name="Text Box 3">
          <a:extLst>
            <a:ext uri="{FF2B5EF4-FFF2-40B4-BE49-F238E27FC236}">
              <a16:creationId xmlns:a16="http://schemas.microsoft.com/office/drawing/2014/main" id="{00000000-0008-0000-1F00-000031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62" name="Text Box 4">
          <a:extLst>
            <a:ext uri="{FF2B5EF4-FFF2-40B4-BE49-F238E27FC236}">
              <a16:creationId xmlns:a16="http://schemas.microsoft.com/office/drawing/2014/main" id="{00000000-0008-0000-1F00-000032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63" name="Text Box 5">
          <a:extLst>
            <a:ext uri="{FF2B5EF4-FFF2-40B4-BE49-F238E27FC236}">
              <a16:creationId xmlns:a16="http://schemas.microsoft.com/office/drawing/2014/main" id="{00000000-0008-0000-1F00-000033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64" name="Text Box 6">
          <a:extLst>
            <a:ext uri="{FF2B5EF4-FFF2-40B4-BE49-F238E27FC236}">
              <a16:creationId xmlns:a16="http://schemas.microsoft.com/office/drawing/2014/main" id="{00000000-0008-0000-1F00-000034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65" name="Text Box 8">
          <a:extLst>
            <a:ext uri="{FF2B5EF4-FFF2-40B4-BE49-F238E27FC236}">
              <a16:creationId xmlns:a16="http://schemas.microsoft.com/office/drawing/2014/main" id="{00000000-0008-0000-1F00-000035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66" name="Text Box 9">
          <a:extLst>
            <a:ext uri="{FF2B5EF4-FFF2-40B4-BE49-F238E27FC236}">
              <a16:creationId xmlns:a16="http://schemas.microsoft.com/office/drawing/2014/main" id="{00000000-0008-0000-1F00-000036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67" name="Text Box 10">
          <a:extLst>
            <a:ext uri="{FF2B5EF4-FFF2-40B4-BE49-F238E27FC236}">
              <a16:creationId xmlns:a16="http://schemas.microsoft.com/office/drawing/2014/main" id="{00000000-0008-0000-1F00-000037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68" name="Text Box 1">
          <a:extLst>
            <a:ext uri="{FF2B5EF4-FFF2-40B4-BE49-F238E27FC236}">
              <a16:creationId xmlns:a16="http://schemas.microsoft.com/office/drawing/2014/main" id="{00000000-0008-0000-1F00-000038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69" name="Text Box 2">
          <a:extLst>
            <a:ext uri="{FF2B5EF4-FFF2-40B4-BE49-F238E27FC236}">
              <a16:creationId xmlns:a16="http://schemas.microsoft.com/office/drawing/2014/main" id="{00000000-0008-0000-1F00-000039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570" name="Text Box 8">
          <a:extLst>
            <a:ext uri="{FF2B5EF4-FFF2-40B4-BE49-F238E27FC236}">
              <a16:creationId xmlns:a16="http://schemas.microsoft.com/office/drawing/2014/main" id="{00000000-0008-0000-1F00-00003A02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571" name="Text Box 8">
          <a:extLst>
            <a:ext uri="{FF2B5EF4-FFF2-40B4-BE49-F238E27FC236}">
              <a16:creationId xmlns:a16="http://schemas.microsoft.com/office/drawing/2014/main" id="{00000000-0008-0000-1F00-00003B02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72" name="Text Box 1">
          <a:extLst>
            <a:ext uri="{FF2B5EF4-FFF2-40B4-BE49-F238E27FC236}">
              <a16:creationId xmlns:a16="http://schemas.microsoft.com/office/drawing/2014/main" id="{00000000-0008-0000-1F00-00003C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73" name="Text Box 2">
          <a:extLst>
            <a:ext uri="{FF2B5EF4-FFF2-40B4-BE49-F238E27FC236}">
              <a16:creationId xmlns:a16="http://schemas.microsoft.com/office/drawing/2014/main" id="{00000000-0008-0000-1F00-00003D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74" name="Text Box 3">
          <a:extLst>
            <a:ext uri="{FF2B5EF4-FFF2-40B4-BE49-F238E27FC236}">
              <a16:creationId xmlns:a16="http://schemas.microsoft.com/office/drawing/2014/main" id="{00000000-0008-0000-1F00-00003E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75" name="Text Box 4">
          <a:extLst>
            <a:ext uri="{FF2B5EF4-FFF2-40B4-BE49-F238E27FC236}">
              <a16:creationId xmlns:a16="http://schemas.microsoft.com/office/drawing/2014/main" id="{00000000-0008-0000-1F00-00003F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76" name="Text Box 5">
          <a:extLst>
            <a:ext uri="{FF2B5EF4-FFF2-40B4-BE49-F238E27FC236}">
              <a16:creationId xmlns:a16="http://schemas.microsoft.com/office/drawing/2014/main" id="{00000000-0008-0000-1F00-000040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77" name="Text Box 6">
          <a:extLst>
            <a:ext uri="{FF2B5EF4-FFF2-40B4-BE49-F238E27FC236}">
              <a16:creationId xmlns:a16="http://schemas.microsoft.com/office/drawing/2014/main" id="{00000000-0008-0000-1F00-000041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78" name="Text Box 8">
          <a:extLst>
            <a:ext uri="{FF2B5EF4-FFF2-40B4-BE49-F238E27FC236}">
              <a16:creationId xmlns:a16="http://schemas.microsoft.com/office/drawing/2014/main" id="{00000000-0008-0000-1F00-000042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79" name="Text Box 9">
          <a:extLst>
            <a:ext uri="{FF2B5EF4-FFF2-40B4-BE49-F238E27FC236}">
              <a16:creationId xmlns:a16="http://schemas.microsoft.com/office/drawing/2014/main" id="{00000000-0008-0000-1F00-000043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80" name="Text Box 10">
          <a:extLst>
            <a:ext uri="{FF2B5EF4-FFF2-40B4-BE49-F238E27FC236}">
              <a16:creationId xmlns:a16="http://schemas.microsoft.com/office/drawing/2014/main" id="{00000000-0008-0000-1F00-000044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81" name="Text Box 1">
          <a:extLst>
            <a:ext uri="{FF2B5EF4-FFF2-40B4-BE49-F238E27FC236}">
              <a16:creationId xmlns:a16="http://schemas.microsoft.com/office/drawing/2014/main" id="{00000000-0008-0000-1F00-000045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82" name="Text Box 2">
          <a:extLst>
            <a:ext uri="{FF2B5EF4-FFF2-40B4-BE49-F238E27FC236}">
              <a16:creationId xmlns:a16="http://schemas.microsoft.com/office/drawing/2014/main" id="{00000000-0008-0000-1F00-000046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583" name="Text Box 8">
          <a:extLst>
            <a:ext uri="{FF2B5EF4-FFF2-40B4-BE49-F238E27FC236}">
              <a16:creationId xmlns:a16="http://schemas.microsoft.com/office/drawing/2014/main" id="{00000000-0008-0000-1F00-00004702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84" name="Text Box 1">
          <a:extLst>
            <a:ext uri="{FF2B5EF4-FFF2-40B4-BE49-F238E27FC236}">
              <a16:creationId xmlns:a16="http://schemas.microsoft.com/office/drawing/2014/main" id="{00000000-0008-0000-1F00-000048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85" name="Text Box 2">
          <a:extLst>
            <a:ext uri="{FF2B5EF4-FFF2-40B4-BE49-F238E27FC236}">
              <a16:creationId xmlns:a16="http://schemas.microsoft.com/office/drawing/2014/main" id="{00000000-0008-0000-1F00-000049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86" name="Text Box 3">
          <a:extLst>
            <a:ext uri="{FF2B5EF4-FFF2-40B4-BE49-F238E27FC236}">
              <a16:creationId xmlns:a16="http://schemas.microsoft.com/office/drawing/2014/main" id="{00000000-0008-0000-1F00-00004A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87" name="Text Box 4">
          <a:extLst>
            <a:ext uri="{FF2B5EF4-FFF2-40B4-BE49-F238E27FC236}">
              <a16:creationId xmlns:a16="http://schemas.microsoft.com/office/drawing/2014/main" id="{00000000-0008-0000-1F00-00004B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88" name="Text Box 5">
          <a:extLst>
            <a:ext uri="{FF2B5EF4-FFF2-40B4-BE49-F238E27FC236}">
              <a16:creationId xmlns:a16="http://schemas.microsoft.com/office/drawing/2014/main" id="{00000000-0008-0000-1F00-00004C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89" name="Text Box 6">
          <a:extLst>
            <a:ext uri="{FF2B5EF4-FFF2-40B4-BE49-F238E27FC236}">
              <a16:creationId xmlns:a16="http://schemas.microsoft.com/office/drawing/2014/main" id="{00000000-0008-0000-1F00-00004D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90" name="Text Box 8">
          <a:extLst>
            <a:ext uri="{FF2B5EF4-FFF2-40B4-BE49-F238E27FC236}">
              <a16:creationId xmlns:a16="http://schemas.microsoft.com/office/drawing/2014/main" id="{00000000-0008-0000-1F00-00004E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91" name="Text Box 9">
          <a:extLst>
            <a:ext uri="{FF2B5EF4-FFF2-40B4-BE49-F238E27FC236}">
              <a16:creationId xmlns:a16="http://schemas.microsoft.com/office/drawing/2014/main" id="{00000000-0008-0000-1F00-00004F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92" name="Text Box 10">
          <a:extLst>
            <a:ext uri="{FF2B5EF4-FFF2-40B4-BE49-F238E27FC236}">
              <a16:creationId xmlns:a16="http://schemas.microsoft.com/office/drawing/2014/main" id="{00000000-0008-0000-1F00-000050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74083</xdr:colOff>
      <xdr:row>48</xdr:row>
      <xdr:rowOff>31749</xdr:rowOff>
    </xdr:from>
    <xdr:ext cx="114300" cy="285750"/>
    <xdr:sp macro="" textlink="">
      <xdr:nvSpPr>
        <xdr:cNvPr id="593" name="Text Box 1">
          <a:extLst>
            <a:ext uri="{FF2B5EF4-FFF2-40B4-BE49-F238E27FC236}">
              <a16:creationId xmlns:a16="http://schemas.microsoft.com/office/drawing/2014/main" id="{00000000-0008-0000-1F00-000051020000}"/>
            </a:ext>
          </a:extLst>
        </xdr:cNvPr>
        <xdr:cNvSpPr txBox="1">
          <a:spLocks noChangeArrowheads="1"/>
        </xdr:cNvSpPr>
      </xdr:nvSpPr>
      <xdr:spPr bwMode="auto">
        <a:xfrm>
          <a:off x="1293283" y="9175749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594" name="Text Box 1">
          <a:extLst>
            <a:ext uri="{FF2B5EF4-FFF2-40B4-BE49-F238E27FC236}">
              <a16:creationId xmlns:a16="http://schemas.microsoft.com/office/drawing/2014/main" id="{00000000-0008-0000-1F00-000052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595" name="Text Box 2">
          <a:extLst>
            <a:ext uri="{FF2B5EF4-FFF2-40B4-BE49-F238E27FC236}">
              <a16:creationId xmlns:a16="http://schemas.microsoft.com/office/drawing/2014/main" id="{00000000-0008-0000-1F00-000053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596" name="Text Box 3">
          <a:extLst>
            <a:ext uri="{FF2B5EF4-FFF2-40B4-BE49-F238E27FC236}">
              <a16:creationId xmlns:a16="http://schemas.microsoft.com/office/drawing/2014/main" id="{00000000-0008-0000-1F00-000054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597" name="Text Box 4">
          <a:extLst>
            <a:ext uri="{FF2B5EF4-FFF2-40B4-BE49-F238E27FC236}">
              <a16:creationId xmlns:a16="http://schemas.microsoft.com/office/drawing/2014/main" id="{00000000-0008-0000-1F00-000055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598" name="Text Box 5">
          <a:extLst>
            <a:ext uri="{FF2B5EF4-FFF2-40B4-BE49-F238E27FC236}">
              <a16:creationId xmlns:a16="http://schemas.microsoft.com/office/drawing/2014/main" id="{00000000-0008-0000-1F00-000056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599" name="Text Box 6">
          <a:extLst>
            <a:ext uri="{FF2B5EF4-FFF2-40B4-BE49-F238E27FC236}">
              <a16:creationId xmlns:a16="http://schemas.microsoft.com/office/drawing/2014/main" id="{00000000-0008-0000-1F00-000057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00" name="Text Box 8">
          <a:extLst>
            <a:ext uri="{FF2B5EF4-FFF2-40B4-BE49-F238E27FC236}">
              <a16:creationId xmlns:a16="http://schemas.microsoft.com/office/drawing/2014/main" id="{00000000-0008-0000-1F00-000058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01" name="Text Box 9">
          <a:extLst>
            <a:ext uri="{FF2B5EF4-FFF2-40B4-BE49-F238E27FC236}">
              <a16:creationId xmlns:a16="http://schemas.microsoft.com/office/drawing/2014/main" id="{00000000-0008-0000-1F00-000059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02" name="Text Box 10">
          <a:extLst>
            <a:ext uri="{FF2B5EF4-FFF2-40B4-BE49-F238E27FC236}">
              <a16:creationId xmlns:a16="http://schemas.microsoft.com/office/drawing/2014/main" id="{00000000-0008-0000-1F00-00005A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03" name="Text Box 1">
          <a:extLst>
            <a:ext uri="{FF2B5EF4-FFF2-40B4-BE49-F238E27FC236}">
              <a16:creationId xmlns:a16="http://schemas.microsoft.com/office/drawing/2014/main" id="{00000000-0008-0000-1F00-00005B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04" name="Text Box 2">
          <a:extLst>
            <a:ext uri="{FF2B5EF4-FFF2-40B4-BE49-F238E27FC236}">
              <a16:creationId xmlns:a16="http://schemas.microsoft.com/office/drawing/2014/main" id="{00000000-0008-0000-1F00-00005C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05" name="Text Box 1">
          <a:extLst>
            <a:ext uri="{FF2B5EF4-FFF2-40B4-BE49-F238E27FC236}">
              <a16:creationId xmlns:a16="http://schemas.microsoft.com/office/drawing/2014/main" id="{00000000-0008-0000-1F00-00005D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06" name="Text Box 2">
          <a:extLst>
            <a:ext uri="{FF2B5EF4-FFF2-40B4-BE49-F238E27FC236}">
              <a16:creationId xmlns:a16="http://schemas.microsoft.com/office/drawing/2014/main" id="{00000000-0008-0000-1F00-00005E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07" name="Text Box 3">
          <a:extLst>
            <a:ext uri="{FF2B5EF4-FFF2-40B4-BE49-F238E27FC236}">
              <a16:creationId xmlns:a16="http://schemas.microsoft.com/office/drawing/2014/main" id="{00000000-0008-0000-1F00-00005F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08" name="Text Box 4">
          <a:extLst>
            <a:ext uri="{FF2B5EF4-FFF2-40B4-BE49-F238E27FC236}">
              <a16:creationId xmlns:a16="http://schemas.microsoft.com/office/drawing/2014/main" id="{00000000-0008-0000-1F00-000060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09" name="Text Box 5">
          <a:extLst>
            <a:ext uri="{FF2B5EF4-FFF2-40B4-BE49-F238E27FC236}">
              <a16:creationId xmlns:a16="http://schemas.microsoft.com/office/drawing/2014/main" id="{00000000-0008-0000-1F00-000061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10" name="Text Box 6">
          <a:extLst>
            <a:ext uri="{FF2B5EF4-FFF2-40B4-BE49-F238E27FC236}">
              <a16:creationId xmlns:a16="http://schemas.microsoft.com/office/drawing/2014/main" id="{00000000-0008-0000-1F00-000062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11" name="Text Box 8">
          <a:extLst>
            <a:ext uri="{FF2B5EF4-FFF2-40B4-BE49-F238E27FC236}">
              <a16:creationId xmlns:a16="http://schemas.microsoft.com/office/drawing/2014/main" id="{00000000-0008-0000-1F00-000063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12" name="Text Box 9">
          <a:extLst>
            <a:ext uri="{FF2B5EF4-FFF2-40B4-BE49-F238E27FC236}">
              <a16:creationId xmlns:a16="http://schemas.microsoft.com/office/drawing/2014/main" id="{00000000-0008-0000-1F00-000064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13" name="Text Box 10">
          <a:extLst>
            <a:ext uri="{FF2B5EF4-FFF2-40B4-BE49-F238E27FC236}">
              <a16:creationId xmlns:a16="http://schemas.microsoft.com/office/drawing/2014/main" id="{00000000-0008-0000-1F00-000065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14" name="Text Box 1">
          <a:extLst>
            <a:ext uri="{FF2B5EF4-FFF2-40B4-BE49-F238E27FC236}">
              <a16:creationId xmlns:a16="http://schemas.microsoft.com/office/drawing/2014/main" id="{00000000-0008-0000-1F00-000066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15" name="Text Box 2">
          <a:extLst>
            <a:ext uri="{FF2B5EF4-FFF2-40B4-BE49-F238E27FC236}">
              <a16:creationId xmlns:a16="http://schemas.microsoft.com/office/drawing/2014/main" id="{00000000-0008-0000-1F00-000067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16" name="Text Box 8">
          <a:extLst>
            <a:ext uri="{FF2B5EF4-FFF2-40B4-BE49-F238E27FC236}">
              <a16:creationId xmlns:a16="http://schemas.microsoft.com/office/drawing/2014/main" id="{00000000-0008-0000-1F00-000068020000}"/>
            </a:ext>
          </a:extLst>
        </xdr:cNvPr>
        <xdr:cNvSpPr txBox="1">
          <a:spLocks noChangeArrowheads="1"/>
        </xdr:cNvSpPr>
      </xdr:nvSpPr>
      <xdr:spPr bwMode="auto">
        <a:xfrm>
          <a:off x="12192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17" name="Text Box 8">
          <a:extLst>
            <a:ext uri="{FF2B5EF4-FFF2-40B4-BE49-F238E27FC236}">
              <a16:creationId xmlns:a16="http://schemas.microsoft.com/office/drawing/2014/main" id="{00000000-0008-0000-1F00-000069020000}"/>
            </a:ext>
          </a:extLst>
        </xdr:cNvPr>
        <xdr:cNvSpPr txBox="1">
          <a:spLocks noChangeArrowheads="1"/>
        </xdr:cNvSpPr>
      </xdr:nvSpPr>
      <xdr:spPr bwMode="auto">
        <a:xfrm>
          <a:off x="12192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18" name="Text Box 1">
          <a:extLst>
            <a:ext uri="{FF2B5EF4-FFF2-40B4-BE49-F238E27FC236}">
              <a16:creationId xmlns:a16="http://schemas.microsoft.com/office/drawing/2014/main" id="{00000000-0008-0000-1F00-00006A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19" name="Text Box 2">
          <a:extLst>
            <a:ext uri="{FF2B5EF4-FFF2-40B4-BE49-F238E27FC236}">
              <a16:creationId xmlns:a16="http://schemas.microsoft.com/office/drawing/2014/main" id="{00000000-0008-0000-1F00-00006B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20" name="Text Box 3">
          <a:extLst>
            <a:ext uri="{FF2B5EF4-FFF2-40B4-BE49-F238E27FC236}">
              <a16:creationId xmlns:a16="http://schemas.microsoft.com/office/drawing/2014/main" id="{00000000-0008-0000-1F00-00006C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21" name="Text Box 4">
          <a:extLst>
            <a:ext uri="{FF2B5EF4-FFF2-40B4-BE49-F238E27FC236}">
              <a16:creationId xmlns:a16="http://schemas.microsoft.com/office/drawing/2014/main" id="{00000000-0008-0000-1F00-00006D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22" name="Text Box 5">
          <a:extLst>
            <a:ext uri="{FF2B5EF4-FFF2-40B4-BE49-F238E27FC236}">
              <a16:creationId xmlns:a16="http://schemas.microsoft.com/office/drawing/2014/main" id="{00000000-0008-0000-1F00-00006E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23" name="Text Box 6">
          <a:extLst>
            <a:ext uri="{FF2B5EF4-FFF2-40B4-BE49-F238E27FC236}">
              <a16:creationId xmlns:a16="http://schemas.microsoft.com/office/drawing/2014/main" id="{00000000-0008-0000-1F00-00006F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24" name="Text Box 8">
          <a:extLst>
            <a:ext uri="{FF2B5EF4-FFF2-40B4-BE49-F238E27FC236}">
              <a16:creationId xmlns:a16="http://schemas.microsoft.com/office/drawing/2014/main" id="{00000000-0008-0000-1F00-000070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25" name="Text Box 9">
          <a:extLst>
            <a:ext uri="{FF2B5EF4-FFF2-40B4-BE49-F238E27FC236}">
              <a16:creationId xmlns:a16="http://schemas.microsoft.com/office/drawing/2014/main" id="{00000000-0008-0000-1F00-000071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26" name="Text Box 10">
          <a:extLst>
            <a:ext uri="{FF2B5EF4-FFF2-40B4-BE49-F238E27FC236}">
              <a16:creationId xmlns:a16="http://schemas.microsoft.com/office/drawing/2014/main" id="{00000000-0008-0000-1F00-000072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27" name="Text Box 1">
          <a:extLst>
            <a:ext uri="{FF2B5EF4-FFF2-40B4-BE49-F238E27FC236}">
              <a16:creationId xmlns:a16="http://schemas.microsoft.com/office/drawing/2014/main" id="{00000000-0008-0000-1F00-000073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28" name="Text Box 2">
          <a:extLst>
            <a:ext uri="{FF2B5EF4-FFF2-40B4-BE49-F238E27FC236}">
              <a16:creationId xmlns:a16="http://schemas.microsoft.com/office/drawing/2014/main" id="{00000000-0008-0000-1F00-000074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29" name="Text Box 8">
          <a:extLst>
            <a:ext uri="{FF2B5EF4-FFF2-40B4-BE49-F238E27FC236}">
              <a16:creationId xmlns:a16="http://schemas.microsoft.com/office/drawing/2014/main" id="{00000000-0008-0000-1F00-000075020000}"/>
            </a:ext>
          </a:extLst>
        </xdr:cNvPr>
        <xdr:cNvSpPr txBox="1">
          <a:spLocks noChangeArrowheads="1"/>
        </xdr:cNvSpPr>
      </xdr:nvSpPr>
      <xdr:spPr bwMode="auto">
        <a:xfrm>
          <a:off x="12192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30" name="Text Box 1">
          <a:extLst>
            <a:ext uri="{FF2B5EF4-FFF2-40B4-BE49-F238E27FC236}">
              <a16:creationId xmlns:a16="http://schemas.microsoft.com/office/drawing/2014/main" id="{00000000-0008-0000-1F00-000076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31" name="Text Box 2">
          <a:extLst>
            <a:ext uri="{FF2B5EF4-FFF2-40B4-BE49-F238E27FC236}">
              <a16:creationId xmlns:a16="http://schemas.microsoft.com/office/drawing/2014/main" id="{00000000-0008-0000-1F00-000077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32" name="Text Box 3">
          <a:extLst>
            <a:ext uri="{FF2B5EF4-FFF2-40B4-BE49-F238E27FC236}">
              <a16:creationId xmlns:a16="http://schemas.microsoft.com/office/drawing/2014/main" id="{00000000-0008-0000-1F00-000078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33" name="Text Box 4">
          <a:extLst>
            <a:ext uri="{FF2B5EF4-FFF2-40B4-BE49-F238E27FC236}">
              <a16:creationId xmlns:a16="http://schemas.microsoft.com/office/drawing/2014/main" id="{00000000-0008-0000-1F00-000079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34" name="Text Box 5">
          <a:extLst>
            <a:ext uri="{FF2B5EF4-FFF2-40B4-BE49-F238E27FC236}">
              <a16:creationId xmlns:a16="http://schemas.microsoft.com/office/drawing/2014/main" id="{00000000-0008-0000-1F00-00007A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35" name="Text Box 6">
          <a:extLst>
            <a:ext uri="{FF2B5EF4-FFF2-40B4-BE49-F238E27FC236}">
              <a16:creationId xmlns:a16="http://schemas.microsoft.com/office/drawing/2014/main" id="{00000000-0008-0000-1F00-00007B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36" name="Text Box 8">
          <a:extLst>
            <a:ext uri="{FF2B5EF4-FFF2-40B4-BE49-F238E27FC236}">
              <a16:creationId xmlns:a16="http://schemas.microsoft.com/office/drawing/2014/main" id="{00000000-0008-0000-1F00-00007C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37" name="Text Box 9">
          <a:extLst>
            <a:ext uri="{FF2B5EF4-FFF2-40B4-BE49-F238E27FC236}">
              <a16:creationId xmlns:a16="http://schemas.microsoft.com/office/drawing/2014/main" id="{00000000-0008-0000-1F00-00007D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38" name="Text Box 10">
          <a:extLst>
            <a:ext uri="{FF2B5EF4-FFF2-40B4-BE49-F238E27FC236}">
              <a16:creationId xmlns:a16="http://schemas.microsoft.com/office/drawing/2014/main" id="{00000000-0008-0000-1F00-00007E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39" name="Text Box 1">
          <a:extLst>
            <a:ext uri="{FF2B5EF4-FFF2-40B4-BE49-F238E27FC236}">
              <a16:creationId xmlns:a16="http://schemas.microsoft.com/office/drawing/2014/main" id="{00000000-0008-0000-1F00-00007F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40" name="Text Box 2">
          <a:extLst>
            <a:ext uri="{FF2B5EF4-FFF2-40B4-BE49-F238E27FC236}">
              <a16:creationId xmlns:a16="http://schemas.microsoft.com/office/drawing/2014/main" id="{00000000-0008-0000-1F00-000080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41" name="Text Box 8">
          <a:extLst>
            <a:ext uri="{FF2B5EF4-FFF2-40B4-BE49-F238E27FC236}">
              <a16:creationId xmlns:a16="http://schemas.microsoft.com/office/drawing/2014/main" id="{00000000-0008-0000-1F00-000081020000}"/>
            </a:ext>
          </a:extLst>
        </xdr:cNvPr>
        <xdr:cNvSpPr txBox="1">
          <a:spLocks noChangeArrowheads="1"/>
        </xdr:cNvSpPr>
      </xdr:nvSpPr>
      <xdr:spPr bwMode="auto">
        <a:xfrm>
          <a:off x="12192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42" name="Text Box 8">
          <a:extLst>
            <a:ext uri="{FF2B5EF4-FFF2-40B4-BE49-F238E27FC236}">
              <a16:creationId xmlns:a16="http://schemas.microsoft.com/office/drawing/2014/main" id="{00000000-0008-0000-1F00-000082020000}"/>
            </a:ext>
          </a:extLst>
        </xdr:cNvPr>
        <xdr:cNvSpPr txBox="1">
          <a:spLocks noChangeArrowheads="1"/>
        </xdr:cNvSpPr>
      </xdr:nvSpPr>
      <xdr:spPr bwMode="auto">
        <a:xfrm>
          <a:off x="12192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43" name="Text Box 1">
          <a:extLst>
            <a:ext uri="{FF2B5EF4-FFF2-40B4-BE49-F238E27FC236}">
              <a16:creationId xmlns:a16="http://schemas.microsoft.com/office/drawing/2014/main" id="{00000000-0008-0000-1F00-000083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44" name="Text Box 2">
          <a:extLst>
            <a:ext uri="{FF2B5EF4-FFF2-40B4-BE49-F238E27FC236}">
              <a16:creationId xmlns:a16="http://schemas.microsoft.com/office/drawing/2014/main" id="{00000000-0008-0000-1F00-000084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45" name="Text Box 3">
          <a:extLst>
            <a:ext uri="{FF2B5EF4-FFF2-40B4-BE49-F238E27FC236}">
              <a16:creationId xmlns:a16="http://schemas.microsoft.com/office/drawing/2014/main" id="{00000000-0008-0000-1F00-000085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46" name="Text Box 4">
          <a:extLst>
            <a:ext uri="{FF2B5EF4-FFF2-40B4-BE49-F238E27FC236}">
              <a16:creationId xmlns:a16="http://schemas.microsoft.com/office/drawing/2014/main" id="{00000000-0008-0000-1F00-000086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47" name="Text Box 5">
          <a:extLst>
            <a:ext uri="{FF2B5EF4-FFF2-40B4-BE49-F238E27FC236}">
              <a16:creationId xmlns:a16="http://schemas.microsoft.com/office/drawing/2014/main" id="{00000000-0008-0000-1F00-000087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48" name="Text Box 6">
          <a:extLst>
            <a:ext uri="{FF2B5EF4-FFF2-40B4-BE49-F238E27FC236}">
              <a16:creationId xmlns:a16="http://schemas.microsoft.com/office/drawing/2014/main" id="{00000000-0008-0000-1F00-000088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49" name="Text Box 8">
          <a:extLst>
            <a:ext uri="{FF2B5EF4-FFF2-40B4-BE49-F238E27FC236}">
              <a16:creationId xmlns:a16="http://schemas.microsoft.com/office/drawing/2014/main" id="{00000000-0008-0000-1F00-000089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50" name="Text Box 9">
          <a:extLst>
            <a:ext uri="{FF2B5EF4-FFF2-40B4-BE49-F238E27FC236}">
              <a16:creationId xmlns:a16="http://schemas.microsoft.com/office/drawing/2014/main" id="{00000000-0008-0000-1F00-00008A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51" name="Text Box 10">
          <a:extLst>
            <a:ext uri="{FF2B5EF4-FFF2-40B4-BE49-F238E27FC236}">
              <a16:creationId xmlns:a16="http://schemas.microsoft.com/office/drawing/2014/main" id="{00000000-0008-0000-1F00-00008B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52" name="Text Box 1">
          <a:extLst>
            <a:ext uri="{FF2B5EF4-FFF2-40B4-BE49-F238E27FC236}">
              <a16:creationId xmlns:a16="http://schemas.microsoft.com/office/drawing/2014/main" id="{00000000-0008-0000-1F00-00008C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53" name="Text Box 2">
          <a:extLst>
            <a:ext uri="{FF2B5EF4-FFF2-40B4-BE49-F238E27FC236}">
              <a16:creationId xmlns:a16="http://schemas.microsoft.com/office/drawing/2014/main" id="{00000000-0008-0000-1F00-00008D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54" name="Text Box 8">
          <a:extLst>
            <a:ext uri="{FF2B5EF4-FFF2-40B4-BE49-F238E27FC236}">
              <a16:creationId xmlns:a16="http://schemas.microsoft.com/office/drawing/2014/main" id="{00000000-0008-0000-1F00-00008E020000}"/>
            </a:ext>
          </a:extLst>
        </xdr:cNvPr>
        <xdr:cNvSpPr txBox="1">
          <a:spLocks noChangeArrowheads="1"/>
        </xdr:cNvSpPr>
      </xdr:nvSpPr>
      <xdr:spPr bwMode="auto">
        <a:xfrm>
          <a:off x="12192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55" name="Text Box 1">
          <a:extLst>
            <a:ext uri="{FF2B5EF4-FFF2-40B4-BE49-F238E27FC236}">
              <a16:creationId xmlns:a16="http://schemas.microsoft.com/office/drawing/2014/main" id="{00000000-0008-0000-1F00-00008F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56" name="Text Box 2">
          <a:extLst>
            <a:ext uri="{FF2B5EF4-FFF2-40B4-BE49-F238E27FC236}">
              <a16:creationId xmlns:a16="http://schemas.microsoft.com/office/drawing/2014/main" id="{00000000-0008-0000-1F00-000090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57" name="Text Box 3">
          <a:extLst>
            <a:ext uri="{FF2B5EF4-FFF2-40B4-BE49-F238E27FC236}">
              <a16:creationId xmlns:a16="http://schemas.microsoft.com/office/drawing/2014/main" id="{00000000-0008-0000-1F00-000091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58" name="Text Box 4">
          <a:extLst>
            <a:ext uri="{FF2B5EF4-FFF2-40B4-BE49-F238E27FC236}">
              <a16:creationId xmlns:a16="http://schemas.microsoft.com/office/drawing/2014/main" id="{00000000-0008-0000-1F00-000092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59" name="Text Box 5">
          <a:extLst>
            <a:ext uri="{FF2B5EF4-FFF2-40B4-BE49-F238E27FC236}">
              <a16:creationId xmlns:a16="http://schemas.microsoft.com/office/drawing/2014/main" id="{00000000-0008-0000-1F00-000093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60" name="Text Box 6">
          <a:extLst>
            <a:ext uri="{FF2B5EF4-FFF2-40B4-BE49-F238E27FC236}">
              <a16:creationId xmlns:a16="http://schemas.microsoft.com/office/drawing/2014/main" id="{00000000-0008-0000-1F00-000094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61" name="Text Box 8">
          <a:extLst>
            <a:ext uri="{FF2B5EF4-FFF2-40B4-BE49-F238E27FC236}">
              <a16:creationId xmlns:a16="http://schemas.microsoft.com/office/drawing/2014/main" id="{00000000-0008-0000-1F00-000095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62" name="Text Box 9">
          <a:extLst>
            <a:ext uri="{FF2B5EF4-FFF2-40B4-BE49-F238E27FC236}">
              <a16:creationId xmlns:a16="http://schemas.microsoft.com/office/drawing/2014/main" id="{00000000-0008-0000-1F00-000096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63" name="Text Box 10">
          <a:extLst>
            <a:ext uri="{FF2B5EF4-FFF2-40B4-BE49-F238E27FC236}">
              <a16:creationId xmlns:a16="http://schemas.microsoft.com/office/drawing/2014/main" id="{00000000-0008-0000-1F00-000097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95250</xdr:colOff>
      <xdr:row>50</xdr:row>
      <xdr:rowOff>158750</xdr:rowOff>
    </xdr:from>
    <xdr:ext cx="114300" cy="285750"/>
    <xdr:sp macro="" textlink="">
      <xdr:nvSpPr>
        <xdr:cNvPr id="664" name="Text Box 1">
          <a:extLst>
            <a:ext uri="{FF2B5EF4-FFF2-40B4-BE49-F238E27FC236}">
              <a16:creationId xmlns:a16="http://schemas.microsoft.com/office/drawing/2014/main" id="{00000000-0008-0000-1F00-000098020000}"/>
            </a:ext>
          </a:extLst>
        </xdr:cNvPr>
        <xdr:cNvSpPr txBox="1">
          <a:spLocks noChangeArrowheads="1"/>
        </xdr:cNvSpPr>
      </xdr:nvSpPr>
      <xdr:spPr bwMode="auto">
        <a:xfrm>
          <a:off x="1314450" y="9683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65" name="Text Box 1">
          <a:extLst>
            <a:ext uri="{FF2B5EF4-FFF2-40B4-BE49-F238E27FC236}">
              <a16:creationId xmlns:a16="http://schemas.microsoft.com/office/drawing/2014/main" id="{00000000-0008-0000-1F00-000099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66" name="Text Box 2">
          <a:extLst>
            <a:ext uri="{FF2B5EF4-FFF2-40B4-BE49-F238E27FC236}">
              <a16:creationId xmlns:a16="http://schemas.microsoft.com/office/drawing/2014/main" id="{00000000-0008-0000-1F00-00009A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67" name="Text Box 3">
          <a:extLst>
            <a:ext uri="{FF2B5EF4-FFF2-40B4-BE49-F238E27FC236}">
              <a16:creationId xmlns:a16="http://schemas.microsoft.com/office/drawing/2014/main" id="{00000000-0008-0000-1F00-00009B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68" name="Text Box 4">
          <a:extLst>
            <a:ext uri="{FF2B5EF4-FFF2-40B4-BE49-F238E27FC236}">
              <a16:creationId xmlns:a16="http://schemas.microsoft.com/office/drawing/2014/main" id="{00000000-0008-0000-1F00-00009C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69" name="Text Box 5">
          <a:extLst>
            <a:ext uri="{FF2B5EF4-FFF2-40B4-BE49-F238E27FC236}">
              <a16:creationId xmlns:a16="http://schemas.microsoft.com/office/drawing/2014/main" id="{00000000-0008-0000-1F00-00009D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70" name="Text Box 6">
          <a:extLst>
            <a:ext uri="{FF2B5EF4-FFF2-40B4-BE49-F238E27FC236}">
              <a16:creationId xmlns:a16="http://schemas.microsoft.com/office/drawing/2014/main" id="{00000000-0008-0000-1F00-00009E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71" name="Text Box 8">
          <a:extLst>
            <a:ext uri="{FF2B5EF4-FFF2-40B4-BE49-F238E27FC236}">
              <a16:creationId xmlns:a16="http://schemas.microsoft.com/office/drawing/2014/main" id="{00000000-0008-0000-1F00-00009F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72" name="Text Box 9">
          <a:extLst>
            <a:ext uri="{FF2B5EF4-FFF2-40B4-BE49-F238E27FC236}">
              <a16:creationId xmlns:a16="http://schemas.microsoft.com/office/drawing/2014/main" id="{00000000-0008-0000-1F00-0000A0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73" name="Text Box 10">
          <a:extLst>
            <a:ext uri="{FF2B5EF4-FFF2-40B4-BE49-F238E27FC236}">
              <a16:creationId xmlns:a16="http://schemas.microsoft.com/office/drawing/2014/main" id="{00000000-0008-0000-1F00-0000A1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74" name="Text Box 1">
          <a:extLst>
            <a:ext uri="{FF2B5EF4-FFF2-40B4-BE49-F238E27FC236}">
              <a16:creationId xmlns:a16="http://schemas.microsoft.com/office/drawing/2014/main" id="{00000000-0008-0000-1F00-0000A2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75" name="Text Box 2">
          <a:extLst>
            <a:ext uri="{FF2B5EF4-FFF2-40B4-BE49-F238E27FC236}">
              <a16:creationId xmlns:a16="http://schemas.microsoft.com/office/drawing/2014/main" id="{00000000-0008-0000-1F00-0000A3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76" name="Text Box 1">
          <a:extLst>
            <a:ext uri="{FF2B5EF4-FFF2-40B4-BE49-F238E27FC236}">
              <a16:creationId xmlns:a16="http://schemas.microsoft.com/office/drawing/2014/main" id="{00000000-0008-0000-1F00-0000A4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77" name="Text Box 2">
          <a:extLst>
            <a:ext uri="{FF2B5EF4-FFF2-40B4-BE49-F238E27FC236}">
              <a16:creationId xmlns:a16="http://schemas.microsoft.com/office/drawing/2014/main" id="{00000000-0008-0000-1F00-0000A5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78" name="Text Box 3">
          <a:extLst>
            <a:ext uri="{FF2B5EF4-FFF2-40B4-BE49-F238E27FC236}">
              <a16:creationId xmlns:a16="http://schemas.microsoft.com/office/drawing/2014/main" id="{00000000-0008-0000-1F00-0000A6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79" name="Text Box 4">
          <a:extLst>
            <a:ext uri="{FF2B5EF4-FFF2-40B4-BE49-F238E27FC236}">
              <a16:creationId xmlns:a16="http://schemas.microsoft.com/office/drawing/2014/main" id="{00000000-0008-0000-1F00-0000A7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80" name="Text Box 5">
          <a:extLst>
            <a:ext uri="{FF2B5EF4-FFF2-40B4-BE49-F238E27FC236}">
              <a16:creationId xmlns:a16="http://schemas.microsoft.com/office/drawing/2014/main" id="{00000000-0008-0000-1F00-0000A8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81" name="Text Box 6">
          <a:extLst>
            <a:ext uri="{FF2B5EF4-FFF2-40B4-BE49-F238E27FC236}">
              <a16:creationId xmlns:a16="http://schemas.microsoft.com/office/drawing/2014/main" id="{00000000-0008-0000-1F00-0000A9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82" name="Text Box 8">
          <a:extLst>
            <a:ext uri="{FF2B5EF4-FFF2-40B4-BE49-F238E27FC236}">
              <a16:creationId xmlns:a16="http://schemas.microsoft.com/office/drawing/2014/main" id="{00000000-0008-0000-1F00-0000AA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83" name="Text Box 9">
          <a:extLst>
            <a:ext uri="{FF2B5EF4-FFF2-40B4-BE49-F238E27FC236}">
              <a16:creationId xmlns:a16="http://schemas.microsoft.com/office/drawing/2014/main" id="{00000000-0008-0000-1F00-0000AB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84" name="Text Box 10">
          <a:extLst>
            <a:ext uri="{FF2B5EF4-FFF2-40B4-BE49-F238E27FC236}">
              <a16:creationId xmlns:a16="http://schemas.microsoft.com/office/drawing/2014/main" id="{00000000-0008-0000-1F00-0000AC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85" name="Text Box 1">
          <a:extLst>
            <a:ext uri="{FF2B5EF4-FFF2-40B4-BE49-F238E27FC236}">
              <a16:creationId xmlns:a16="http://schemas.microsoft.com/office/drawing/2014/main" id="{00000000-0008-0000-1F00-0000AD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86" name="Text Box 2">
          <a:extLst>
            <a:ext uri="{FF2B5EF4-FFF2-40B4-BE49-F238E27FC236}">
              <a16:creationId xmlns:a16="http://schemas.microsoft.com/office/drawing/2014/main" id="{00000000-0008-0000-1F00-0000AE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87" name="Text Box 1">
          <a:extLst>
            <a:ext uri="{FF2B5EF4-FFF2-40B4-BE49-F238E27FC236}">
              <a16:creationId xmlns:a16="http://schemas.microsoft.com/office/drawing/2014/main" id="{00000000-0008-0000-1F00-0000AF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88" name="Text Box 2">
          <a:extLst>
            <a:ext uri="{FF2B5EF4-FFF2-40B4-BE49-F238E27FC236}">
              <a16:creationId xmlns:a16="http://schemas.microsoft.com/office/drawing/2014/main" id="{00000000-0008-0000-1F00-0000B0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89" name="Text Box 3">
          <a:extLst>
            <a:ext uri="{FF2B5EF4-FFF2-40B4-BE49-F238E27FC236}">
              <a16:creationId xmlns:a16="http://schemas.microsoft.com/office/drawing/2014/main" id="{00000000-0008-0000-1F00-0000B1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90" name="Text Box 4">
          <a:extLst>
            <a:ext uri="{FF2B5EF4-FFF2-40B4-BE49-F238E27FC236}">
              <a16:creationId xmlns:a16="http://schemas.microsoft.com/office/drawing/2014/main" id="{00000000-0008-0000-1F00-0000B2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91" name="Text Box 5">
          <a:extLst>
            <a:ext uri="{FF2B5EF4-FFF2-40B4-BE49-F238E27FC236}">
              <a16:creationId xmlns:a16="http://schemas.microsoft.com/office/drawing/2014/main" id="{00000000-0008-0000-1F00-0000B3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92" name="Text Box 6">
          <a:extLst>
            <a:ext uri="{FF2B5EF4-FFF2-40B4-BE49-F238E27FC236}">
              <a16:creationId xmlns:a16="http://schemas.microsoft.com/office/drawing/2014/main" id="{00000000-0008-0000-1F00-0000B4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93" name="Text Box 8">
          <a:extLst>
            <a:ext uri="{FF2B5EF4-FFF2-40B4-BE49-F238E27FC236}">
              <a16:creationId xmlns:a16="http://schemas.microsoft.com/office/drawing/2014/main" id="{00000000-0008-0000-1F00-0000B5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94" name="Text Box 9">
          <a:extLst>
            <a:ext uri="{FF2B5EF4-FFF2-40B4-BE49-F238E27FC236}">
              <a16:creationId xmlns:a16="http://schemas.microsoft.com/office/drawing/2014/main" id="{00000000-0008-0000-1F00-0000B6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95" name="Text Box 10">
          <a:extLst>
            <a:ext uri="{FF2B5EF4-FFF2-40B4-BE49-F238E27FC236}">
              <a16:creationId xmlns:a16="http://schemas.microsoft.com/office/drawing/2014/main" id="{00000000-0008-0000-1F00-0000B7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96" name="Text Box 1">
          <a:extLst>
            <a:ext uri="{FF2B5EF4-FFF2-40B4-BE49-F238E27FC236}">
              <a16:creationId xmlns:a16="http://schemas.microsoft.com/office/drawing/2014/main" id="{00000000-0008-0000-1F00-0000B8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97" name="Text Box 2">
          <a:extLst>
            <a:ext uri="{FF2B5EF4-FFF2-40B4-BE49-F238E27FC236}">
              <a16:creationId xmlns:a16="http://schemas.microsoft.com/office/drawing/2014/main" id="{00000000-0008-0000-1F00-0000B9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98" name="Text Box 1">
          <a:extLst>
            <a:ext uri="{FF2B5EF4-FFF2-40B4-BE49-F238E27FC236}">
              <a16:creationId xmlns:a16="http://schemas.microsoft.com/office/drawing/2014/main" id="{00000000-0008-0000-1F00-0000BA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99" name="Text Box 2">
          <a:extLst>
            <a:ext uri="{FF2B5EF4-FFF2-40B4-BE49-F238E27FC236}">
              <a16:creationId xmlns:a16="http://schemas.microsoft.com/office/drawing/2014/main" id="{00000000-0008-0000-1F00-0000BB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00" name="Text Box 3">
          <a:extLst>
            <a:ext uri="{FF2B5EF4-FFF2-40B4-BE49-F238E27FC236}">
              <a16:creationId xmlns:a16="http://schemas.microsoft.com/office/drawing/2014/main" id="{00000000-0008-0000-1F00-0000BC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01" name="Text Box 4">
          <a:extLst>
            <a:ext uri="{FF2B5EF4-FFF2-40B4-BE49-F238E27FC236}">
              <a16:creationId xmlns:a16="http://schemas.microsoft.com/office/drawing/2014/main" id="{00000000-0008-0000-1F00-0000BD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02" name="Text Box 5">
          <a:extLst>
            <a:ext uri="{FF2B5EF4-FFF2-40B4-BE49-F238E27FC236}">
              <a16:creationId xmlns:a16="http://schemas.microsoft.com/office/drawing/2014/main" id="{00000000-0008-0000-1F00-0000BE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03" name="Text Box 6">
          <a:extLst>
            <a:ext uri="{FF2B5EF4-FFF2-40B4-BE49-F238E27FC236}">
              <a16:creationId xmlns:a16="http://schemas.microsoft.com/office/drawing/2014/main" id="{00000000-0008-0000-1F00-0000BF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04" name="Text Box 8">
          <a:extLst>
            <a:ext uri="{FF2B5EF4-FFF2-40B4-BE49-F238E27FC236}">
              <a16:creationId xmlns:a16="http://schemas.microsoft.com/office/drawing/2014/main" id="{00000000-0008-0000-1F00-0000C0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05" name="Text Box 9">
          <a:extLst>
            <a:ext uri="{FF2B5EF4-FFF2-40B4-BE49-F238E27FC236}">
              <a16:creationId xmlns:a16="http://schemas.microsoft.com/office/drawing/2014/main" id="{00000000-0008-0000-1F00-0000C1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06" name="Text Box 10">
          <a:extLst>
            <a:ext uri="{FF2B5EF4-FFF2-40B4-BE49-F238E27FC236}">
              <a16:creationId xmlns:a16="http://schemas.microsoft.com/office/drawing/2014/main" id="{00000000-0008-0000-1F00-0000C2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07" name="Text Box 1">
          <a:extLst>
            <a:ext uri="{FF2B5EF4-FFF2-40B4-BE49-F238E27FC236}">
              <a16:creationId xmlns:a16="http://schemas.microsoft.com/office/drawing/2014/main" id="{00000000-0008-0000-1F00-0000C3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08" name="Text Box 2">
          <a:extLst>
            <a:ext uri="{FF2B5EF4-FFF2-40B4-BE49-F238E27FC236}">
              <a16:creationId xmlns:a16="http://schemas.microsoft.com/office/drawing/2014/main" id="{00000000-0008-0000-1F00-0000C4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09" name="Text Box 1">
          <a:extLst>
            <a:ext uri="{FF2B5EF4-FFF2-40B4-BE49-F238E27FC236}">
              <a16:creationId xmlns:a16="http://schemas.microsoft.com/office/drawing/2014/main" id="{00000000-0008-0000-1F00-0000C5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10" name="Text Box 2">
          <a:extLst>
            <a:ext uri="{FF2B5EF4-FFF2-40B4-BE49-F238E27FC236}">
              <a16:creationId xmlns:a16="http://schemas.microsoft.com/office/drawing/2014/main" id="{00000000-0008-0000-1F00-0000C6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11" name="Text Box 3">
          <a:extLst>
            <a:ext uri="{FF2B5EF4-FFF2-40B4-BE49-F238E27FC236}">
              <a16:creationId xmlns:a16="http://schemas.microsoft.com/office/drawing/2014/main" id="{00000000-0008-0000-1F00-0000C7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12" name="Text Box 4">
          <a:extLst>
            <a:ext uri="{FF2B5EF4-FFF2-40B4-BE49-F238E27FC236}">
              <a16:creationId xmlns:a16="http://schemas.microsoft.com/office/drawing/2014/main" id="{00000000-0008-0000-1F00-0000C8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13" name="Text Box 5">
          <a:extLst>
            <a:ext uri="{FF2B5EF4-FFF2-40B4-BE49-F238E27FC236}">
              <a16:creationId xmlns:a16="http://schemas.microsoft.com/office/drawing/2014/main" id="{00000000-0008-0000-1F00-0000C9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14" name="Text Box 6">
          <a:extLst>
            <a:ext uri="{FF2B5EF4-FFF2-40B4-BE49-F238E27FC236}">
              <a16:creationId xmlns:a16="http://schemas.microsoft.com/office/drawing/2014/main" id="{00000000-0008-0000-1F00-0000CA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15" name="Text Box 8">
          <a:extLst>
            <a:ext uri="{FF2B5EF4-FFF2-40B4-BE49-F238E27FC236}">
              <a16:creationId xmlns:a16="http://schemas.microsoft.com/office/drawing/2014/main" id="{00000000-0008-0000-1F00-0000CB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16" name="Text Box 9">
          <a:extLst>
            <a:ext uri="{FF2B5EF4-FFF2-40B4-BE49-F238E27FC236}">
              <a16:creationId xmlns:a16="http://schemas.microsoft.com/office/drawing/2014/main" id="{00000000-0008-0000-1F00-0000CC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17" name="Text Box 10">
          <a:extLst>
            <a:ext uri="{FF2B5EF4-FFF2-40B4-BE49-F238E27FC236}">
              <a16:creationId xmlns:a16="http://schemas.microsoft.com/office/drawing/2014/main" id="{00000000-0008-0000-1F00-0000CD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18" name="Text Box 1">
          <a:extLst>
            <a:ext uri="{FF2B5EF4-FFF2-40B4-BE49-F238E27FC236}">
              <a16:creationId xmlns:a16="http://schemas.microsoft.com/office/drawing/2014/main" id="{00000000-0008-0000-1F00-0000CE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19" name="Text Box 2">
          <a:extLst>
            <a:ext uri="{FF2B5EF4-FFF2-40B4-BE49-F238E27FC236}">
              <a16:creationId xmlns:a16="http://schemas.microsoft.com/office/drawing/2014/main" id="{00000000-0008-0000-1F00-0000CF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20" name="Text Box 1">
          <a:extLst>
            <a:ext uri="{FF2B5EF4-FFF2-40B4-BE49-F238E27FC236}">
              <a16:creationId xmlns:a16="http://schemas.microsoft.com/office/drawing/2014/main" id="{00000000-0008-0000-1F00-0000D0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21" name="Text Box 2">
          <a:extLst>
            <a:ext uri="{FF2B5EF4-FFF2-40B4-BE49-F238E27FC236}">
              <a16:creationId xmlns:a16="http://schemas.microsoft.com/office/drawing/2014/main" id="{00000000-0008-0000-1F00-0000D1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22" name="Text Box 3">
          <a:extLst>
            <a:ext uri="{FF2B5EF4-FFF2-40B4-BE49-F238E27FC236}">
              <a16:creationId xmlns:a16="http://schemas.microsoft.com/office/drawing/2014/main" id="{00000000-0008-0000-1F00-0000D2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23" name="Text Box 4">
          <a:extLst>
            <a:ext uri="{FF2B5EF4-FFF2-40B4-BE49-F238E27FC236}">
              <a16:creationId xmlns:a16="http://schemas.microsoft.com/office/drawing/2014/main" id="{00000000-0008-0000-1F00-0000D3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24" name="Text Box 5">
          <a:extLst>
            <a:ext uri="{FF2B5EF4-FFF2-40B4-BE49-F238E27FC236}">
              <a16:creationId xmlns:a16="http://schemas.microsoft.com/office/drawing/2014/main" id="{00000000-0008-0000-1F00-0000D4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25" name="Text Box 6">
          <a:extLst>
            <a:ext uri="{FF2B5EF4-FFF2-40B4-BE49-F238E27FC236}">
              <a16:creationId xmlns:a16="http://schemas.microsoft.com/office/drawing/2014/main" id="{00000000-0008-0000-1F00-0000D5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26" name="Text Box 8">
          <a:extLst>
            <a:ext uri="{FF2B5EF4-FFF2-40B4-BE49-F238E27FC236}">
              <a16:creationId xmlns:a16="http://schemas.microsoft.com/office/drawing/2014/main" id="{00000000-0008-0000-1F00-0000D6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27" name="Text Box 9">
          <a:extLst>
            <a:ext uri="{FF2B5EF4-FFF2-40B4-BE49-F238E27FC236}">
              <a16:creationId xmlns:a16="http://schemas.microsoft.com/office/drawing/2014/main" id="{00000000-0008-0000-1F00-0000D7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28" name="Text Box 10">
          <a:extLst>
            <a:ext uri="{FF2B5EF4-FFF2-40B4-BE49-F238E27FC236}">
              <a16:creationId xmlns:a16="http://schemas.microsoft.com/office/drawing/2014/main" id="{00000000-0008-0000-1F00-0000D8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10583</xdr:colOff>
      <xdr:row>53</xdr:row>
      <xdr:rowOff>42333</xdr:rowOff>
    </xdr:from>
    <xdr:ext cx="114300" cy="285750"/>
    <xdr:sp macro="" textlink="">
      <xdr:nvSpPr>
        <xdr:cNvPr id="729" name="Text Box 1">
          <a:extLst>
            <a:ext uri="{FF2B5EF4-FFF2-40B4-BE49-F238E27FC236}">
              <a16:creationId xmlns:a16="http://schemas.microsoft.com/office/drawing/2014/main" id="{00000000-0008-0000-1F00-0000D9020000}"/>
            </a:ext>
          </a:extLst>
        </xdr:cNvPr>
        <xdr:cNvSpPr txBox="1">
          <a:spLocks noChangeArrowheads="1"/>
        </xdr:cNvSpPr>
      </xdr:nvSpPr>
      <xdr:spPr bwMode="auto">
        <a:xfrm>
          <a:off x="1229783" y="10138833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730" name="Text Box 8">
          <a:extLst>
            <a:ext uri="{FF2B5EF4-FFF2-40B4-BE49-F238E27FC236}">
              <a16:creationId xmlns:a16="http://schemas.microsoft.com/office/drawing/2014/main" id="{00000000-0008-0000-1F00-0000DA02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731" name="Text Box 8">
          <a:extLst>
            <a:ext uri="{FF2B5EF4-FFF2-40B4-BE49-F238E27FC236}">
              <a16:creationId xmlns:a16="http://schemas.microsoft.com/office/drawing/2014/main" id="{00000000-0008-0000-1F00-0000DB02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32" name="Text Box 1">
          <a:extLst>
            <a:ext uri="{FF2B5EF4-FFF2-40B4-BE49-F238E27FC236}">
              <a16:creationId xmlns:a16="http://schemas.microsoft.com/office/drawing/2014/main" id="{00000000-0008-0000-1F00-0000DC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33" name="Text Box 2">
          <a:extLst>
            <a:ext uri="{FF2B5EF4-FFF2-40B4-BE49-F238E27FC236}">
              <a16:creationId xmlns:a16="http://schemas.microsoft.com/office/drawing/2014/main" id="{00000000-0008-0000-1F00-0000DD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34" name="Text Box 3">
          <a:extLst>
            <a:ext uri="{FF2B5EF4-FFF2-40B4-BE49-F238E27FC236}">
              <a16:creationId xmlns:a16="http://schemas.microsoft.com/office/drawing/2014/main" id="{00000000-0008-0000-1F00-0000DE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35" name="Text Box 4">
          <a:extLst>
            <a:ext uri="{FF2B5EF4-FFF2-40B4-BE49-F238E27FC236}">
              <a16:creationId xmlns:a16="http://schemas.microsoft.com/office/drawing/2014/main" id="{00000000-0008-0000-1F00-0000DF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36" name="Text Box 5">
          <a:extLst>
            <a:ext uri="{FF2B5EF4-FFF2-40B4-BE49-F238E27FC236}">
              <a16:creationId xmlns:a16="http://schemas.microsoft.com/office/drawing/2014/main" id="{00000000-0008-0000-1F00-0000E0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37" name="Text Box 6">
          <a:extLst>
            <a:ext uri="{FF2B5EF4-FFF2-40B4-BE49-F238E27FC236}">
              <a16:creationId xmlns:a16="http://schemas.microsoft.com/office/drawing/2014/main" id="{00000000-0008-0000-1F00-0000E1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38" name="Text Box 8">
          <a:extLst>
            <a:ext uri="{FF2B5EF4-FFF2-40B4-BE49-F238E27FC236}">
              <a16:creationId xmlns:a16="http://schemas.microsoft.com/office/drawing/2014/main" id="{00000000-0008-0000-1F00-0000E2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39" name="Text Box 9">
          <a:extLst>
            <a:ext uri="{FF2B5EF4-FFF2-40B4-BE49-F238E27FC236}">
              <a16:creationId xmlns:a16="http://schemas.microsoft.com/office/drawing/2014/main" id="{00000000-0008-0000-1F00-0000E3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40" name="Text Box 10">
          <a:extLst>
            <a:ext uri="{FF2B5EF4-FFF2-40B4-BE49-F238E27FC236}">
              <a16:creationId xmlns:a16="http://schemas.microsoft.com/office/drawing/2014/main" id="{00000000-0008-0000-1F00-0000E4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41" name="Text Box 1">
          <a:extLst>
            <a:ext uri="{FF2B5EF4-FFF2-40B4-BE49-F238E27FC236}">
              <a16:creationId xmlns:a16="http://schemas.microsoft.com/office/drawing/2014/main" id="{00000000-0008-0000-1F00-0000E5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42" name="Text Box 2">
          <a:extLst>
            <a:ext uri="{FF2B5EF4-FFF2-40B4-BE49-F238E27FC236}">
              <a16:creationId xmlns:a16="http://schemas.microsoft.com/office/drawing/2014/main" id="{00000000-0008-0000-1F00-0000E6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743" name="Text Box 8">
          <a:extLst>
            <a:ext uri="{FF2B5EF4-FFF2-40B4-BE49-F238E27FC236}">
              <a16:creationId xmlns:a16="http://schemas.microsoft.com/office/drawing/2014/main" id="{00000000-0008-0000-1F00-0000E702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44" name="Text Box 1">
          <a:extLst>
            <a:ext uri="{FF2B5EF4-FFF2-40B4-BE49-F238E27FC236}">
              <a16:creationId xmlns:a16="http://schemas.microsoft.com/office/drawing/2014/main" id="{00000000-0008-0000-1F00-0000E8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45" name="Text Box 2">
          <a:extLst>
            <a:ext uri="{FF2B5EF4-FFF2-40B4-BE49-F238E27FC236}">
              <a16:creationId xmlns:a16="http://schemas.microsoft.com/office/drawing/2014/main" id="{00000000-0008-0000-1F00-0000E9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46" name="Text Box 3">
          <a:extLst>
            <a:ext uri="{FF2B5EF4-FFF2-40B4-BE49-F238E27FC236}">
              <a16:creationId xmlns:a16="http://schemas.microsoft.com/office/drawing/2014/main" id="{00000000-0008-0000-1F00-0000EA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47" name="Text Box 4">
          <a:extLst>
            <a:ext uri="{FF2B5EF4-FFF2-40B4-BE49-F238E27FC236}">
              <a16:creationId xmlns:a16="http://schemas.microsoft.com/office/drawing/2014/main" id="{00000000-0008-0000-1F00-0000EB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48" name="Text Box 5">
          <a:extLst>
            <a:ext uri="{FF2B5EF4-FFF2-40B4-BE49-F238E27FC236}">
              <a16:creationId xmlns:a16="http://schemas.microsoft.com/office/drawing/2014/main" id="{00000000-0008-0000-1F00-0000EC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49" name="Text Box 6">
          <a:extLst>
            <a:ext uri="{FF2B5EF4-FFF2-40B4-BE49-F238E27FC236}">
              <a16:creationId xmlns:a16="http://schemas.microsoft.com/office/drawing/2014/main" id="{00000000-0008-0000-1F00-0000ED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50" name="Text Box 8">
          <a:extLst>
            <a:ext uri="{FF2B5EF4-FFF2-40B4-BE49-F238E27FC236}">
              <a16:creationId xmlns:a16="http://schemas.microsoft.com/office/drawing/2014/main" id="{00000000-0008-0000-1F00-0000EE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51" name="Text Box 9">
          <a:extLst>
            <a:ext uri="{FF2B5EF4-FFF2-40B4-BE49-F238E27FC236}">
              <a16:creationId xmlns:a16="http://schemas.microsoft.com/office/drawing/2014/main" id="{00000000-0008-0000-1F00-0000EF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52" name="Text Box 10">
          <a:extLst>
            <a:ext uri="{FF2B5EF4-FFF2-40B4-BE49-F238E27FC236}">
              <a16:creationId xmlns:a16="http://schemas.microsoft.com/office/drawing/2014/main" id="{00000000-0008-0000-1F00-0000F0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53" name="Text Box 1">
          <a:extLst>
            <a:ext uri="{FF2B5EF4-FFF2-40B4-BE49-F238E27FC236}">
              <a16:creationId xmlns:a16="http://schemas.microsoft.com/office/drawing/2014/main" id="{00000000-0008-0000-1F00-0000F1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54" name="Text Box 2">
          <a:extLst>
            <a:ext uri="{FF2B5EF4-FFF2-40B4-BE49-F238E27FC236}">
              <a16:creationId xmlns:a16="http://schemas.microsoft.com/office/drawing/2014/main" id="{00000000-0008-0000-1F00-0000F2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755" name="Text Box 8">
          <a:extLst>
            <a:ext uri="{FF2B5EF4-FFF2-40B4-BE49-F238E27FC236}">
              <a16:creationId xmlns:a16="http://schemas.microsoft.com/office/drawing/2014/main" id="{00000000-0008-0000-1F00-0000F302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756" name="Text Box 8">
          <a:extLst>
            <a:ext uri="{FF2B5EF4-FFF2-40B4-BE49-F238E27FC236}">
              <a16:creationId xmlns:a16="http://schemas.microsoft.com/office/drawing/2014/main" id="{00000000-0008-0000-1F00-0000F402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57" name="Text Box 1">
          <a:extLst>
            <a:ext uri="{FF2B5EF4-FFF2-40B4-BE49-F238E27FC236}">
              <a16:creationId xmlns:a16="http://schemas.microsoft.com/office/drawing/2014/main" id="{00000000-0008-0000-1F00-0000F5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58" name="Text Box 2">
          <a:extLst>
            <a:ext uri="{FF2B5EF4-FFF2-40B4-BE49-F238E27FC236}">
              <a16:creationId xmlns:a16="http://schemas.microsoft.com/office/drawing/2014/main" id="{00000000-0008-0000-1F00-0000F6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59" name="Text Box 3">
          <a:extLst>
            <a:ext uri="{FF2B5EF4-FFF2-40B4-BE49-F238E27FC236}">
              <a16:creationId xmlns:a16="http://schemas.microsoft.com/office/drawing/2014/main" id="{00000000-0008-0000-1F00-0000F7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60" name="Text Box 4">
          <a:extLst>
            <a:ext uri="{FF2B5EF4-FFF2-40B4-BE49-F238E27FC236}">
              <a16:creationId xmlns:a16="http://schemas.microsoft.com/office/drawing/2014/main" id="{00000000-0008-0000-1F00-0000F8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61" name="Text Box 5">
          <a:extLst>
            <a:ext uri="{FF2B5EF4-FFF2-40B4-BE49-F238E27FC236}">
              <a16:creationId xmlns:a16="http://schemas.microsoft.com/office/drawing/2014/main" id="{00000000-0008-0000-1F00-0000F9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62" name="Text Box 6">
          <a:extLst>
            <a:ext uri="{FF2B5EF4-FFF2-40B4-BE49-F238E27FC236}">
              <a16:creationId xmlns:a16="http://schemas.microsoft.com/office/drawing/2014/main" id="{00000000-0008-0000-1F00-0000FA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63" name="Text Box 8">
          <a:extLst>
            <a:ext uri="{FF2B5EF4-FFF2-40B4-BE49-F238E27FC236}">
              <a16:creationId xmlns:a16="http://schemas.microsoft.com/office/drawing/2014/main" id="{00000000-0008-0000-1F00-0000FB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64" name="Text Box 9">
          <a:extLst>
            <a:ext uri="{FF2B5EF4-FFF2-40B4-BE49-F238E27FC236}">
              <a16:creationId xmlns:a16="http://schemas.microsoft.com/office/drawing/2014/main" id="{00000000-0008-0000-1F00-0000FC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65" name="Text Box 10">
          <a:extLst>
            <a:ext uri="{FF2B5EF4-FFF2-40B4-BE49-F238E27FC236}">
              <a16:creationId xmlns:a16="http://schemas.microsoft.com/office/drawing/2014/main" id="{00000000-0008-0000-1F00-0000FD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66" name="Text Box 1">
          <a:extLst>
            <a:ext uri="{FF2B5EF4-FFF2-40B4-BE49-F238E27FC236}">
              <a16:creationId xmlns:a16="http://schemas.microsoft.com/office/drawing/2014/main" id="{00000000-0008-0000-1F00-0000FE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67" name="Text Box 2">
          <a:extLst>
            <a:ext uri="{FF2B5EF4-FFF2-40B4-BE49-F238E27FC236}">
              <a16:creationId xmlns:a16="http://schemas.microsoft.com/office/drawing/2014/main" id="{00000000-0008-0000-1F00-0000FF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768" name="Text Box 8">
          <a:extLst>
            <a:ext uri="{FF2B5EF4-FFF2-40B4-BE49-F238E27FC236}">
              <a16:creationId xmlns:a16="http://schemas.microsoft.com/office/drawing/2014/main" id="{00000000-0008-0000-1F00-00000003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69" name="Text Box 1">
          <a:extLst>
            <a:ext uri="{FF2B5EF4-FFF2-40B4-BE49-F238E27FC236}">
              <a16:creationId xmlns:a16="http://schemas.microsoft.com/office/drawing/2014/main" id="{00000000-0008-0000-1F00-000001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70" name="Text Box 2">
          <a:extLst>
            <a:ext uri="{FF2B5EF4-FFF2-40B4-BE49-F238E27FC236}">
              <a16:creationId xmlns:a16="http://schemas.microsoft.com/office/drawing/2014/main" id="{00000000-0008-0000-1F00-000002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71" name="Text Box 3">
          <a:extLst>
            <a:ext uri="{FF2B5EF4-FFF2-40B4-BE49-F238E27FC236}">
              <a16:creationId xmlns:a16="http://schemas.microsoft.com/office/drawing/2014/main" id="{00000000-0008-0000-1F00-000003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72" name="Text Box 4">
          <a:extLst>
            <a:ext uri="{FF2B5EF4-FFF2-40B4-BE49-F238E27FC236}">
              <a16:creationId xmlns:a16="http://schemas.microsoft.com/office/drawing/2014/main" id="{00000000-0008-0000-1F00-000004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73" name="Text Box 5">
          <a:extLst>
            <a:ext uri="{FF2B5EF4-FFF2-40B4-BE49-F238E27FC236}">
              <a16:creationId xmlns:a16="http://schemas.microsoft.com/office/drawing/2014/main" id="{00000000-0008-0000-1F00-000005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74" name="Text Box 6">
          <a:extLst>
            <a:ext uri="{FF2B5EF4-FFF2-40B4-BE49-F238E27FC236}">
              <a16:creationId xmlns:a16="http://schemas.microsoft.com/office/drawing/2014/main" id="{00000000-0008-0000-1F00-000006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75" name="Text Box 8">
          <a:extLst>
            <a:ext uri="{FF2B5EF4-FFF2-40B4-BE49-F238E27FC236}">
              <a16:creationId xmlns:a16="http://schemas.microsoft.com/office/drawing/2014/main" id="{00000000-0008-0000-1F00-000007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76" name="Text Box 9">
          <a:extLst>
            <a:ext uri="{FF2B5EF4-FFF2-40B4-BE49-F238E27FC236}">
              <a16:creationId xmlns:a16="http://schemas.microsoft.com/office/drawing/2014/main" id="{00000000-0008-0000-1F00-000008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77" name="Text Box 10">
          <a:extLst>
            <a:ext uri="{FF2B5EF4-FFF2-40B4-BE49-F238E27FC236}">
              <a16:creationId xmlns:a16="http://schemas.microsoft.com/office/drawing/2014/main" id="{00000000-0008-0000-1F00-000009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10583</xdr:colOff>
      <xdr:row>53</xdr:row>
      <xdr:rowOff>42333</xdr:rowOff>
    </xdr:from>
    <xdr:ext cx="114300" cy="285750"/>
    <xdr:sp macro="" textlink="">
      <xdr:nvSpPr>
        <xdr:cNvPr id="778" name="Text Box 1">
          <a:extLst>
            <a:ext uri="{FF2B5EF4-FFF2-40B4-BE49-F238E27FC236}">
              <a16:creationId xmlns:a16="http://schemas.microsoft.com/office/drawing/2014/main" id="{00000000-0008-0000-1F00-00000A030000}"/>
            </a:ext>
          </a:extLst>
        </xdr:cNvPr>
        <xdr:cNvSpPr txBox="1">
          <a:spLocks noChangeArrowheads="1"/>
        </xdr:cNvSpPr>
      </xdr:nvSpPr>
      <xdr:spPr bwMode="auto">
        <a:xfrm>
          <a:off x="1229783" y="10138833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779" name="Text Box 1">
          <a:extLst>
            <a:ext uri="{FF2B5EF4-FFF2-40B4-BE49-F238E27FC236}">
              <a16:creationId xmlns:a16="http://schemas.microsoft.com/office/drawing/2014/main" id="{00000000-0008-0000-1F00-00000B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780" name="Text Box 2">
          <a:extLst>
            <a:ext uri="{FF2B5EF4-FFF2-40B4-BE49-F238E27FC236}">
              <a16:creationId xmlns:a16="http://schemas.microsoft.com/office/drawing/2014/main" id="{00000000-0008-0000-1F00-00000C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781" name="Text Box 3">
          <a:extLst>
            <a:ext uri="{FF2B5EF4-FFF2-40B4-BE49-F238E27FC236}">
              <a16:creationId xmlns:a16="http://schemas.microsoft.com/office/drawing/2014/main" id="{00000000-0008-0000-1F00-00000D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782" name="Text Box 4">
          <a:extLst>
            <a:ext uri="{FF2B5EF4-FFF2-40B4-BE49-F238E27FC236}">
              <a16:creationId xmlns:a16="http://schemas.microsoft.com/office/drawing/2014/main" id="{00000000-0008-0000-1F00-00000E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783" name="Text Box 5">
          <a:extLst>
            <a:ext uri="{FF2B5EF4-FFF2-40B4-BE49-F238E27FC236}">
              <a16:creationId xmlns:a16="http://schemas.microsoft.com/office/drawing/2014/main" id="{00000000-0008-0000-1F00-00000F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784" name="Text Box 6">
          <a:extLst>
            <a:ext uri="{FF2B5EF4-FFF2-40B4-BE49-F238E27FC236}">
              <a16:creationId xmlns:a16="http://schemas.microsoft.com/office/drawing/2014/main" id="{00000000-0008-0000-1F00-000010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785" name="Text Box 8">
          <a:extLst>
            <a:ext uri="{FF2B5EF4-FFF2-40B4-BE49-F238E27FC236}">
              <a16:creationId xmlns:a16="http://schemas.microsoft.com/office/drawing/2014/main" id="{00000000-0008-0000-1F00-000011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786" name="Text Box 9">
          <a:extLst>
            <a:ext uri="{FF2B5EF4-FFF2-40B4-BE49-F238E27FC236}">
              <a16:creationId xmlns:a16="http://schemas.microsoft.com/office/drawing/2014/main" id="{00000000-0008-0000-1F00-000012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787" name="Text Box 10">
          <a:extLst>
            <a:ext uri="{FF2B5EF4-FFF2-40B4-BE49-F238E27FC236}">
              <a16:creationId xmlns:a16="http://schemas.microsoft.com/office/drawing/2014/main" id="{00000000-0008-0000-1F00-000013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788" name="Text Box 1">
          <a:extLst>
            <a:ext uri="{FF2B5EF4-FFF2-40B4-BE49-F238E27FC236}">
              <a16:creationId xmlns:a16="http://schemas.microsoft.com/office/drawing/2014/main" id="{00000000-0008-0000-1F00-000014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789" name="Text Box 2">
          <a:extLst>
            <a:ext uri="{FF2B5EF4-FFF2-40B4-BE49-F238E27FC236}">
              <a16:creationId xmlns:a16="http://schemas.microsoft.com/office/drawing/2014/main" id="{00000000-0008-0000-1F00-000015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790" name="Text Box 1">
          <a:extLst>
            <a:ext uri="{FF2B5EF4-FFF2-40B4-BE49-F238E27FC236}">
              <a16:creationId xmlns:a16="http://schemas.microsoft.com/office/drawing/2014/main" id="{00000000-0008-0000-1F00-000016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791" name="Text Box 2">
          <a:extLst>
            <a:ext uri="{FF2B5EF4-FFF2-40B4-BE49-F238E27FC236}">
              <a16:creationId xmlns:a16="http://schemas.microsoft.com/office/drawing/2014/main" id="{00000000-0008-0000-1F00-000017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792" name="Text Box 3">
          <a:extLst>
            <a:ext uri="{FF2B5EF4-FFF2-40B4-BE49-F238E27FC236}">
              <a16:creationId xmlns:a16="http://schemas.microsoft.com/office/drawing/2014/main" id="{00000000-0008-0000-1F00-000018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793" name="Text Box 4">
          <a:extLst>
            <a:ext uri="{FF2B5EF4-FFF2-40B4-BE49-F238E27FC236}">
              <a16:creationId xmlns:a16="http://schemas.microsoft.com/office/drawing/2014/main" id="{00000000-0008-0000-1F00-000019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794" name="Text Box 5">
          <a:extLst>
            <a:ext uri="{FF2B5EF4-FFF2-40B4-BE49-F238E27FC236}">
              <a16:creationId xmlns:a16="http://schemas.microsoft.com/office/drawing/2014/main" id="{00000000-0008-0000-1F00-00001A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795" name="Text Box 6">
          <a:extLst>
            <a:ext uri="{FF2B5EF4-FFF2-40B4-BE49-F238E27FC236}">
              <a16:creationId xmlns:a16="http://schemas.microsoft.com/office/drawing/2014/main" id="{00000000-0008-0000-1F00-00001B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796" name="Text Box 8">
          <a:extLst>
            <a:ext uri="{FF2B5EF4-FFF2-40B4-BE49-F238E27FC236}">
              <a16:creationId xmlns:a16="http://schemas.microsoft.com/office/drawing/2014/main" id="{00000000-0008-0000-1F00-00001C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797" name="Text Box 9">
          <a:extLst>
            <a:ext uri="{FF2B5EF4-FFF2-40B4-BE49-F238E27FC236}">
              <a16:creationId xmlns:a16="http://schemas.microsoft.com/office/drawing/2014/main" id="{00000000-0008-0000-1F00-00001D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798" name="Text Box 10">
          <a:extLst>
            <a:ext uri="{FF2B5EF4-FFF2-40B4-BE49-F238E27FC236}">
              <a16:creationId xmlns:a16="http://schemas.microsoft.com/office/drawing/2014/main" id="{00000000-0008-0000-1F00-00001E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799" name="Text Box 1">
          <a:extLst>
            <a:ext uri="{FF2B5EF4-FFF2-40B4-BE49-F238E27FC236}">
              <a16:creationId xmlns:a16="http://schemas.microsoft.com/office/drawing/2014/main" id="{00000000-0008-0000-1F00-00001F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00" name="Text Box 2">
          <a:extLst>
            <a:ext uri="{FF2B5EF4-FFF2-40B4-BE49-F238E27FC236}">
              <a16:creationId xmlns:a16="http://schemas.microsoft.com/office/drawing/2014/main" id="{00000000-0008-0000-1F00-000020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01" name="Text Box 1">
          <a:extLst>
            <a:ext uri="{FF2B5EF4-FFF2-40B4-BE49-F238E27FC236}">
              <a16:creationId xmlns:a16="http://schemas.microsoft.com/office/drawing/2014/main" id="{00000000-0008-0000-1F00-000021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02" name="Text Box 2">
          <a:extLst>
            <a:ext uri="{FF2B5EF4-FFF2-40B4-BE49-F238E27FC236}">
              <a16:creationId xmlns:a16="http://schemas.microsoft.com/office/drawing/2014/main" id="{00000000-0008-0000-1F00-000022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03" name="Text Box 3">
          <a:extLst>
            <a:ext uri="{FF2B5EF4-FFF2-40B4-BE49-F238E27FC236}">
              <a16:creationId xmlns:a16="http://schemas.microsoft.com/office/drawing/2014/main" id="{00000000-0008-0000-1F00-000023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04" name="Text Box 4">
          <a:extLst>
            <a:ext uri="{FF2B5EF4-FFF2-40B4-BE49-F238E27FC236}">
              <a16:creationId xmlns:a16="http://schemas.microsoft.com/office/drawing/2014/main" id="{00000000-0008-0000-1F00-000024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05" name="Text Box 5">
          <a:extLst>
            <a:ext uri="{FF2B5EF4-FFF2-40B4-BE49-F238E27FC236}">
              <a16:creationId xmlns:a16="http://schemas.microsoft.com/office/drawing/2014/main" id="{00000000-0008-0000-1F00-000025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06" name="Text Box 6">
          <a:extLst>
            <a:ext uri="{FF2B5EF4-FFF2-40B4-BE49-F238E27FC236}">
              <a16:creationId xmlns:a16="http://schemas.microsoft.com/office/drawing/2014/main" id="{00000000-0008-0000-1F00-000026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07" name="Text Box 8">
          <a:extLst>
            <a:ext uri="{FF2B5EF4-FFF2-40B4-BE49-F238E27FC236}">
              <a16:creationId xmlns:a16="http://schemas.microsoft.com/office/drawing/2014/main" id="{00000000-0008-0000-1F00-000027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08" name="Text Box 9">
          <a:extLst>
            <a:ext uri="{FF2B5EF4-FFF2-40B4-BE49-F238E27FC236}">
              <a16:creationId xmlns:a16="http://schemas.microsoft.com/office/drawing/2014/main" id="{00000000-0008-0000-1F00-000028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09" name="Text Box 10">
          <a:extLst>
            <a:ext uri="{FF2B5EF4-FFF2-40B4-BE49-F238E27FC236}">
              <a16:creationId xmlns:a16="http://schemas.microsoft.com/office/drawing/2014/main" id="{00000000-0008-0000-1F00-000029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10" name="Text Box 1">
          <a:extLst>
            <a:ext uri="{FF2B5EF4-FFF2-40B4-BE49-F238E27FC236}">
              <a16:creationId xmlns:a16="http://schemas.microsoft.com/office/drawing/2014/main" id="{00000000-0008-0000-1F00-00002A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11" name="Text Box 2">
          <a:extLst>
            <a:ext uri="{FF2B5EF4-FFF2-40B4-BE49-F238E27FC236}">
              <a16:creationId xmlns:a16="http://schemas.microsoft.com/office/drawing/2014/main" id="{00000000-0008-0000-1F00-00002B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12" name="Text Box 1">
          <a:extLst>
            <a:ext uri="{FF2B5EF4-FFF2-40B4-BE49-F238E27FC236}">
              <a16:creationId xmlns:a16="http://schemas.microsoft.com/office/drawing/2014/main" id="{00000000-0008-0000-1F00-00002C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13" name="Text Box 2">
          <a:extLst>
            <a:ext uri="{FF2B5EF4-FFF2-40B4-BE49-F238E27FC236}">
              <a16:creationId xmlns:a16="http://schemas.microsoft.com/office/drawing/2014/main" id="{00000000-0008-0000-1F00-00002D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14" name="Text Box 3">
          <a:extLst>
            <a:ext uri="{FF2B5EF4-FFF2-40B4-BE49-F238E27FC236}">
              <a16:creationId xmlns:a16="http://schemas.microsoft.com/office/drawing/2014/main" id="{00000000-0008-0000-1F00-00002E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15" name="Text Box 4">
          <a:extLst>
            <a:ext uri="{FF2B5EF4-FFF2-40B4-BE49-F238E27FC236}">
              <a16:creationId xmlns:a16="http://schemas.microsoft.com/office/drawing/2014/main" id="{00000000-0008-0000-1F00-00002F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16" name="Text Box 5">
          <a:extLst>
            <a:ext uri="{FF2B5EF4-FFF2-40B4-BE49-F238E27FC236}">
              <a16:creationId xmlns:a16="http://schemas.microsoft.com/office/drawing/2014/main" id="{00000000-0008-0000-1F00-000030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17" name="Text Box 6">
          <a:extLst>
            <a:ext uri="{FF2B5EF4-FFF2-40B4-BE49-F238E27FC236}">
              <a16:creationId xmlns:a16="http://schemas.microsoft.com/office/drawing/2014/main" id="{00000000-0008-0000-1F00-000031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18" name="Text Box 8">
          <a:extLst>
            <a:ext uri="{FF2B5EF4-FFF2-40B4-BE49-F238E27FC236}">
              <a16:creationId xmlns:a16="http://schemas.microsoft.com/office/drawing/2014/main" id="{00000000-0008-0000-1F00-000032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19" name="Text Box 9">
          <a:extLst>
            <a:ext uri="{FF2B5EF4-FFF2-40B4-BE49-F238E27FC236}">
              <a16:creationId xmlns:a16="http://schemas.microsoft.com/office/drawing/2014/main" id="{00000000-0008-0000-1F00-000033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20" name="Text Box 10">
          <a:extLst>
            <a:ext uri="{FF2B5EF4-FFF2-40B4-BE49-F238E27FC236}">
              <a16:creationId xmlns:a16="http://schemas.microsoft.com/office/drawing/2014/main" id="{00000000-0008-0000-1F00-000034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21" name="Text Box 1">
          <a:extLst>
            <a:ext uri="{FF2B5EF4-FFF2-40B4-BE49-F238E27FC236}">
              <a16:creationId xmlns:a16="http://schemas.microsoft.com/office/drawing/2014/main" id="{00000000-0008-0000-1F00-000035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22" name="Text Box 2">
          <a:extLst>
            <a:ext uri="{FF2B5EF4-FFF2-40B4-BE49-F238E27FC236}">
              <a16:creationId xmlns:a16="http://schemas.microsoft.com/office/drawing/2014/main" id="{00000000-0008-0000-1F00-000036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23" name="Text Box 1">
          <a:extLst>
            <a:ext uri="{FF2B5EF4-FFF2-40B4-BE49-F238E27FC236}">
              <a16:creationId xmlns:a16="http://schemas.microsoft.com/office/drawing/2014/main" id="{00000000-0008-0000-1F00-000037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24" name="Text Box 2">
          <a:extLst>
            <a:ext uri="{FF2B5EF4-FFF2-40B4-BE49-F238E27FC236}">
              <a16:creationId xmlns:a16="http://schemas.microsoft.com/office/drawing/2014/main" id="{00000000-0008-0000-1F00-000038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25" name="Text Box 3">
          <a:extLst>
            <a:ext uri="{FF2B5EF4-FFF2-40B4-BE49-F238E27FC236}">
              <a16:creationId xmlns:a16="http://schemas.microsoft.com/office/drawing/2014/main" id="{00000000-0008-0000-1F00-000039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26" name="Text Box 4">
          <a:extLst>
            <a:ext uri="{FF2B5EF4-FFF2-40B4-BE49-F238E27FC236}">
              <a16:creationId xmlns:a16="http://schemas.microsoft.com/office/drawing/2014/main" id="{00000000-0008-0000-1F00-00003A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27" name="Text Box 5">
          <a:extLst>
            <a:ext uri="{FF2B5EF4-FFF2-40B4-BE49-F238E27FC236}">
              <a16:creationId xmlns:a16="http://schemas.microsoft.com/office/drawing/2014/main" id="{00000000-0008-0000-1F00-00003B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28" name="Text Box 6">
          <a:extLst>
            <a:ext uri="{FF2B5EF4-FFF2-40B4-BE49-F238E27FC236}">
              <a16:creationId xmlns:a16="http://schemas.microsoft.com/office/drawing/2014/main" id="{00000000-0008-0000-1F00-00003C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29" name="Text Box 8">
          <a:extLst>
            <a:ext uri="{FF2B5EF4-FFF2-40B4-BE49-F238E27FC236}">
              <a16:creationId xmlns:a16="http://schemas.microsoft.com/office/drawing/2014/main" id="{00000000-0008-0000-1F00-00003D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30" name="Text Box 9">
          <a:extLst>
            <a:ext uri="{FF2B5EF4-FFF2-40B4-BE49-F238E27FC236}">
              <a16:creationId xmlns:a16="http://schemas.microsoft.com/office/drawing/2014/main" id="{00000000-0008-0000-1F00-00003E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31" name="Text Box 10">
          <a:extLst>
            <a:ext uri="{FF2B5EF4-FFF2-40B4-BE49-F238E27FC236}">
              <a16:creationId xmlns:a16="http://schemas.microsoft.com/office/drawing/2014/main" id="{00000000-0008-0000-1F00-00003F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32" name="Text Box 1">
          <a:extLst>
            <a:ext uri="{FF2B5EF4-FFF2-40B4-BE49-F238E27FC236}">
              <a16:creationId xmlns:a16="http://schemas.microsoft.com/office/drawing/2014/main" id="{00000000-0008-0000-1F00-000040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33" name="Text Box 2">
          <a:extLst>
            <a:ext uri="{FF2B5EF4-FFF2-40B4-BE49-F238E27FC236}">
              <a16:creationId xmlns:a16="http://schemas.microsoft.com/office/drawing/2014/main" id="{00000000-0008-0000-1F00-000041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34" name="Text Box 1">
          <a:extLst>
            <a:ext uri="{FF2B5EF4-FFF2-40B4-BE49-F238E27FC236}">
              <a16:creationId xmlns:a16="http://schemas.microsoft.com/office/drawing/2014/main" id="{00000000-0008-0000-1F00-000042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35" name="Text Box 2">
          <a:extLst>
            <a:ext uri="{FF2B5EF4-FFF2-40B4-BE49-F238E27FC236}">
              <a16:creationId xmlns:a16="http://schemas.microsoft.com/office/drawing/2014/main" id="{00000000-0008-0000-1F00-000043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36" name="Text Box 3">
          <a:extLst>
            <a:ext uri="{FF2B5EF4-FFF2-40B4-BE49-F238E27FC236}">
              <a16:creationId xmlns:a16="http://schemas.microsoft.com/office/drawing/2014/main" id="{00000000-0008-0000-1F00-000044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37" name="Text Box 4">
          <a:extLst>
            <a:ext uri="{FF2B5EF4-FFF2-40B4-BE49-F238E27FC236}">
              <a16:creationId xmlns:a16="http://schemas.microsoft.com/office/drawing/2014/main" id="{00000000-0008-0000-1F00-000045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38" name="Text Box 5">
          <a:extLst>
            <a:ext uri="{FF2B5EF4-FFF2-40B4-BE49-F238E27FC236}">
              <a16:creationId xmlns:a16="http://schemas.microsoft.com/office/drawing/2014/main" id="{00000000-0008-0000-1F00-000046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39" name="Text Box 6">
          <a:extLst>
            <a:ext uri="{FF2B5EF4-FFF2-40B4-BE49-F238E27FC236}">
              <a16:creationId xmlns:a16="http://schemas.microsoft.com/office/drawing/2014/main" id="{00000000-0008-0000-1F00-000047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40" name="Text Box 8">
          <a:extLst>
            <a:ext uri="{FF2B5EF4-FFF2-40B4-BE49-F238E27FC236}">
              <a16:creationId xmlns:a16="http://schemas.microsoft.com/office/drawing/2014/main" id="{00000000-0008-0000-1F00-000048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41" name="Text Box 9">
          <a:extLst>
            <a:ext uri="{FF2B5EF4-FFF2-40B4-BE49-F238E27FC236}">
              <a16:creationId xmlns:a16="http://schemas.microsoft.com/office/drawing/2014/main" id="{00000000-0008-0000-1F00-000049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42" name="Text Box 10">
          <a:extLst>
            <a:ext uri="{FF2B5EF4-FFF2-40B4-BE49-F238E27FC236}">
              <a16:creationId xmlns:a16="http://schemas.microsoft.com/office/drawing/2014/main" id="{00000000-0008-0000-1F00-00004A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10583</xdr:colOff>
      <xdr:row>56</xdr:row>
      <xdr:rowOff>42333</xdr:rowOff>
    </xdr:from>
    <xdr:ext cx="114300" cy="285750"/>
    <xdr:sp macro="" textlink="">
      <xdr:nvSpPr>
        <xdr:cNvPr id="843" name="Text Box 1">
          <a:extLst>
            <a:ext uri="{FF2B5EF4-FFF2-40B4-BE49-F238E27FC236}">
              <a16:creationId xmlns:a16="http://schemas.microsoft.com/office/drawing/2014/main" id="{00000000-0008-0000-1F00-00004B030000}"/>
            </a:ext>
          </a:extLst>
        </xdr:cNvPr>
        <xdr:cNvSpPr txBox="1">
          <a:spLocks noChangeArrowheads="1"/>
        </xdr:cNvSpPr>
      </xdr:nvSpPr>
      <xdr:spPr bwMode="auto">
        <a:xfrm>
          <a:off x="1229783" y="10710333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44" name="Text Box 8">
          <a:extLst>
            <a:ext uri="{FF2B5EF4-FFF2-40B4-BE49-F238E27FC236}">
              <a16:creationId xmlns:a16="http://schemas.microsoft.com/office/drawing/2014/main" id="{00000000-0008-0000-1F00-00004C030000}"/>
            </a:ext>
          </a:extLst>
        </xdr:cNvPr>
        <xdr:cNvSpPr txBox="1">
          <a:spLocks noChangeArrowheads="1"/>
        </xdr:cNvSpPr>
      </xdr:nvSpPr>
      <xdr:spPr bwMode="auto">
        <a:xfrm>
          <a:off x="12192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45" name="Text Box 1">
          <a:extLst>
            <a:ext uri="{FF2B5EF4-FFF2-40B4-BE49-F238E27FC236}">
              <a16:creationId xmlns:a16="http://schemas.microsoft.com/office/drawing/2014/main" id="{00000000-0008-0000-1F00-00004D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46" name="Text Box 2">
          <a:extLst>
            <a:ext uri="{FF2B5EF4-FFF2-40B4-BE49-F238E27FC236}">
              <a16:creationId xmlns:a16="http://schemas.microsoft.com/office/drawing/2014/main" id="{00000000-0008-0000-1F00-00004E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47" name="Text Box 3">
          <a:extLst>
            <a:ext uri="{FF2B5EF4-FFF2-40B4-BE49-F238E27FC236}">
              <a16:creationId xmlns:a16="http://schemas.microsoft.com/office/drawing/2014/main" id="{00000000-0008-0000-1F00-00004F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48" name="Text Box 4">
          <a:extLst>
            <a:ext uri="{FF2B5EF4-FFF2-40B4-BE49-F238E27FC236}">
              <a16:creationId xmlns:a16="http://schemas.microsoft.com/office/drawing/2014/main" id="{00000000-0008-0000-1F00-000050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49" name="Text Box 5">
          <a:extLst>
            <a:ext uri="{FF2B5EF4-FFF2-40B4-BE49-F238E27FC236}">
              <a16:creationId xmlns:a16="http://schemas.microsoft.com/office/drawing/2014/main" id="{00000000-0008-0000-1F00-000051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50" name="Text Box 6">
          <a:extLst>
            <a:ext uri="{FF2B5EF4-FFF2-40B4-BE49-F238E27FC236}">
              <a16:creationId xmlns:a16="http://schemas.microsoft.com/office/drawing/2014/main" id="{00000000-0008-0000-1F00-000052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51" name="Text Box 8">
          <a:extLst>
            <a:ext uri="{FF2B5EF4-FFF2-40B4-BE49-F238E27FC236}">
              <a16:creationId xmlns:a16="http://schemas.microsoft.com/office/drawing/2014/main" id="{00000000-0008-0000-1F00-000053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52" name="Text Box 9">
          <a:extLst>
            <a:ext uri="{FF2B5EF4-FFF2-40B4-BE49-F238E27FC236}">
              <a16:creationId xmlns:a16="http://schemas.microsoft.com/office/drawing/2014/main" id="{00000000-0008-0000-1F00-000054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53" name="Text Box 10">
          <a:extLst>
            <a:ext uri="{FF2B5EF4-FFF2-40B4-BE49-F238E27FC236}">
              <a16:creationId xmlns:a16="http://schemas.microsoft.com/office/drawing/2014/main" id="{00000000-0008-0000-1F00-000055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54" name="Text Box 1">
          <a:extLst>
            <a:ext uri="{FF2B5EF4-FFF2-40B4-BE49-F238E27FC236}">
              <a16:creationId xmlns:a16="http://schemas.microsoft.com/office/drawing/2014/main" id="{00000000-0008-0000-1F00-000056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55" name="Text Box 2">
          <a:extLst>
            <a:ext uri="{FF2B5EF4-FFF2-40B4-BE49-F238E27FC236}">
              <a16:creationId xmlns:a16="http://schemas.microsoft.com/office/drawing/2014/main" id="{00000000-0008-0000-1F00-000057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56" name="Text Box 8">
          <a:extLst>
            <a:ext uri="{FF2B5EF4-FFF2-40B4-BE49-F238E27FC236}">
              <a16:creationId xmlns:a16="http://schemas.microsoft.com/office/drawing/2014/main" id="{00000000-0008-0000-1F00-000058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57" name="Text Box 8">
          <a:extLst>
            <a:ext uri="{FF2B5EF4-FFF2-40B4-BE49-F238E27FC236}">
              <a16:creationId xmlns:a16="http://schemas.microsoft.com/office/drawing/2014/main" id="{00000000-0008-0000-1F00-000059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58" name="Text Box 8">
          <a:extLst>
            <a:ext uri="{FF2B5EF4-FFF2-40B4-BE49-F238E27FC236}">
              <a16:creationId xmlns:a16="http://schemas.microsoft.com/office/drawing/2014/main" id="{00000000-0008-0000-1F00-00005A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59" name="Text Box 8">
          <a:extLst>
            <a:ext uri="{FF2B5EF4-FFF2-40B4-BE49-F238E27FC236}">
              <a16:creationId xmlns:a16="http://schemas.microsoft.com/office/drawing/2014/main" id="{00000000-0008-0000-1F00-00005B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60" name="Text Box 8">
          <a:extLst>
            <a:ext uri="{FF2B5EF4-FFF2-40B4-BE49-F238E27FC236}">
              <a16:creationId xmlns:a16="http://schemas.microsoft.com/office/drawing/2014/main" id="{00000000-0008-0000-1F00-00005C030000}"/>
            </a:ext>
          </a:extLst>
        </xdr:cNvPr>
        <xdr:cNvSpPr txBox="1">
          <a:spLocks noChangeArrowheads="1"/>
        </xdr:cNvSpPr>
      </xdr:nvSpPr>
      <xdr:spPr bwMode="auto">
        <a:xfrm>
          <a:off x="12192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61" name="Text Box 1">
          <a:extLst>
            <a:ext uri="{FF2B5EF4-FFF2-40B4-BE49-F238E27FC236}">
              <a16:creationId xmlns:a16="http://schemas.microsoft.com/office/drawing/2014/main" id="{00000000-0008-0000-1F00-00005D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62" name="Text Box 2">
          <a:extLst>
            <a:ext uri="{FF2B5EF4-FFF2-40B4-BE49-F238E27FC236}">
              <a16:creationId xmlns:a16="http://schemas.microsoft.com/office/drawing/2014/main" id="{00000000-0008-0000-1F00-00005E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63" name="Text Box 3">
          <a:extLst>
            <a:ext uri="{FF2B5EF4-FFF2-40B4-BE49-F238E27FC236}">
              <a16:creationId xmlns:a16="http://schemas.microsoft.com/office/drawing/2014/main" id="{00000000-0008-0000-1F00-00005F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64" name="Text Box 4">
          <a:extLst>
            <a:ext uri="{FF2B5EF4-FFF2-40B4-BE49-F238E27FC236}">
              <a16:creationId xmlns:a16="http://schemas.microsoft.com/office/drawing/2014/main" id="{00000000-0008-0000-1F00-000060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65" name="Text Box 5">
          <a:extLst>
            <a:ext uri="{FF2B5EF4-FFF2-40B4-BE49-F238E27FC236}">
              <a16:creationId xmlns:a16="http://schemas.microsoft.com/office/drawing/2014/main" id="{00000000-0008-0000-1F00-000061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66" name="Text Box 6">
          <a:extLst>
            <a:ext uri="{FF2B5EF4-FFF2-40B4-BE49-F238E27FC236}">
              <a16:creationId xmlns:a16="http://schemas.microsoft.com/office/drawing/2014/main" id="{00000000-0008-0000-1F00-000062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67" name="Text Box 8">
          <a:extLst>
            <a:ext uri="{FF2B5EF4-FFF2-40B4-BE49-F238E27FC236}">
              <a16:creationId xmlns:a16="http://schemas.microsoft.com/office/drawing/2014/main" id="{00000000-0008-0000-1F00-000063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68" name="Text Box 9">
          <a:extLst>
            <a:ext uri="{FF2B5EF4-FFF2-40B4-BE49-F238E27FC236}">
              <a16:creationId xmlns:a16="http://schemas.microsoft.com/office/drawing/2014/main" id="{00000000-0008-0000-1F00-000064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69" name="Text Box 10">
          <a:extLst>
            <a:ext uri="{FF2B5EF4-FFF2-40B4-BE49-F238E27FC236}">
              <a16:creationId xmlns:a16="http://schemas.microsoft.com/office/drawing/2014/main" id="{00000000-0008-0000-1F00-000065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70" name="Text Box 1">
          <a:extLst>
            <a:ext uri="{FF2B5EF4-FFF2-40B4-BE49-F238E27FC236}">
              <a16:creationId xmlns:a16="http://schemas.microsoft.com/office/drawing/2014/main" id="{00000000-0008-0000-1F00-000066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71" name="Text Box 2">
          <a:extLst>
            <a:ext uri="{FF2B5EF4-FFF2-40B4-BE49-F238E27FC236}">
              <a16:creationId xmlns:a16="http://schemas.microsoft.com/office/drawing/2014/main" id="{00000000-0008-0000-1F00-000067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1862666</xdr:colOff>
      <xdr:row>20</xdr:row>
      <xdr:rowOff>63500</xdr:rowOff>
    </xdr:from>
    <xdr:ext cx="114300" cy="285750"/>
    <xdr:sp macro="" textlink="">
      <xdr:nvSpPr>
        <xdr:cNvPr id="872" name="Text Box 8">
          <a:extLst>
            <a:ext uri="{FF2B5EF4-FFF2-40B4-BE49-F238E27FC236}">
              <a16:creationId xmlns:a16="http://schemas.microsoft.com/office/drawing/2014/main" id="{00000000-0008-0000-1F00-000068030000}"/>
            </a:ext>
          </a:extLst>
        </xdr:cNvPr>
        <xdr:cNvSpPr txBox="1">
          <a:spLocks noChangeArrowheads="1"/>
        </xdr:cNvSpPr>
      </xdr:nvSpPr>
      <xdr:spPr bwMode="auto">
        <a:xfrm>
          <a:off x="1214966" y="38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63500</xdr:rowOff>
    </xdr:from>
    <xdr:ext cx="114300" cy="285750"/>
    <xdr:sp macro="" textlink="">
      <xdr:nvSpPr>
        <xdr:cNvPr id="873" name="Text Box 8">
          <a:extLst>
            <a:ext uri="{FF2B5EF4-FFF2-40B4-BE49-F238E27FC236}">
              <a16:creationId xmlns:a16="http://schemas.microsoft.com/office/drawing/2014/main" id="{00000000-0008-0000-1F00-000069030000}"/>
            </a:ext>
          </a:extLst>
        </xdr:cNvPr>
        <xdr:cNvSpPr txBox="1">
          <a:spLocks noChangeArrowheads="1"/>
        </xdr:cNvSpPr>
      </xdr:nvSpPr>
      <xdr:spPr bwMode="auto">
        <a:xfrm>
          <a:off x="1219200" y="38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74" name="Text Box 8">
          <a:extLst>
            <a:ext uri="{FF2B5EF4-FFF2-40B4-BE49-F238E27FC236}">
              <a16:creationId xmlns:a16="http://schemas.microsoft.com/office/drawing/2014/main" id="{00000000-0008-0000-1F00-00006A030000}"/>
            </a:ext>
          </a:extLst>
        </xdr:cNvPr>
        <xdr:cNvSpPr txBox="1">
          <a:spLocks noChangeArrowheads="1"/>
        </xdr:cNvSpPr>
      </xdr:nvSpPr>
      <xdr:spPr bwMode="auto">
        <a:xfrm>
          <a:off x="12192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75" name="Text Box 1">
          <a:extLst>
            <a:ext uri="{FF2B5EF4-FFF2-40B4-BE49-F238E27FC236}">
              <a16:creationId xmlns:a16="http://schemas.microsoft.com/office/drawing/2014/main" id="{00000000-0008-0000-1F00-00006B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76" name="Text Box 2">
          <a:extLst>
            <a:ext uri="{FF2B5EF4-FFF2-40B4-BE49-F238E27FC236}">
              <a16:creationId xmlns:a16="http://schemas.microsoft.com/office/drawing/2014/main" id="{00000000-0008-0000-1F00-00006C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77" name="Text Box 3">
          <a:extLst>
            <a:ext uri="{FF2B5EF4-FFF2-40B4-BE49-F238E27FC236}">
              <a16:creationId xmlns:a16="http://schemas.microsoft.com/office/drawing/2014/main" id="{00000000-0008-0000-1F00-00006D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78" name="Text Box 4">
          <a:extLst>
            <a:ext uri="{FF2B5EF4-FFF2-40B4-BE49-F238E27FC236}">
              <a16:creationId xmlns:a16="http://schemas.microsoft.com/office/drawing/2014/main" id="{00000000-0008-0000-1F00-00006E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79" name="Text Box 5">
          <a:extLst>
            <a:ext uri="{FF2B5EF4-FFF2-40B4-BE49-F238E27FC236}">
              <a16:creationId xmlns:a16="http://schemas.microsoft.com/office/drawing/2014/main" id="{00000000-0008-0000-1F00-00006F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80" name="Text Box 6">
          <a:extLst>
            <a:ext uri="{FF2B5EF4-FFF2-40B4-BE49-F238E27FC236}">
              <a16:creationId xmlns:a16="http://schemas.microsoft.com/office/drawing/2014/main" id="{00000000-0008-0000-1F00-000070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81" name="Text Box 8">
          <a:extLst>
            <a:ext uri="{FF2B5EF4-FFF2-40B4-BE49-F238E27FC236}">
              <a16:creationId xmlns:a16="http://schemas.microsoft.com/office/drawing/2014/main" id="{00000000-0008-0000-1F00-000071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82" name="Text Box 9">
          <a:extLst>
            <a:ext uri="{FF2B5EF4-FFF2-40B4-BE49-F238E27FC236}">
              <a16:creationId xmlns:a16="http://schemas.microsoft.com/office/drawing/2014/main" id="{00000000-0008-0000-1F00-000072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83" name="Text Box 10">
          <a:extLst>
            <a:ext uri="{FF2B5EF4-FFF2-40B4-BE49-F238E27FC236}">
              <a16:creationId xmlns:a16="http://schemas.microsoft.com/office/drawing/2014/main" id="{00000000-0008-0000-1F00-000073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84" name="Text Box 1">
          <a:extLst>
            <a:ext uri="{FF2B5EF4-FFF2-40B4-BE49-F238E27FC236}">
              <a16:creationId xmlns:a16="http://schemas.microsoft.com/office/drawing/2014/main" id="{00000000-0008-0000-1F00-000074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85" name="Text Box 2">
          <a:extLst>
            <a:ext uri="{FF2B5EF4-FFF2-40B4-BE49-F238E27FC236}">
              <a16:creationId xmlns:a16="http://schemas.microsoft.com/office/drawing/2014/main" id="{00000000-0008-0000-1F00-000075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86" name="Text Box 8">
          <a:extLst>
            <a:ext uri="{FF2B5EF4-FFF2-40B4-BE49-F238E27FC236}">
              <a16:creationId xmlns:a16="http://schemas.microsoft.com/office/drawing/2014/main" id="{00000000-0008-0000-1F00-000076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87" name="Text Box 8">
          <a:extLst>
            <a:ext uri="{FF2B5EF4-FFF2-40B4-BE49-F238E27FC236}">
              <a16:creationId xmlns:a16="http://schemas.microsoft.com/office/drawing/2014/main" id="{00000000-0008-0000-1F00-000077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88" name="Text Box 8">
          <a:extLst>
            <a:ext uri="{FF2B5EF4-FFF2-40B4-BE49-F238E27FC236}">
              <a16:creationId xmlns:a16="http://schemas.microsoft.com/office/drawing/2014/main" id="{00000000-0008-0000-1F00-000078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89" name="Text Box 8">
          <a:extLst>
            <a:ext uri="{FF2B5EF4-FFF2-40B4-BE49-F238E27FC236}">
              <a16:creationId xmlns:a16="http://schemas.microsoft.com/office/drawing/2014/main" id="{00000000-0008-0000-1F00-000079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90" name="Text Box 8">
          <a:extLst>
            <a:ext uri="{FF2B5EF4-FFF2-40B4-BE49-F238E27FC236}">
              <a16:creationId xmlns:a16="http://schemas.microsoft.com/office/drawing/2014/main" id="{00000000-0008-0000-1F00-00007A030000}"/>
            </a:ext>
          </a:extLst>
        </xdr:cNvPr>
        <xdr:cNvSpPr txBox="1">
          <a:spLocks noChangeArrowheads="1"/>
        </xdr:cNvSpPr>
      </xdr:nvSpPr>
      <xdr:spPr bwMode="auto">
        <a:xfrm>
          <a:off x="12192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91" name="Text Box 1">
          <a:extLst>
            <a:ext uri="{FF2B5EF4-FFF2-40B4-BE49-F238E27FC236}">
              <a16:creationId xmlns:a16="http://schemas.microsoft.com/office/drawing/2014/main" id="{00000000-0008-0000-1F00-00007B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92" name="Text Box 2">
          <a:extLst>
            <a:ext uri="{FF2B5EF4-FFF2-40B4-BE49-F238E27FC236}">
              <a16:creationId xmlns:a16="http://schemas.microsoft.com/office/drawing/2014/main" id="{00000000-0008-0000-1F00-00007C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93" name="Text Box 3">
          <a:extLst>
            <a:ext uri="{FF2B5EF4-FFF2-40B4-BE49-F238E27FC236}">
              <a16:creationId xmlns:a16="http://schemas.microsoft.com/office/drawing/2014/main" id="{00000000-0008-0000-1F00-00007D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94" name="Text Box 4">
          <a:extLst>
            <a:ext uri="{FF2B5EF4-FFF2-40B4-BE49-F238E27FC236}">
              <a16:creationId xmlns:a16="http://schemas.microsoft.com/office/drawing/2014/main" id="{00000000-0008-0000-1F00-00007E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95" name="Text Box 5">
          <a:extLst>
            <a:ext uri="{FF2B5EF4-FFF2-40B4-BE49-F238E27FC236}">
              <a16:creationId xmlns:a16="http://schemas.microsoft.com/office/drawing/2014/main" id="{00000000-0008-0000-1F00-00007F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96" name="Text Box 6">
          <a:extLst>
            <a:ext uri="{FF2B5EF4-FFF2-40B4-BE49-F238E27FC236}">
              <a16:creationId xmlns:a16="http://schemas.microsoft.com/office/drawing/2014/main" id="{00000000-0008-0000-1F00-000080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97" name="Text Box 8">
          <a:extLst>
            <a:ext uri="{FF2B5EF4-FFF2-40B4-BE49-F238E27FC236}">
              <a16:creationId xmlns:a16="http://schemas.microsoft.com/office/drawing/2014/main" id="{00000000-0008-0000-1F00-000081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98" name="Text Box 9">
          <a:extLst>
            <a:ext uri="{FF2B5EF4-FFF2-40B4-BE49-F238E27FC236}">
              <a16:creationId xmlns:a16="http://schemas.microsoft.com/office/drawing/2014/main" id="{00000000-0008-0000-1F00-000082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99" name="Text Box 10">
          <a:extLst>
            <a:ext uri="{FF2B5EF4-FFF2-40B4-BE49-F238E27FC236}">
              <a16:creationId xmlns:a16="http://schemas.microsoft.com/office/drawing/2014/main" id="{00000000-0008-0000-1F00-000083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900" name="Text Box 1">
          <a:extLst>
            <a:ext uri="{FF2B5EF4-FFF2-40B4-BE49-F238E27FC236}">
              <a16:creationId xmlns:a16="http://schemas.microsoft.com/office/drawing/2014/main" id="{00000000-0008-0000-1F00-000084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901" name="Text Box 2">
          <a:extLst>
            <a:ext uri="{FF2B5EF4-FFF2-40B4-BE49-F238E27FC236}">
              <a16:creationId xmlns:a16="http://schemas.microsoft.com/office/drawing/2014/main" id="{00000000-0008-0000-1F00-000085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1862666</xdr:colOff>
      <xdr:row>20</xdr:row>
      <xdr:rowOff>63500</xdr:rowOff>
    </xdr:from>
    <xdr:ext cx="114300" cy="285750"/>
    <xdr:sp macro="" textlink="">
      <xdr:nvSpPr>
        <xdr:cNvPr id="902" name="Text Box 8">
          <a:extLst>
            <a:ext uri="{FF2B5EF4-FFF2-40B4-BE49-F238E27FC236}">
              <a16:creationId xmlns:a16="http://schemas.microsoft.com/office/drawing/2014/main" id="{00000000-0008-0000-1F00-000086030000}"/>
            </a:ext>
          </a:extLst>
        </xdr:cNvPr>
        <xdr:cNvSpPr txBox="1">
          <a:spLocks noChangeArrowheads="1"/>
        </xdr:cNvSpPr>
      </xdr:nvSpPr>
      <xdr:spPr bwMode="auto">
        <a:xfrm>
          <a:off x="1214966" y="38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63500</xdr:rowOff>
    </xdr:from>
    <xdr:ext cx="114300" cy="285750"/>
    <xdr:sp macro="" textlink="">
      <xdr:nvSpPr>
        <xdr:cNvPr id="903" name="Text Box 8">
          <a:extLst>
            <a:ext uri="{FF2B5EF4-FFF2-40B4-BE49-F238E27FC236}">
              <a16:creationId xmlns:a16="http://schemas.microsoft.com/office/drawing/2014/main" id="{00000000-0008-0000-1F00-000087030000}"/>
            </a:ext>
          </a:extLst>
        </xdr:cNvPr>
        <xdr:cNvSpPr txBox="1">
          <a:spLocks noChangeArrowheads="1"/>
        </xdr:cNvSpPr>
      </xdr:nvSpPr>
      <xdr:spPr bwMode="auto">
        <a:xfrm>
          <a:off x="1219200" y="38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21</xdr:row>
      <xdr:rowOff>0</xdr:rowOff>
    </xdr:from>
    <xdr:ext cx="114300" cy="285750"/>
    <xdr:sp macro="" textlink="">
      <xdr:nvSpPr>
        <xdr:cNvPr id="904" name="Text Box 8">
          <a:extLst>
            <a:ext uri="{FF2B5EF4-FFF2-40B4-BE49-F238E27FC236}">
              <a16:creationId xmlns:a16="http://schemas.microsoft.com/office/drawing/2014/main" id="{00000000-0008-0000-1F00-000088030000}"/>
            </a:ext>
          </a:extLst>
        </xdr:cNvPr>
        <xdr:cNvSpPr txBox="1">
          <a:spLocks noChangeArrowheads="1"/>
        </xdr:cNvSpPr>
      </xdr:nvSpPr>
      <xdr:spPr bwMode="auto">
        <a:xfrm>
          <a:off x="6096000" y="400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19</xdr:row>
      <xdr:rowOff>0</xdr:rowOff>
    </xdr:from>
    <xdr:ext cx="114300" cy="285750"/>
    <xdr:sp macro="" textlink="">
      <xdr:nvSpPr>
        <xdr:cNvPr id="905" name="Text Box 8">
          <a:extLst>
            <a:ext uri="{FF2B5EF4-FFF2-40B4-BE49-F238E27FC236}">
              <a16:creationId xmlns:a16="http://schemas.microsoft.com/office/drawing/2014/main" id="{00000000-0008-0000-1F00-000089030000}"/>
            </a:ext>
          </a:extLst>
        </xdr:cNvPr>
        <xdr:cNvSpPr txBox="1">
          <a:spLocks noChangeArrowheads="1"/>
        </xdr:cNvSpPr>
      </xdr:nvSpPr>
      <xdr:spPr bwMode="auto">
        <a:xfrm>
          <a:off x="60960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19</xdr:row>
      <xdr:rowOff>0</xdr:rowOff>
    </xdr:from>
    <xdr:ext cx="114300" cy="285750"/>
    <xdr:sp macro="" textlink="">
      <xdr:nvSpPr>
        <xdr:cNvPr id="906" name="Text Box 8">
          <a:extLst>
            <a:ext uri="{FF2B5EF4-FFF2-40B4-BE49-F238E27FC236}">
              <a16:creationId xmlns:a16="http://schemas.microsoft.com/office/drawing/2014/main" id="{00000000-0008-0000-1F00-00008A030000}"/>
            </a:ext>
          </a:extLst>
        </xdr:cNvPr>
        <xdr:cNvSpPr txBox="1">
          <a:spLocks noChangeArrowheads="1"/>
        </xdr:cNvSpPr>
      </xdr:nvSpPr>
      <xdr:spPr bwMode="auto">
        <a:xfrm>
          <a:off x="60960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20</xdr:row>
      <xdr:rowOff>0</xdr:rowOff>
    </xdr:from>
    <xdr:ext cx="114300" cy="285750"/>
    <xdr:sp macro="" textlink="">
      <xdr:nvSpPr>
        <xdr:cNvPr id="907" name="Text Box 8">
          <a:extLst>
            <a:ext uri="{FF2B5EF4-FFF2-40B4-BE49-F238E27FC236}">
              <a16:creationId xmlns:a16="http://schemas.microsoft.com/office/drawing/2014/main" id="{00000000-0008-0000-1F00-00008B030000}"/>
            </a:ext>
          </a:extLst>
        </xdr:cNvPr>
        <xdr:cNvSpPr txBox="1">
          <a:spLocks noChangeArrowheads="1"/>
        </xdr:cNvSpPr>
      </xdr:nvSpPr>
      <xdr:spPr bwMode="auto">
        <a:xfrm>
          <a:off x="60960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20</xdr:row>
      <xdr:rowOff>0</xdr:rowOff>
    </xdr:from>
    <xdr:ext cx="114300" cy="285750"/>
    <xdr:sp macro="" textlink="">
      <xdr:nvSpPr>
        <xdr:cNvPr id="908" name="Text Box 8">
          <a:extLst>
            <a:ext uri="{FF2B5EF4-FFF2-40B4-BE49-F238E27FC236}">
              <a16:creationId xmlns:a16="http://schemas.microsoft.com/office/drawing/2014/main" id="{00000000-0008-0000-1F00-00008C030000}"/>
            </a:ext>
          </a:extLst>
        </xdr:cNvPr>
        <xdr:cNvSpPr txBox="1">
          <a:spLocks noChangeArrowheads="1"/>
        </xdr:cNvSpPr>
      </xdr:nvSpPr>
      <xdr:spPr bwMode="auto">
        <a:xfrm>
          <a:off x="60960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41</xdr:row>
      <xdr:rowOff>0</xdr:rowOff>
    </xdr:from>
    <xdr:ext cx="114300" cy="285750"/>
    <xdr:sp macro="" textlink="">
      <xdr:nvSpPr>
        <xdr:cNvPr id="909" name="Text Box 8">
          <a:extLst>
            <a:ext uri="{FF2B5EF4-FFF2-40B4-BE49-F238E27FC236}">
              <a16:creationId xmlns:a16="http://schemas.microsoft.com/office/drawing/2014/main" id="{00000000-0008-0000-1F00-00008D030000}"/>
            </a:ext>
          </a:extLst>
        </xdr:cNvPr>
        <xdr:cNvSpPr txBox="1">
          <a:spLocks noChangeArrowheads="1"/>
        </xdr:cNvSpPr>
      </xdr:nvSpPr>
      <xdr:spPr bwMode="auto">
        <a:xfrm>
          <a:off x="60960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41</xdr:row>
      <xdr:rowOff>0</xdr:rowOff>
    </xdr:from>
    <xdr:ext cx="114300" cy="285750"/>
    <xdr:sp macro="" textlink="">
      <xdr:nvSpPr>
        <xdr:cNvPr id="910" name="Text Box 8">
          <a:extLst>
            <a:ext uri="{FF2B5EF4-FFF2-40B4-BE49-F238E27FC236}">
              <a16:creationId xmlns:a16="http://schemas.microsoft.com/office/drawing/2014/main" id="{00000000-0008-0000-1F00-00008E030000}"/>
            </a:ext>
          </a:extLst>
        </xdr:cNvPr>
        <xdr:cNvSpPr txBox="1">
          <a:spLocks noChangeArrowheads="1"/>
        </xdr:cNvSpPr>
      </xdr:nvSpPr>
      <xdr:spPr bwMode="auto">
        <a:xfrm>
          <a:off x="60960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42</xdr:row>
      <xdr:rowOff>0</xdr:rowOff>
    </xdr:from>
    <xdr:ext cx="114300" cy="285750"/>
    <xdr:sp macro="" textlink="">
      <xdr:nvSpPr>
        <xdr:cNvPr id="911" name="Text Box 8">
          <a:extLst>
            <a:ext uri="{FF2B5EF4-FFF2-40B4-BE49-F238E27FC236}">
              <a16:creationId xmlns:a16="http://schemas.microsoft.com/office/drawing/2014/main" id="{00000000-0008-0000-1F00-00008F030000}"/>
            </a:ext>
          </a:extLst>
        </xdr:cNvPr>
        <xdr:cNvSpPr txBox="1">
          <a:spLocks noChangeArrowheads="1"/>
        </xdr:cNvSpPr>
      </xdr:nvSpPr>
      <xdr:spPr bwMode="auto">
        <a:xfrm>
          <a:off x="60960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42</xdr:row>
      <xdr:rowOff>0</xdr:rowOff>
    </xdr:from>
    <xdr:ext cx="114300" cy="285750"/>
    <xdr:sp macro="" textlink="">
      <xdr:nvSpPr>
        <xdr:cNvPr id="912" name="Text Box 8">
          <a:extLst>
            <a:ext uri="{FF2B5EF4-FFF2-40B4-BE49-F238E27FC236}">
              <a16:creationId xmlns:a16="http://schemas.microsoft.com/office/drawing/2014/main" id="{00000000-0008-0000-1F00-000090030000}"/>
            </a:ext>
          </a:extLst>
        </xdr:cNvPr>
        <xdr:cNvSpPr txBox="1">
          <a:spLocks noChangeArrowheads="1"/>
        </xdr:cNvSpPr>
      </xdr:nvSpPr>
      <xdr:spPr bwMode="auto">
        <a:xfrm>
          <a:off x="60960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50</xdr:row>
      <xdr:rowOff>0</xdr:rowOff>
    </xdr:from>
    <xdr:ext cx="114300" cy="285750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>
          <a:spLocks noChangeArrowheads="1"/>
        </xdr:cNvSpPr>
      </xdr:nvSpPr>
      <xdr:spPr bwMode="auto">
        <a:xfrm>
          <a:off x="54864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50</xdr:row>
      <xdr:rowOff>0</xdr:rowOff>
    </xdr:from>
    <xdr:ext cx="114300" cy="285750"/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 txBox="1">
          <a:spLocks noChangeArrowheads="1"/>
        </xdr:cNvSpPr>
      </xdr:nvSpPr>
      <xdr:spPr bwMode="auto">
        <a:xfrm>
          <a:off x="54864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50</xdr:row>
      <xdr:rowOff>0</xdr:rowOff>
    </xdr:from>
    <xdr:ext cx="114300" cy="285750"/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 txBox="1">
          <a:spLocks noChangeArrowheads="1"/>
        </xdr:cNvSpPr>
      </xdr:nvSpPr>
      <xdr:spPr bwMode="auto">
        <a:xfrm>
          <a:off x="54864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50</xdr:row>
      <xdr:rowOff>0</xdr:rowOff>
    </xdr:from>
    <xdr:ext cx="114300" cy="285750"/>
    <xdr:sp macro="" textlink="">
      <xdr:nvSpPr>
        <xdr:cNvPr id="5" name="Text Box 4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SpPr txBox="1">
          <a:spLocks noChangeArrowheads="1"/>
        </xdr:cNvSpPr>
      </xdr:nvSpPr>
      <xdr:spPr bwMode="auto">
        <a:xfrm>
          <a:off x="54864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50</xdr:row>
      <xdr:rowOff>0</xdr:rowOff>
    </xdr:from>
    <xdr:ext cx="114300" cy="285750"/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 txBox="1">
          <a:spLocks noChangeArrowheads="1"/>
        </xdr:cNvSpPr>
      </xdr:nvSpPr>
      <xdr:spPr bwMode="auto">
        <a:xfrm>
          <a:off x="54864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50</xdr:row>
      <xdr:rowOff>0</xdr:rowOff>
    </xdr:from>
    <xdr:ext cx="114300" cy="285750"/>
    <xdr:sp macro="" textlink="">
      <xdr:nvSpPr>
        <xdr:cNvPr id="7" name="Text Box 6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SpPr txBox="1">
          <a:spLocks noChangeArrowheads="1"/>
        </xdr:cNvSpPr>
      </xdr:nvSpPr>
      <xdr:spPr bwMode="auto">
        <a:xfrm>
          <a:off x="54864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50</xdr:row>
      <xdr:rowOff>0</xdr:rowOff>
    </xdr:from>
    <xdr:ext cx="114300" cy="285750"/>
    <xdr:sp macro="" textlink="">
      <xdr:nvSpPr>
        <xdr:cNvPr id="8" name="Text Box 8"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SpPr txBox="1">
          <a:spLocks noChangeArrowheads="1"/>
        </xdr:cNvSpPr>
      </xdr:nvSpPr>
      <xdr:spPr bwMode="auto">
        <a:xfrm>
          <a:off x="54864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50</xdr:row>
      <xdr:rowOff>0</xdr:rowOff>
    </xdr:from>
    <xdr:ext cx="114300" cy="285750"/>
    <xdr:sp macro="" textlink="">
      <xdr:nvSpPr>
        <xdr:cNvPr id="9" name="Text Box 9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SpPr txBox="1">
          <a:spLocks noChangeArrowheads="1"/>
        </xdr:cNvSpPr>
      </xdr:nvSpPr>
      <xdr:spPr bwMode="auto">
        <a:xfrm>
          <a:off x="54864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50</xdr:row>
      <xdr:rowOff>0</xdr:rowOff>
    </xdr:from>
    <xdr:ext cx="114300" cy="285750"/>
    <xdr:sp macro="" textlink="">
      <xdr:nvSpPr>
        <xdr:cNvPr id="10" name="Text Box 10">
          <a:extLst>
            <a:ext uri="{FF2B5EF4-FFF2-40B4-BE49-F238E27FC236}">
              <a16:creationId xmlns:a16="http://schemas.microsoft.com/office/drawing/2014/main" id="{00000000-0008-0000-2000-00000A000000}"/>
            </a:ext>
          </a:extLst>
        </xdr:cNvPr>
        <xdr:cNvSpPr txBox="1">
          <a:spLocks noChangeArrowheads="1"/>
        </xdr:cNvSpPr>
      </xdr:nvSpPr>
      <xdr:spPr bwMode="auto">
        <a:xfrm>
          <a:off x="54864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52</xdr:row>
      <xdr:rowOff>0</xdr:rowOff>
    </xdr:from>
    <xdr:ext cx="114300" cy="285750"/>
    <xdr:sp macro="" textlink="">
      <xdr:nvSpPr>
        <xdr:cNvPr id="11" name="Text Box 11">
          <a:extLst>
            <a:ext uri="{FF2B5EF4-FFF2-40B4-BE49-F238E27FC236}">
              <a16:creationId xmlns:a16="http://schemas.microsoft.com/office/drawing/2014/main" id="{00000000-0008-0000-2000-00000B000000}"/>
            </a:ext>
          </a:extLst>
        </xdr:cNvPr>
        <xdr:cNvSpPr txBox="1">
          <a:spLocks noChangeArrowheads="1"/>
        </xdr:cNvSpPr>
      </xdr:nvSpPr>
      <xdr:spPr bwMode="auto">
        <a:xfrm>
          <a:off x="5486400" y="990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52</xdr:row>
      <xdr:rowOff>0</xdr:rowOff>
    </xdr:from>
    <xdr:ext cx="114300" cy="285750"/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00000000-0008-0000-2000-00000C000000}"/>
            </a:ext>
          </a:extLst>
        </xdr:cNvPr>
        <xdr:cNvSpPr txBox="1">
          <a:spLocks noChangeArrowheads="1"/>
        </xdr:cNvSpPr>
      </xdr:nvSpPr>
      <xdr:spPr bwMode="auto">
        <a:xfrm>
          <a:off x="5486400" y="990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55</xdr:row>
      <xdr:rowOff>0</xdr:rowOff>
    </xdr:from>
    <xdr:ext cx="114300" cy="285750"/>
    <xdr:sp macro="" textlink="">
      <xdr:nvSpPr>
        <xdr:cNvPr id="13" name="Text Box 13">
          <a:extLst>
            <a:ext uri="{FF2B5EF4-FFF2-40B4-BE49-F238E27FC236}">
              <a16:creationId xmlns:a16="http://schemas.microsoft.com/office/drawing/2014/main" id="{00000000-0008-0000-2000-00000D000000}"/>
            </a:ext>
          </a:extLst>
        </xdr:cNvPr>
        <xdr:cNvSpPr txBox="1">
          <a:spLocks noChangeArrowheads="1"/>
        </xdr:cNvSpPr>
      </xdr:nvSpPr>
      <xdr:spPr bwMode="auto">
        <a:xfrm>
          <a:off x="5486400" y="1047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55</xdr:row>
      <xdr:rowOff>0</xdr:rowOff>
    </xdr:from>
    <xdr:ext cx="114300" cy="285750"/>
    <xdr:sp macro="" textlink="">
      <xdr:nvSpPr>
        <xdr:cNvPr id="14" name="Text Box 14">
          <a:extLst>
            <a:ext uri="{FF2B5EF4-FFF2-40B4-BE49-F238E27FC236}">
              <a16:creationId xmlns:a16="http://schemas.microsoft.com/office/drawing/2014/main" id="{00000000-0008-0000-2000-00000E000000}"/>
            </a:ext>
          </a:extLst>
        </xdr:cNvPr>
        <xdr:cNvSpPr txBox="1">
          <a:spLocks noChangeArrowheads="1"/>
        </xdr:cNvSpPr>
      </xdr:nvSpPr>
      <xdr:spPr bwMode="auto">
        <a:xfrm>
          <a:off x="5486400" y="1047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50</xdr:row>
      <xdr:rowOff>0</xdr:rowOff>
    </xdr:from>
    <xdr:ext cx="114300" cy="285750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00000000-0008-0000-2000-00000F000000}"/>
            </a:ext>
          </a:extLst>
        </xdr:cNvPr>
        <xdr:cNvSpPr txBox="1">
          <a:spLocks noChangeArrowheads="1"/>
        </xdr:cNvSpPr>
      </xdr:nvSpPr>
      <xdr:spPr bwMode="auto">
        <a:xfrm>
          <a:off x="54864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50</xdr:row>
      <xdr:rowOff>0</xdr:rowOff>
    </xdr:from>
    <xdr:ext cx="114300" cy="285750"/>
    <xdr:sp macro="" textlink="">
      <xdr:nvSpPr>
        <xdr:cNvPr id="16" name="Text Box 2">
          <a:extLst>
            <a:ext uri="{FF2B5EF4-FFF2-40B4-BE49-F238E27FC236}">
              <a16:creationId xmlns:a16="http://schemas.microsoft.com/office/drawing/2014/main" id="{00000000-0008-0000-2000-000010000000}"/>
            </a:ext>
          </a:extLst>
        </xdr:cNvPr>
        <xdr:cNvSpPr txBox="1">
          <a:spLocks noChangeArrowheads="1"/>
        </xdr:cNvSpPr>
      </xdr:nvSpPr>
      <xdr:spPr bwMode="auto">
        <a:xfrm>
          <a:off x="54864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17</xdr:row>
      <xdr:rowOff>0</xdr:rowOff>
    </xdr:from>
    <xdr:ext cx="114300" cy="285750"/>
    <xdr:sp macro="" textlink="">
      <xdr:nvSpPr>
        <xdr:cNvPr id="17" name="Text Box 8">
          <a:extLst>
            <a:ext uri="{FF2B5EF4-FFF2-40B4-BE49-F238E27FC236}">
              <a16:creationId xmlns:a16="http://schemas.microsoft.com/office/drawing/2014/main" id="{00000000-0008-0000-2000-000011000000}"/>
            </a:ext>
          </a:extLst>
        </xdr:cNvPr>
        <xdr:cNvSpPr txBox="1">
          <a:spLocks noChangeArrowheads="1"/>
        </xdr:cNvSpPr>
      </xdr:nvSpPr>
      <xdr:spPr bwMode="auto">
        <a:xfrm>
          <a:off x="5486400" y="323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228600</xdr:colOff>
      <xdr:row>67</xdr:row>
      <xdr:rowOff>152400</xdr:rowOff>
    </xdr:from>
    <xdr:ext cx="114300" cy="285750"/>
    <xdr:sp macro="" textlink="">
      <xdr:nvSpPr>
        <xdr:cNvPr id="18" name="Text Box 8">
          <a:extLst>
            <a:ext uri="{FF2B5EF4-FFF2-40B4-BE49-F238E27FC236}">
              <a16:creationId xmlns:a16="http://schemas.microsoft.com/office/drawing/2014/main" id="{00000000-0008-0000-2000-000012000000}"/>
            </a:ext>
          </a:extLst>
        </xdr:cNvPr>
        <xdr:cNvSpPr txBox="1">
          <a:spLocks noChangeArrowheads="1"/>
        </xdr:cNvSpPr>
      </xdr:nvSpPr>
      <xdr:spPr bwMode="auto">
        <a:xfrm>
          <a:off x="2667000" y="12915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</xdr:row>
      <xdr:rowOff>0</xdr:rowOff>
    </xdr:from>
    <xdr:ext cx="114300" cy="285750"/>
    <xdr:sp macro="" textlink="">
      <xdr:nvSpPr>
        <xdr:cNvPr id="19" name="Text Box 8">
          <a:extLst>
            <a:ext uri="{FF2B5EF4-FFF2-40B4-BE49-F238E27FC236}">
              <a16:creationId xmlns:a16="http://schemas.microsoft.com/office/drawing/2014/main" id="{00000000-0008-0000-2000-000013000000}"/>
            </a:ext>
          </a:extLst>
        </xdr:cNvPr>
        <xdr:cNvSpPr txBox="1">
          <a:spLocks noChangeArrowheads="1"/>
        </xdr:cNvSpPr>
      </xdr:nvSpPr>
      <xdr:spPr bwMode="auto">
        <a:xfrm>
          <a:off x="5486400" y="590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21</xdr:row>
      <xdr:rowOff>0</xdr:rowOff>
    </xdr:from>
    <xdr:ext cx="114300" cy="285750"/>
    <xdr:sp macro="" textlink="">
      <xdr:nvSpPr>
        <xdr:cNvPr id="20" name="Text Box 8">
          <a:extLst>
            <a:ext uri="{FF2B5EF4-FFF2-40B4-BE49-F238E27FC236}">
              <a16:creationId xmlns:a16="http://schemas.microsoft.com/office/drawing/2014/main" id="{00000000-0008-0000-2000-000014000000}"/>
            </a:ext>
          </a:extLst>
        </xdr:cNvPr>
        <xdr:cNvSpPr txBox="1">
          <a:spLocks noChangeArrowheads="1"/>
        </xdr:cNvSpPr>
      </xdr:nvSpPr>
      <xdr:spPr bwMode="auto">
        <a:xfrm>
          <a:off x="5486400" y="400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</xdr:row>
      <xdr:rowOff>0</xdr:rowOff>
    </xdr:from>
    <xdr:ext cx="114300" cy="285750"/>
    <xdr:sp macro="" textlink="">
      <xdr:nvSpPr>
        <xdr:cNvPr id="21" name="Text Box 8">
          <a:extLst>
            <a:ext uri="{FF2B5EF4-FFF2-40B4-BE49-F238E27FC236}">
              <a16:creationId xmlns:a16="http://schemas.microsoft.com/office/drawing/2014/main" id="{00000000-0008-0000-2000-000015000000}"/>
            </a:ext>
          </a:extLst>
        </xdr:cNvPr>
        <xdr:cNvSpPr txBox="1">
          <a:spLocks noChangeArrowheads="1"/>
        </xdr:cNvSpPr>
      </xdr:nvSpPr>
      <xdr:spPr bwMode="auto">
        <a:xfrm>
          <a:off x="5486400" y="647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</xdr:row>
      <xdr:rowOff>0</xdr:rowOff>
    </xdr:from>
    <xdr:ext cx="114300" cy="285750"/>
    <xdr:sp macro="" textlink="">
      <xdr:nvSpPr>
        <xdr:cNvPr id="22" name="Text Box 8">
          <a:extLst>
            <a:ext uri="{FF2B5EF4-FFF2-40B4-BE49-F238E27FC236}">
              <a16:creationId xmlns:a16="http://schemas.microsoft.com/office/drawing/2014/main" id="{00000000-0008-0000-2000-000016000000}"/>
            </a:ext>
          </a:extLst>
        </xdr:cNvPr>
        <xdr:cNvSpPr txBox="1">
          <a:spLocks noChangeArrowheads="1"/>
        </xdr:cNvSpPr>
      </xdr:nvSpPr>
      <xdr:spPr bwMode="auto">
        <a:xfrm>
          <a:off x="5486400" y="647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00000000-0008-0000-2000-000017000000}"/>
            </a:ext>
          </a:extLst>
        </xdr:cNvPr>
        <xdr:cNvSpPr txBox="1">
          <a:spLocks noChangeArrowheads="1"/>
        </xdr:cNvSpPr>
      </xdr:nvSpPr>
      <xdr:spPr bwMode="auto">
        <a:xfrm>
          <a:off x="54864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24" name="Text Box 2">
          <a:extLst>
            <a:ext uri="{FF2B5EF4-FFF2-40B4-BE49-F238E27FC236}">
              <a16:creationId xmlns:a16="http://schemas.microsoft.com/office/drawing/2014/main" id="{00000000-0008-0000-2000-000018000000}"/>
            </a:ext>
          </a:extLst>
        </xdr:cNvPr>
        <xdr:cNvSpPr txBox="1">
          <a:spLocks noChangeArrowheads="1"/>
        </xdr:cNvSpPr>
      </xdr:nvSpPr>
      <xdr:spPr bwMode="auto">
        <a:xfrm>
          <a:off x="54864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25" name="Text Box 3">
          <a:extLst>
            <a:ext uri="{FF2B5EF4-FFF2-40B4-BE49-F238E27FC236}">
              <a16:creationId xmlns:a16="http://schemas.microsoft.com/office/drawing/2014/main" id="{00000000-0008-0000-2000-000019000000}"/>
            </a:ext>
          </a:extLst>
        </xdr:cNvPr>
        <xdr:cNvSpPr txBox="1">
          <a:spLocks noChangeArrowheads="1"/>
        </xdr:cNvSpPr>
      </xdr:nvSpPr>
      <xdr:spPr bwMode="auto">
        <a:xfrm>
          <a:off x="54864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26" name="Text Box 4">
          <a:extLst>
            <a:ext uri="{FF2B5EF4-FFF2-40B4-BE49-F238E27FC236}">
              <a16:creationId xmlns:a16="http://schemas.microsoft.com/office/drawing/2014/main" id="{00000000-0008-0000-2000-00001A000000}"/>
            </a:ext>
          </a:extLst>
        </xdr:cNvPr>
        <xdr:cNvSpPr txBox="1">
          <a:spLocks noChangeArrowheads="1"/>
        </xdr:cNvSpPr>
      </xdr:nvSpPr>
      <xdr:spPr bwMode="auto">
        <a:xfrm>
          <a:off x="54864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27" name="Text Box 5">
          <a:extLst>
            <a:ext uri="{FF2B5EF4-FFF2-40B4-BE49-F238E27FC236}">
              <a16:creationId xmlns:a16="http://schemas.microsoft.com/office/drawing/2014/main" id="{00000000-0008-0000-2000-00001B000000}"/>
            </a:ext>
          </a:extLst>
        </xdr:cNvPr>
        <xdr:cNvSpPr txBox="1">
          <a:spLocks noChangeArrowheads="1"/>
        </xdr:cNvSpPr>
      </xdr:nvSpPr>
      <xdr:spPr bwMode="auto">
        <a:xfrm>
          <a:off x="54864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28" name="Text Box 6">
          <a:extLst>
            <a:ext uri="{FF2B5EF4-FFF2-40B4-BE49-F238E27FC236}">
              <a16:creationId xmlns:a16="http://schemas.microsoft.com/office/drawing/2014/main" id="{00000000-0008-0000-2000-00001C000000}"/>
            </a:ext>
          </a:extLst>
        </xdr:cNvPr>
        <xdr:cNvSpPr txBox="1">
          <a:spLocks noChangeArrowheads="1"/>
        </xdr:cNvSpPr>
      </xdr:nvSpPr>
      <xdr:spPr bwMode="auto">
        <a:xfrm>
          <a:off x="54864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29" name="Text Box 8">
          <a:extLst>
            <a:ext uri="{FF2B5EF4-FFF2-40B4-BE49-F238E27FC236}">
              <a16:creationId xmlns:a16="http://schemas.microsoft.com/office/drawing/2014/main" id="{00000000-0008-0000-2000-00001D000000}"/>
            </a:ext>
          </a:extLst>
        </xdr:cNvPr>
        <xdr:cNvSpPr txBox="1">
          <a:spLocks noChangeArrowheads="1"/>
        </xdr:cNvSpPr>
      </xdr:nvSpPr>
      <xdr:spPr bwMode="auto">
        <a:xfrm>
          <a:off x="54864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30" name="Text Box 9">
          <a:extLst>
            <a:ext uri="{FF2B5EF4-FFF2-40B4-BE49-F238E27FC236}">
              <a16:creationId xmlns:a16="http://schemas.microsoft.com/office/drawing/2014/main" id="{00000000-0008-0000-2000-00001E000000}"/>
            </a:ext>
          </a:extLst>
        </xdr:cNvPr>
        <xdr:cNvSpPr txBox="1">
          <a:spLocks noChangeArrowheads="1"/>
        </xdr:cNvSpPr>
      </xdr:nvSpPr>
      <xdr:spPr bwMode="auto">
        <a:xfrm>
          <a:off x="54864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31" name="Text Box 10">
          <a:extLst>
            <a:ext uri="{FF2B5EF4-FFF2-40B4-BE49-F238E27FC236}">
              <a16:creationId xmlns:a16="http://schemas.microsoft.com/office/drawing/2014/main" id="{00000000-0008-0000-2000-00001F000000}"/>
            </a:ext>
          </a:extLst>
        </xdr:cNvPr>
        <xdr:cNvSpPr txBox="1">
          <a:spLocks noChangeArrowheads="1"/>
        </xdr:cNvSpPr>
      </xdr:nvSpPr>
      <xdr:spPr bwMode="auto">
        <a:xfrm>
          <a:off x="54864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id="{00000000-0008-0000-2000-000020000000}"/>
            </a:ext>
          </a:extLst>
        </xdr:cNvPr>
        <xdr:cNvSpPr txBox="1">
          <a:spLocks noChangeArrowheads="1"/>
        </xdr:cNvSpPr>
      </xdr:nvSpPr>
      <xdr:spPr bwMode="auto">
        <a:xfrm>
          <a:off x="54864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33" name="Text Box 2">
          <a:extLst>
            <a:ext uri="{FF2B5EF4-FFF2-40B4-BE49-F238E27FC236}">
              <a16:creationId xmlns:a16="http://schemas.microsoft.com/office/drawing/2014/main" id="{00000000-0008-0000-2000-000021000000}"/>
            </a:ext>
          </a:extLst>
        </xdr:cNvPr>
        <xdr:cNvSpPr txBox="1">
          <a:spLocks noChangeArrowheads="1"/>
        </xdr:cNvSpPr>
      </xdr:nvSpPr>
      <xdr:spPr bwMode="auto">
        <a:xfrm>
          <a:off x="54864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33</xdr:row>
      <xdr:rowOff>0</xdr:rowOff>
    </xdr:from>
    <xdr:ext cx="114300" cy="285750"/>
    <xdr:sp macro="" textlink="">
      <xdr:nvSpPr>
        <xdr:cNvPr id="34" name="Text Box 8">
          <a:extLst>
            <a:ext uri="{FF2B5EF4-FFF2-40B4-BE49-F238E27FC236}">
              <a16:creationId xmlns:a16="http://schemas.microsoft.com/office/drawing/2014/main" id="{00000000-0008-0000-2000-000022000000}"/>
            </a:ext>
          </a:extLst>
        </xdr:cNvPr>
        <xdr:cNvSpPr txBox="1">
          <a:spLocks noChangeArrowheads="1"/>
        </xdr:cNvSpPr>
      </xdr:nvSpPr>
      <xdr:spPr bwMode="auto">
        <a:xfrm>
          <a:off x="5486400" y="628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51</xdr:row>
      <xdr:rowOff>0</xdr:rowOff>
    </xdr:from>
    <xdr:ext cx="114300" cy="285750"/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id="{00000000-0008-0000-2000-000023000000}"/>
            </a:ext>
          </a:extLst>
        </xdr:cNvPr>
        <xdr:cNvSpPr txBox="1">
          <a:spLocks noChangeArrowheads="1"/>
        </xdr:cNvSpPr>
      </xdr:nvSpPr>
      <xdr:spPr bwMode="auto">
        <a:xfrm>
          <a:off x="54864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51</xdr:row>
      <xdr:rowOff>0</xdr:rowOff>
    </xdr:from>
    <xdr:ext cx="114300" cy="285750"/>
    <xdr:sp macro="" textlink="">
      <xdr:nvSpPr>
        <xdr:cNvPr id="36" name="Text Box 2">
          <a:extLst>
            <a:ext uri="{FF2B5EF4-FFF2-40B4-BE49-F238E27FC236}">
              <a16:creationId xmlns:a16="http://schemas.microsoft.com/office/drawing/2014/main" id="{00000000-0008-0000-2000-000024000000}"/>
            </a:ext>
          </a:extLst>
        </xdr:cNvPr>
        <xdr:cNvSpPr txBox="1">
          <a:spLocks noChangeArrowheads="1"/>
        </xdr:cNvSpPr>
      </xdr:nvSpPr>
      <xdr:spPr bwMode="auto">
        <a:xfrm>
          <a:off x="54864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51</xdr:row>
      <xdr:rowOff>0</xdr:rowOff>
    </xdr:from>
    <xdr:ext cx="114300" cy="285750"/>
    <xdr:sp macro="" textlink="">
      <xdr:nvSpPr>
        <xdr:cNvPr id="37" name="Text Box 3">
          <a:extLst>
            <a:ext uri="{FF2B5EF4-FFF2-40B4-BE49-F238E27FC236}">
              <a16:creationId xmlns:a16="http://schemas.microsoft.com/office/drawing/2014/main" id="{00000000-0008-0000-2000-000025000000}"/>
            </a:ext>
          </a:extLst>
        </xdr:cNvPr>
        <xdr:cNvSpPr txBox="1">
          <a:spLocks noChangeArrowheads="1"/>
        </xdr:cNvSpPr>
      </xdr:nvSpPr>
      <xdr:spPr bwMode="auto">
        <a:xfrm>
          <a:off x="54864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51</xdr:row>
      <xdr:rowOff>0</xdr:rowOff>
    </xdr:from>
    <xdr:ext cx="114300" cy="285750"/>
    <xdr:sp macro="" textlink="">
      <xdr:nvSpPr>
        <xdr:cNvPr id="38" name="Text Box 4">
          <a:extLst>
            <a:ext uri="{FF2B5EF4-FFF2-40B4-BE49-F238E27FC236}">
              <a16:creationId xmlns:a16="http://schemas.microsoft.com/office/drawing/2014/main" id="{00000000-0008-0000-2000-000026000000}"/>
            </a:ext>
          </a:extLst>
        </xdr:cNvPr>
        <xdr:cNvSpPr txBox="1">
          <a:spLocks noChangeArrowheads="1"/>
        </xdr:cNvSpPr>
      </xdr:nvSpPr>
      <xdr:spPr bwMode="auto">
        <a:xfrm>
          <a:off x="54864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51</xdr:row>
      <xdr:rowOff>0</xdr:rowOff>
    </xdr:from>
    <xdr:ext cx="114300" cy="285750"/>
    <xdr:sp macro="" textlink="">
      <xdr:nvSpPr>
        <xdr:cNvPr id="39" name="Text Box 5">
          <a:extLst>
            <a:ext uri="{FF2B5EF4-FFF2-40B4-BE49-F238E27FC236}">
              <a16:creationId xmlns:a16="http://schemas.microsoft.com/office/drawing/2014/main" id="{00000000-0008-0000-2000-000027000000}"/>
            </a:ext>
          </a:extLst>
        </xdr:cNvPr>
        <xdr:cNvSpPr txBox="1">
          <a:spLocks noChangeArrowheads="1"/>
        </xdr:cNvSpPr>
      </xdr:nvSpPr>
      <xdr:spPr bwMode="auto">
        <a:xfrm>
          <a:off x="54864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51</xdr:row>
      <xdr:rowOff>0</xdr:rowOff>
    </xdr:from>
    <xdr:ext cx="114300" cy="285750"/>
    <xdr:sp macro="" textlink="">
      <xdr:nvSpPr>
        <xdr:cNvPr id="40" name="Text Box 6">
          <a:extLst>
            <a:ext uri="{FF2B5EF4-FFF2-40B4-BE49-F238E27FC236}">
              <a16:creationId xmlns:a16="http://schemas.microsoft.com/office/drawing/2014/main" id="{00000000-0008-0000-2000-000028000000}"/>
            </a:ext>
          </a:extLst>
        </xdr:cNvPr>
        <xdr:cNvSpPr txBox="1">
          <a:spLocks noChangeArrowheads="1"/>
        </xdr:cNvSpPr>
      </xdr:nvSpPr>
      <xdr:spPr bwMode="auto">
        <a:xfrm>
          <a:off x="54864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51</xdr:row>
      <xdr:rowOff>0</xdr:rowOff>
    </xdr:from>
    <xdr:ext cx="114300" cy="285750"/>
    <xdr:sp macro="" textlink="">
      <xdr:nvSpPr>
        <xdr:cNvPr id="41" name="Text Box 8">
          <a:extLst>
            <a:ext uri="{FF2B5EF4-FFF2-40B4-BE49-F238E27FC236}">
              <a16:creationId xmlns:a16="http://schemas.microsoft.com/office/drawing/2014/main" id="{00000000-0008-0000-2000-000029000000}"/>
            </a:ext>
          </a:extLst>
        </xdr:cNvPr>
        <xdr:cNvSpPr txBox="1">
          <a:spLocks noChangeArrowheads="1"/>
        </xdr:cNvSpPr>
      </xdr:nvSpPr>
      <xdr:spPr bwMode="auto">
        <a:xfrm>
          <a:off x="54864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51</xdr:row>
      <xdr:rowOff>0</xdr:rowOff>
    </xdr:from>
    <xdr:ext cx="114300" cy="285750"/>
    <xdr:sp macro="" textlink="">
      <xdr:nvSpPr>
        <xdr:cNvPr id="42" name="Text Box 9">
          <a:extLst>
            <a:ext uri="{FF2B5EF4-FFF2-40B4-BE49-F238E27FC236}">
              <a16:creationId xmlns:a16="http://schemas.microsoft.com/office/drawing/2014/main" id="{00000000-0008-0000-2000-00002A000000}"/>
            </a:ext>
          </a:extLst>
        </xdr:cNvPr>
        <xdr:cNvSpPr txBox="1">
          <a:spLocks noChangeArrowheads="1"/>
        </xdr:cNvSpPr>
      </xdr:nvSpPr>
      <xdr:spPr bwMode="auto">
        <a:xfrm>
          <a:off x="54864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51</xdr:row>
      <xdr:rowOff>0</xdr:rowOff>
    </xdr:from>
    <xdr:ext cx="114300" cy="285750"/>
    <xdr:sp macro="" textlink="">
      <xdr:nvSpPr>
        <xdr:cNvPr id="43" name="Text Box 10">
          <a:extLst>
            <a:ext uri="{FF2B5EF4-FFF2-40B4-BE49-F238E27FC236}">
              <a16:creationId xmlns:a16="http://schemas.microsoft.com/office/drawing/2014/main" id="{00000000-0008-0000-2000-00002B000000}"/>
            </a:ext>
          </a:extLst>
        </xdr:cNvPr>
        <xdr:cNvSpPr txBox="1">
          <a:spLocks noChangeArrowheads="1"/>
        </xdr:cNvSpPr>
      </xdr:nvSpPr>
      <xdr:spPr bwMode="auto">
        <a:xfrm>
          <a:off x="54864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53</xdr:row>
      <xdr:rowOff>0</xdr:rowOff>
    </xdr:from>
    <xdr:ext cx="114300" cy="285750"/>
    <xdr:sp macro="" textlink="">
      <xdr:nvSpPr>
        <xdr:cNvPr id="44" name="Text Box 11">
          <a:extLst>
            <a:ext uri="{FF2B5EF4-FFF2-40B4-BE49-F238E27FC236}">
              <a16:creationId xmlns:a16="http://schemas.microsoft.com/office/drawing/2014/main" id="{00000000-0008-0000-2000-00002C000000}"/>
            </a:ext>
          </a:extLst>
        </xdr:cNvPr>
        <xdr:cNvSpPr txBox="1">
          <a:spLocks noChangeArrowheads="1"/>
        </xdr:cNvSpPr>
      </xdr:nvSpPr>
      <xdr:spPr bwMode="auto">
        <a:xfrm>
          <a:off x="54864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53</xdr:row>
      <xdr:rowOff>0</xdr:rowOff>
    </xdr:from>
    <xdr:ext cx="114300" cy="285750"/>
    <xdr:sp macro="" textlink="">
      <xdr:nvSpPr>
        <xdr:cNvPr id="45" name="Text Box 12">
          <a:extLst>
            <a:ext uri="{FF2B5EF4-FFF2-40B4-BE49-F238E27FC236}">
              <a16:creationId xmlns:a16="http://schemas.microsoft.com/office/drawing/2014/main" id="{00000000-0008-0000-2000-00002D000000}"/>
            </a:ext>
          </a:extLst>
        </xdr:cNvPr>
        <xdr:cNvSpPr txBox="1">
          <a:spLocks noChangeArrowheads="1"/>
        </xdr:cNvSpPr>
      </xdr:nvSpPr>
      <xdr:spPr bwMode="auto">
        <a:xfrm>
          <a:off x="54864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56</xdr:row>
      <xdr:rowOff>0</xdr:rowOff>
    </xdr:from>
    <xdr:ext cx="114300" cy="285750"/>
    <xdr:sp macro="" textlink="">
      <xdr:nvSpPr>
        <xdr:cNvPr id="46" name="Text Box 13">
          <a:extLst>
            <a:ext uri="{FF2B5EF4-FFF2-40B4-BE49-F238E27FC236}">
              <a16:creationId xmlns:a16="http://schemas.microsoft.com/office/drawing/2014/main" id="{00000000-0008-0000-2000-00002E000000}"/>
            </a:ext>
          </a:extLst>
        </xdr:cNvPr>
        <xdr:cNvSpPr txBox="1">
          <a:spLocks noChangeArrowheads="1"/>
        </xdr:cNvSpPr>
      </xdr:nvSpPr>
      <xdr:spPr bwMode="auto">
        <a:xfrm>
          <a:off x="54864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56</xdr:row>
      <xdr:rowOff>0</xdr:rowOff>
    </xdr:from>
    <xdr:ext cx="114300" cy="285750"/>
    <xdr:sp macro="" textlink="">
      <xdr:nvSpPr>
        <xdr:cNvPr id="47" name="Text Box 14">
          <a:extLst>
            <a:ext uri="{FF2B5EF4-FFF2-40B4-BE49-F238E27FC236}">
              <a16:creationId xmlns:a16="http://schemas.microsoft.com/office/drawing/2014/main" id="{00000000-0008-0000-2000-00002F000000}"/>
            </a:ext>
          </a:extLst>
        </xdr:cNvPr>
        <xdr:cNvSpPr txBox="1">
          <a:spLocks noChangeArrowheads="1"/>
        </xdr:cNvSpPr>
      </xdr:nvSpPr>
      <xdr:spPr bwMode="auto">
        <a:xfrm>
          <a:off x="54864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51</xdr:row>
      <xdr:rowOff>0</xdr:rowOff>
    </xdr:from>
    <xdr:ext cx="114300" cy="285750"/>
    <xdr:sp macro="" textlink="">
      <xdr:nvSpPr>
        <xdr:cNvPr id="48" name="Text Box 1">
          <a:extLst>
            <a:ext uri="{FF2B5EF4-FFF2-40B4-BE49-F238E27FC236}">
              <a16:creationId xmlns:a16="http://schemas.microsoft.com/office/drawing/2014/main" id="{00000000-0008-0000-2000-000030000000}"/>
            </a:ext>
          </a:extLst>
        </xdr:cNvPr>
        <xdr:cNvSpPr txBox="1">
          <a:spLocks noChangeArrowheads="1"/>
        </xdr:cNvSpPr>
      </xdr:nvSpPr>
      <xdr:spPr bwMode="auto">
        <a:xfrm>
          <a:off x="54864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51</xdr:row>
      <xdr:rowOff>0</xdr:rowOff>
    </xdr:from>
    <xdr:ext cx="114300" cy="285750"/>
    <xdr:sp macro="" textlink="">
      <xdr:nvSpPr>
        <xdr:cNvPr id="49" name="Text Box 2">
          <a:extLst>
            <a:ext uri="{FF2B5EF4-FFF2-40B4-BE49-F238E27FC236}">
              <a16:creationId xmlns:a16="http://schemas.microsoft.com/office/drawing/2014/main" id="{00000000-0008-0000-2000-000031000000}"/>
            </a:ext>
          </a:extLst>
        </xdr:cNvPr>
        <xdr:cNvSpPr txBox="1">
          <a:spLocks noChangeArrowheads="1"/>
        </xdr:cNvSpPr>
      </xdr:nvSpPr>
      <xdr:spPr bwMode="auto">
        <a:xfrm>
          <a:off x="54864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18</xdr:row>
      <xdr:rowOff>0</xdr:rowOff>
    </xdr:from>
    <xdr:ext cx="114300" cy="285750"/>
    <xdr:sp macro="" textlink="">
      <xdr:nvSpPr>
        <xdr:cNvPr id="50" name="Text Box 8">
          <a:extLst>
            <a:ext uri="{FF2B5EF4-FFF2-40B4-BE49-F238E27FC236}">
              <a16:creationId xmlns:a16="http://schemas.microsoft.com/office/drawing/2014/main" id="{00000000-0008-0000-2000-000032000000}"/>
            </a:ext>
          </a:extLst>
        </xdr:cNvPr>
        <xdr:cNvSpPr txBox="1">
          <a:spLocks noChangeArrowheads="1"/>
        </xdr:cNvSpPr>
      </xdr:nvSpPr>
      <xdr:spPr bwMode="auto">
        <a:xfrm>
          <a:off x="54864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40</xdr:row>
      <xdr:rowOff>0</xdr:rowOff>
    </xdr:from>
    <xdr:ext cx="114300" cy="285750"/>
    <xdr:sp macro="" textlink="">
      <xdr:nvSpPr>
        <xdr:cNvPr id="51" name="Text Box 8">
          <a:extLst>
            <a:ext uri="{FF2B5EF4-FFF2-40B4-BE49-F238E27FC236}">
              <a16:creationId xmlns:a16="http://schemas.microsoft.com/office/drawing/2014/main" id="{00000000-0008-0000-2000-000033000000}"/>
            </a:ext>
          </a:extLst>
        </xdr:cNvPr>
        <xdr:cNvSpPr txBox="1">
          <a:spLocks noChangeArrowheads="1"/>
        </xdr:cNvSpPr>
      </xdr:nvSpPr>
      <xdr:spPr bwMode="auto">
        <a:xfrm>
          <a:off x="5486400" y="762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</xdr:row>
      <xdr:rowOff>0</xdr:rowOff>
    </xdr:from>
    <xdr:ext cx="114300" cy="285750"/>
    <xdr:sp macro="" textlink="">
      <xdr:nvSpPr>
        <xdr:cNvPr id="52" name="Text Box 8">
          <a:extLst>
            <a:ext uri="{FF2B5EF4-FFF2-40B4-BE49-F238E27FC236}">
              <a16:creationId xmlns:a16="http://schemas.microsoft.com/office/drawing/2014/main" id="{00000000-0008-0000-2000-000034000000}"/>
            </a:ext>
          </a:extLst>
        </xdr:cNvPr>
        <xdr:cNvSpPr txBox="1">
          <a:spLocks noChangeArrowheads="1"/>
        </xdr:cNvSpPr>
      </xdr:nvSpPr>
      <xdr:spPr bwMode="auto">
        <a:xfrm>
          <a:off x="54864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</xdr:row>
      <xdr:rowOff>0</xdr:rowOff>
    </xdr:from>
    <xdr:ext cx="114300" cy="285750"/>
    <xdr:sp macro="" textlink="">
      <xdr:nvSpPr>
        <xdr:cNvPr id="53" name="Text Box 8">
          <a:extLst>
            <a:ext uri="{FF2B5EF4-FFF2-40B4-BE49-F238E27FC236}">
              <a16:creationId xmlns:a16="http://schemas.microsoft.com/office/drawing/2014/main" id="{00000000-0008-0000-2000-000035000000}"/>
            </a:ext>
          </a:extLst>
        </xdr:cNvPr>
        <xdr:cNvSpPr txBox="1">
          <a:spLocks noChangeArrowheads="1"/>
        </xdr:cNvSpPr>
      </xdr:nvSpPr>
      <xdr:spPr bwMode="auto">
        <a:xfrm>
          <a:off x="5486400" y="419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54" name="Text Box 8">
          <a:extLst>
            <a:ext uri="{FF2B5EF4-FFF2-40B4-BE49-F238E27FC236}">
              <a16:creationId xmlns:a16="http://schemas.microsoft.com/office/drawing/2014/main" id="{00000000-0008-0000-2000-000036000000}"/>
            </a:ext>
          </a:extLst>
        </xdr:cNvPr>
        <xdr:cNvSpPr txBox="1">
          <a:spLocks noChangeArrowheads="1"/>
        </xdr:cNvSpPr>
      </xdr:nvSpPr>
      <xdr:spPr bwMode="auto">
        <a:xfrm>
          <a:off x="54864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55" name="Text Box 8">
          <a:extLst>
            <a:ext uri="{FF2B5EF4-FFF2-40B4-BE49-F238E27FC236}">
              <a16:creationId xmlns:a16="http://schemas.microsoft.com/office/drawing/2014/main" id="{00000000-0008-0000-2000-000037000000}"/>
            </a:ext>
          </a:extLst>
        </xdr:cNvPr>
        <xdr:cNvSpPr txBox="1">
          <a:spLocks noChangeArrowheads="1"/>
        </xdr:cNvSpPr>
      </xdr:nvSpPr>
      <xdr:spPr bwMode="auto">
        <a:xfrm>
          <a:off x="54864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14300" cy="285750"/>
    <xdr:sp macro="" textlink="">
      <xdr:nvSpPr>
        <xdr:cNvPr id="56" name="Text Box 1">
          <a:extLst>
            <a:ext uri="{FF2B5EF4-FFF2-40B4-BE49-F238E27FC236}">
              <a16:creationId xmlns:a16="http://schemas.microsoft.com/office/drawing/2014/main" id="{00000000-0008-0000-2000-000038000000}"/>
            </a:ext>
          </a:extLst>
        </xdr:cNvPr>
        <xdr:cNvSpPr txBox="1">
          <a:spLocks noChangeArrowheads="1"/>
        </xdr:cNvSpPr>
      </xdr:nvSpPr>
      <xdr:spPr bwMode="auto">
        <a:xfrm>
          <a:off x="5486400" y="704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14300" cy="285750"/>
    <xdr:sp macro="" textlink="">
      <xdr:nvSpPr>
        <xdr:cNvPr id="57" name="Text Box 2">
          <a:extLst>
            <a:ext uri="{FF2B5EF4-FFF2-40B4-BE49-F238E27FC236}">
              <a16:creationId xmlns:a16="http://schemas.microsoft.com/office/drawing/2014/main" id="{00000000-0008-0000-2000-000039000000}"/>
            </a:ext>
          </a:extLst>
        </xdr:cNvPr>
        <xdr:cNvSpPr txBox="1">
          <a:spLocks noChangeArrowheads="1"/>
        </xdr:cNvSpPr>
      </xdr:nvSpPr>
      <xdr:spPr bwMode="auto">
        <a:xfrm>
          <a:off x="5486400" y="704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14300" cy="285750"/>
    <xdr:sp macro="" textlink="">
      <xdr:nvSpPr>
        <xdr:cNvPr id="58" name="Text Box 3">
          <a:extLst>
            <a:ext uri="{FF2B5EF4-FFF2-40B4-BE49-F238E27FC236}">
              <a16:creationId xmlns:a16="http://schemas.microsoft.com/office/drawing/2014/main" id="{00000000-0008-0000-2000-00003A000000}"/>
            </a:ext>
          </a:extLst>
        </xdr:cNvPr>
        <xdr:cNvSpPr txBox="1">
          <a:spLocks noChangeArrowheads="1"/>
        </xdr:cNvSpPr>
      </xdr:nvSpPr>
      <xdr:spPr bwMode="auto">
        <a:xfrm>
          <a:off x="5486400" y="704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14300" cy="285750"/>
    <xdr:sp macro="" textlink="">
      <xdr:nvSpPr>
        <xdr:cNvPr id="59" name="Text Box 4">
          <a:extLst>
            <a:ext uri="{FF2B5EF4-FFF2-40B4-BE49-F238E27FC236}">
              <a16:creationId xmlns:a16="http://schemas.microsoft.com/office/drawing/2014/main" id="{00000000-0008-0000-2000-00003B000000}"/>
            </a:ext>
          </a:extLst>
        </xdr:cNvPr>
        <xdr:cNvSpPr txBox="1">
          <a:spLocks noChangeArrowheads="1"/>
        </xdr:cNvSpPr>
      </xdr:nvSpPr>
      <xdr:spPr bwMode="auto">
        <a:xfrm>
          <a:off x="5486400" y="704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14300" cy="285750"/>
    <xdr:sp macro="" textlink="">
      <xdr:nvSpPr>
        <xdr:cNvPr id="60" name="Text Box 5">
          <a:extLst>
            <a:ext uri="{FF2B5EF4-FFF2-40B4-BE49-F238E27FC236}">
              <a16:creationId xmlns:a16="http://schemas.microsoft.com/office/drawing/2014/main" id="{00000000-0008-0000-2000-00003C000000}"/>
            </a:ext>
          </a:extLst>
        </xdr:cNvPr>
        <xdr:cNvSpPr txBox="1">
          <a:spLocks noChangeArrowheads="1"/>
        </xdr:cNvSpPr>
      </xdr:nvSpPr>
      <xdr:spPr bwMode="auto">
        <a:xfrm>
          <a:off x="5486400" y="704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14300" cy="285750"/>
    <xdr:sp macro="" textlink="">
      <xdr:nvSpPr>
        <xdr:cNvPr id="61" name="Text Box 6">
          <a:extLst>
            <a:ext uri="{FF2B5EF4-FFF2-40B4-BE49-F238E27FC236}">
              <a16:creationId xmlns:a16="http://schemas.microsoft.com/office/drawing/2014/main" id="{00000000-0008-0000-2000-00003D000000}"/>
            </a:ext>
          </a:extLst>
        </xdr:cNvPr>
        <xdr:cNvSpPr txBox="1">
          <a:spLocks noChangeArrowheads="1"/>
        </xdr:cNvSpPr>
      </xdr:nvSpPr>
      <xdr:spPr bwMode="auto">
        <a:xfrm>
          <a:off x="5486400" y="704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14300" cy="285750"/>
    <xdr:sp macro="" textlink="">
      <xdr:nvSpPr>
        <xdr:cNvPr id="62" name="Text Box 8">
          <a:extLst>
            <a:ext uri="{FF2B5EF4-FFF2-40B4-BE49-F238E27FC236}">
              <a16:creationId xmlns:a16="http://schemas.microsoft.com/office/drawing/2014/main" id="{00000000-0008-0000-2000-00003E000000}"/>
            </a:ext>
          </a:extLst>
        </xdr:cNvPr>
        <xdr:cNvSpPr txBox="1">
          <a:spLocks noChangeArrowheads="1"/>
        </xdr:cNvSpPr>
      </xdr:nvSpPr>
      <xdr:spPr bwMode="auto">
        <a:xfrm>
          <a:off x="5486400" y="704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14300" cy="285750"/>
    <xdr:sp macro="" textlink="">
      <xdr:nvSpPr>
        <xdr:cNvPr id="63" name="Text Box 9">
          <a:extLst>
            <a:ext uri="{FF2B5EF4-FFF2-40B4-BE49-F238E27FC236}">
              <a16:creationId xmlns:a16="http://schemas.microsoft.com/office/drawing/2014/main" id="{00000000-0008-0000-2000-00003F000000}"/>
            </a:ext>
          </a:extLst>
        </xdr:cNvPr>
        <xdr:cNvSpPr txBox="1">
          <a:spLocks noChangeArrowheads="1"/>
        </xdr:cNvSpPr>
      </xdr:nvSpPr>
      <xdr:spPr bwMode="auto">
        <a:xfrm>
          <a:off x="5486400" y="704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14300" cy="285750"/>
    <xdr:sp macro="" textlink="">
      <xdr:nvSpPr>
        <xdr:cNvPr id="64" name="Text Box 10">
          <a:extLst>
            <a:ext uri="{FF2B5EF4-FFF2-40B4-BE49-F238E27FC236}">
              <a16:creationId xmlns:a16="http://schemas.microsoft.com/office/drawing/2014/main" id="{00000000-0008-0000-2000-000040000000}"/>
            </a:ext>
          </a:extLst>
        </xdr:cNvPr>
        <xdr:cNvSpPr txBox="1">
          <a:spLocks noChangeArrowheads="1"/>
        </xdr:cNvSpPr>
      </xdr:nvSpPr>
      <xdr:spPr bwMode="auto">
        <a:xfrm>
          <a:off x="5486400" y="704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14300" cy="285750"/>
    <xdr:sp macro="" textlink="">
      <xdr:nvSpPr>
        <xdr:cNvPr id="65" name="Text Box 1">
          <a:extLst>
            <a:ext uri="{FF2B5EF4-FFF2-40B4-BE49-F238E27FC236}">
              <a16:creationId xmlns:a16="http://schemas.microsoft.com/office/drawing/2014/main" id="{00000000-0008-0000-2000-000041000000}"/>
            </a:ext>
          </a:extLst>
        </xdr:cNvPr>
        <xdr:cNvSpPr txBox="1">
          <a:spLocks noChangeArrowheads="1"/>
        </xdr:cNvSpPr>
      </xdr:nvSpPr>
      <xdr:spPr bwMode="auto">
        <a:xfrm>
          <a:off x="5486400" y="704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14300" cy="285750"/>
    <xdr:sp macro="" textlink="">
      <xdr:nvSpPr>
        <xdr:cNvPr id="66" name="Text Box 2">
          <a:extLst>
            <a:ext uri="{FF2B5EF4-FFF2-40B4-BE49-F238E27FC236}">
              <a16:creationId xmlns:a16="http://schemas.microsoft.com/office/drawing/2014/main" id="{00000000-0008-0000-2000-000042000000}"/>
            </a:ext>
          </a:extLst>
        </xdr:cNvPr>
        <xdr:cNvSpPr txBox="1">
          <a:spLocks noChangeArrowheads="1"/>
        </xdr:cNvSpPr>
      </xdr:nvSpPr>
      <xdr:spPr bwMode="auto">
        <a:xfrm>
          <a:off x="5486400" y="704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</xdr:row>
      <xdr:rowOff>0</xdr:rowOff>
    </xdr:from>
    <xdr:ext cx="114300" cy="285750"/>
    <xdr:sp macro="" textlink="">
      <xdr:nvSpPr>
        <xdr:cNvPr id="67" name="Text Box 8">
          <a:extLst>
            <a:ext uri="{FF2B5EF4-FFF2-40B4-BE49-F238E27FC236}">
              <a16:creationId xmlns:a16="http://schemas.microsoft.com/office/drawing/2014/main" id="{00000000-0008-0000-2000-000043000000}"/>
            </a:ext>
          </a:extLst>
        </xdr:cNvPr>
        <xdr:cNvSpPr txBox="1">
          <a:spLocks noChangeArrowheads="1"/>
        </xdr:cNvSpPr>
      </xdr:nvSpPr>
      <xdr:spPr bwMode="auto">
        <a:xfrm>
          <a:off x="5486400" y="647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51</xdr:row>
      <xdr:rowOff>0</xdr:rowOff>
    </xdr:from>
    <xdr:ext cx="114300" cy="285750"/>
    <xdr:sp macro="" textlink="">
      <xdr:nvSpPr>
        <xdr:cNvPr id="68" name="Text Box 1">
          <a:extLst>
            <a:ext uri="{FF2B5EF4-FFF2-40B4-BE49-F238E27FC236}">
              <a16:creationId xmlns:a16="http://schemas.microsoft.com/office/drawing/2014/main" id="{00000000-0008-0000-2000-000044000000}"/>
            </a:ext>
          </a:extLst>
        </xdr:cNvPr>
        <xdr:cNvSpPr txBox="1">
          <a:spLocks noChangeArrowheads="1"/>
        </xdr:cNvSpPr>
      </xdr:nvSpPr>
      <xdr:spPr bwMode="auto">
        <a:xfrm>
          <a:off x="54864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51</xdr:row>
      <xdr:rowOff>0</xdr:rowOff>
    </xdr:from>
    <xdr:ext cx="114300" cy="285750"/>
    <xdr:sp macro="" textlink="">
      <xdr:nvSpPr>
        <xdr:cNvPr id="69" name="Text Box 2">
          <a:extLst>
            <a:ext uri="{FF2B5EF4-FFF2-40B4-BE49-F238E27FC236}">
              <a16:creationId xmlns:a16="http://schemas.microsoft.com/office/drawing/2014/main" id="{00000000-0008-0000-2000-000045000000}"/>
            </a:ext>
          </a:extLst>
        </xdr:cNvPr>
        <xdr:cNvSpPr txBox="1">
          <a:spLocks noChangeArrowheads="1"/>
        </xdr:cNvSpPr>
      </xdr:nvSpPr>
      <xdr:spPr bwMode="auto">
        <a:xfrm>
          <a:off x="54864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51</xdr:row>
      <xdr:rowOff>0</xdr:rowOff>
    </xdr:from>
    <xdr:ext cx="114300" cy="285750"/>
    <xdr:sp macro="" textlink="">
      <xdr:nvSpPr>
        <xdr:cNvPr id="70" name="Text Box 3">
          <a:extLst>
            <a:ext uri="{FF2B5EF4-FFF2-40B4-BE49-F238E27FC236}">
              <a16:creationId xmlns:a16="http://schemas.microsoft.com/office/drawing/2014/main" id="{00000000-0008-0000-2000-000046000000}"/>
            </a:ext>
          </a:extLst>
        </xdr:cNvPr>
        <xdr:cNvSpPr txBox="1">
          <a:spLocks noChangeArrowheads="1"/>
        </xdr:cNvSpPr>
      </xdr:nvSpPr>
      <xdr:spPr bwMode="auto">
        <a:xfrm>
          <a:off x="54864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51</xdr:row>
      <xdr:rowOff>0</xdr:rowOff>
    </xdr:from>
    <xdr:ext cx="114300" cy="285750"/>
    <xdr:sp macro="" textlink="">
      <xdr:nvSpPr>
        <xdr:cNvPr id="71" name="Text Box 4">
          <a:extLst>
            <a:ext uri="{FF2B5EF4-FFF2-40B4-BE49-F238E27FC236}">
              <a16:creationId xmlns:a16="http://schemas.microsoft.com/office/drawing/2014/main" id="{00000000-0008-0000-2000-000047000000}"/>
            </a:ext>
          </a:extLst>
        </xdr:cNvPr>
        <xdr:cNvSpPr txBox="1">
          <a:spLocks noChangeArrowheads="1"/>
        </xdr:cNvSpPr>
      </xdr:nvSpPr>
      <xdr:spPr bwMode="auto">
        <a:xfrm>
          <a:off x="54864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51</xdr:row>
      <xdr:rowOff>0</xdr:rowOff>
    </xdr:from>
    <xdr:ext cx="114300" cy="285750"/>
    <xdr:sp macro="" textlink="">
      <xdr:nvSpPr>
        <xdr:cNvPr id="72" name="Text Box 5">
          <a:extLst>
            <a:ext uri="{FF2B5EF4-FFF2-40B4-BE49-F238E27FC236}">
              <a16:creationId xmlns:a16="http://schemas.microsoft.com/office/drawing/2014/main" id="{00000000-0008-0000-2000-000048000000}"/>
            </a:ext>
          </a:extLst>
        </xdr:cNvPr>
        <xdr:cNvSpPr txBox="1">
          <a:spLocks noChangeArrowheads="1"/>
        </xdr:cNvSpPr>
      </xdr:nvSpPr>
      <xdr:spPr bwMode="auto">
        <a:xfrm>
          <a:off x="54864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51</xdr:row>
      <xdr:rowOff>0</xdr:rowOff>
    </xdr:from>
    <xdr:ext cx="114300" cy="285750"/>
    <xdr:sp macro="" textlink="">
      <xdr:nvSpPr>
        <xdr:cNvPr id="73" name="Text Box 6">
          <a:extLst>
            <a:ext uri="{FF2B5EF4-FFF2-40B4-BE49-F238E27FC236}">
              <a16:creationId xmlns:a16="http://schemas.microsoft.com/office/drawing/2014/main" id="{00000000-0008-0000-2000-000049000000}"/>
            </a:ext>
          </a:extLst>
        </xdr:cNvPr>
        <xdr:cNvSpPr txBox="1">
          <a:spLocks noChangeArrowheads="1"/>
        </xdr:cNvSpPr>
      </xdr:nvSpPr>
      <xdr:spPr bwMode="auto">
        <a:xfrm>
          <a:off x="54864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51</xdr:row>
      <xdr:rowOff>0</xdr:rowOff>
    </xdr:from>
    <xdr:ext cx="114300" cy="285750"/>
    <xdr:sp macro="" textlink="">
      <xdr:nvSpPr>
        <xdr:cNvPr id="74" name="Text Box 8">
          <a:extLst>
            <a:ext uri="{FF2B5EF4-FFF2-40B4-BE49-F238E27FC236}">
              <a16:creationId xmlns:a16="http://schemas.microsoft.com/office/drawing/2014/main" id="{00000000-0008-0000-2000-00004A000000}"/>
            </a:ext>
          </a:extLst>
        </xdr:cNvPr>
        <xdr:cNvSpPr txBox="1">
          <a:spLocks noChangeArrowheads="1"/>
        </xdr:cNvSpPr>
      </xdr:nvSpPr>
      <xdr:spPr bwMode="auto">
        <a:xfrm>
          <a:off x="54864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51</xdr:row>
      <xdr:rowOff>0</xdr:rowOff>
    </xdr:from>
    <xdr:ext cx="114300" cy="285750"/>
    <xdr:sp macro="" textlink="">
      <xdr:nvSpPr>
        <xdr:cNvPr id="75" name="Text Box 9">
          <a:extLst>
            <a:ext uri="{FF2B5EF4-FFF2-40B4-BE49-F238E27FC236}">
              <a16:creationId xmlns:a16="http://schemas.microsoft.com/office/drawing/2014/main" id="{00000000-0008-0000-2000-00004B000000}"/>
            </a:ext>
          </a:extLst>
        </xdr:cNvPr>
        <xdr:cNvSpPr txBox="1">
          <a:spLocks noChangeArrowheads="1"/>
        </xdr:cNvSpPr>
      </xdr:nvSpPr>
      <xdr:spPr bwMode="auto">
        <a:xfrm>
          <a:off x="54864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51</xdr:row>
      <xdr:rowOff>0</xdr:rowOff>
    </xdr:from>
    <xdr:ext cx="114300" cy="285750"/>
    <xdr:sp macro="" textlink="">
      <xdr:nvSpPr>
        <xdr:cNvPr id="76" name="Text Box 10">
          <a:extLst>
            <a:ext uri="{FF2B5EF4-FFF2-40B4-BE49-F238E27FC236}">
              <a16:creationId xmlns:a16="http://schemas.microsoft.com/office/drawing/2014/main" id="{00000000-0008-0000-2000-00004C000000}"/>
            </a:ext>
          </a:extLst>
        </xdr:cNvPr>
        <xdr:cNvSpPr txBox="1">
          <a:spLocks noChangeArrowheads="1"/>
        </xdr:cNvSpPr>
      </xdr:nvSpPr>
      <xdr:spPr bwMode="auto">
        <a:xfrm>
          <a:off x="54864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53</xdr:row>
      <xdr:rowOff>0</xdr:rowOff>
    </xdr:from>
    <xdr:ext cx="114300" cy="285750"/>
    <xdr:sp macro="" textlink="">
      <xdr:nvSpPr>
        <xdr:cNvPr id="77" name="Text Box 11">
          <a:extLst>
            <a:ext uri="{FF2B5EF4-FFF2-40B4-BE49-F238E27FC236}">
              <a16:creationId xmlns:a16="http://schemas.microsoft.com/office/drawing/2014/main" id="{00000000-0008-0000-2000-00004D000000}"/>
            </a:ext>
          </a:extLst>
        </xdr:cNvPr>
        <xdr:cNvSpPr txBox="1">
          <a:spLocks noChangeArrowheads="1"/>
        </xdr:cNvSpPr>
      </xdr:nvSpPr>
      <xdr:spPr bwMode="auto">
        <a:xfrm>
          <a:off x="54864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53</xdr:row>
      <xdr:rowOff>0</xdr:rowOff>
    </xdr:from>
    <xdr:ext cx="114300" cy="285750"/>
    <xdr:sp macro="" textlink="">
      <xdr:nvSpPr>
        <xdr:cNvPr id="78" name="Text Box 12">
          <a:extLst>
            <a:ext uri="{FF2B5EF4-FFF2-40B4-BE49-F238E27FC236}">
              <a16:creationId xmlns:a16="http://schemas.microsoft.com/office/drawing/2014/main" id="{00000000-0008-0000-2000-00004E000000}"/>
            </a:ext>
          </a:extLst>
        </xdr:cNvPr>
        <xdr:cNvSpPr txBox="1">
          <a:spLocks noChangeArrowheads="1"/>
        </xdr:cNvSpPr>
      </xdr:nvSpPr>
      <xdr:spPr bwMode="auto">
        <a:xfrm>
          <a:off x="54864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56</xdr:row>
      <xdr:rowOff>0</xdr:rowOff>
    </xdr:from>
    <xdr:ext cx="114300" cy="285750"/>
    <xdr:sp macro="" textlink="">
      <xdr:nvSpPr>
        <xdr:cNvPr id="79" name="Text Box 13">
          <a:extLst>
            <a:ext uri="{FF2B5EF4-FFF2-40B4-BE49-F238E27FC236}">
              <a16:creationId xmlns:a16="http://schemas.microsoft.com/office/drawing/2014/main" id="{00000000-0008-0000-2000-00004F000000}"/>
            </a:ext>
          </a:extLst>
        </xdr:cNvPr>
        <xdr:cNvSpPr txBox="1">
          <a:spLocks noChangeArrowheads="1"/>
        </xdr:cNvSpPr>
      </xdr:nvSpPr>
      <xdr:spPr bwMode="auto">
        <a:xfrm>
          <a:off x="54864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56</xdr:row>
      <xdr:rowOff>0</xdr:rowOff>
    </xdr:from>
    <xdr:ext cx="114300" cy="285750"/>
    <xdr:sp macro="" textlink="">
      <xdr:nvSpPr>
        <xdr:cNvPr id="80" name="Text Box 14">
          <a:extLst>
            <a:ext uri="{FF2B5EF4-FFF2-40B4-BE49-F238E27FC236}">
              <a16:creationId xmlns:a16="http://schemas.microsoft.com/office/drawing/2014/main" id="{00000000-0008-0000-2000-000050000000}"/>
            </a:ext>
          </a:extLst>
        </xdr:cNvPr>
        <xdr:cNvSpPr txBox="1">
          <a:spLocks noChangeArrowheads="1"/>
        </xdr:cNvSpPr>
      </xdr:nvSpPr>
      <xdr:spPr bwMode="auto">
        <a:xfrm>
          <a:off x="54864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51</xdr:row>
      <xdr:rowOff>0</xdr:rowOff>
    </xdr:from>
    <xdr:ext cx="114300" cy="285750"/>
    <xdr:sp macro="" textlink="">
      <xdr:nvSpPr>
        <xdr:cNvPr id="81" name="Text Box 1">
          <a:extLst>
            <a:ext uri="{FF2B5EF4-FFF2-40B4-BE49-F238E27FC236}">
              <a16:creationId xmlns:a16="http://schemas.microsoft.com/office/drawing/2014/main" id="{00000000-0008-0000-2000-000051000000}"/>
            </a:ext>
          </a:extLst>
        </xdr:cNvPr>
        <xdr:cNvSpPr txBox="1">
          <a:spLocks noChangeArrowheads="1"/>
        </xdr:cNvSpPr>
      </xdr:nvSpPr>
      <xdr:spPr bwMode="auto">
        <a:xfrm>
          <a:off x="54864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51</xdr:row>
      <xdr:rowOff>0</xdr:rowOff>
    </xdr:from>
    <xdr:ext cx="114300" cy="285750"/>
    <xdr:sp macro="" textlink="">
      <xdr:nvSpPr>
        <xdr:cNvPr id="82" name="Text Box 2">
          <a:extLst>
            <a:ext uri="{FF2B5EF4-FFF2-40B4-BE49-F238E27FC236}">
              <a16:creationId xmlns:a16="http://schemas.microsoft.com/office/drawing/2014/main" id="{00000000-0008-0000-2000-000052000000}"/>
            </a:ext>
          </a:extLst>
        </xdr:cNvPr>
        <xdr:cNvSpPr txBox="1">
          <a:spLocks noChangeArrowheads="1"/>
        </xdr:cNvSpPr>
      </xdr:nvSpPr>
      <xdr:spPr bwMode="auto">
        <a:xfrm>
          <a:off x="54864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18</xdr:row>
      <xdr:rowOff>0</xdr:rowOff>
    </xdr:from>
    <xdr:ext cx="114300" cy="285750"/>
    <xdr:sp macro="" textlink="">
      <xdr:nvSpPr>
        <xdr:cNvPr id="83" name="Text Box 8">
          <a:extLst>
            <a:ext uri="{FF2B5EF4-FFF2-40B4-BE49-F238E27FC236}">
              <a16:creationId xmlns:a16="http://schemas.microsoft.com/office/drawing/2014/main" id="{00000000-0008-0000-2000-000053000000}"/>
            </a:ext>
          </a:extLst>
        </xdr:cNvPr>
        <xdr:cNvSpPr txBox="1">
          <a:spLocks noChangeArrowheads="1"/>
        </xdr:cNvSpPr>
      </xdr:nvSpPr>
      <xdr:spPr bwMode="auto">
        <a:xfrm>
          <a:off x="54864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40</xdr:row>
      <xdr:rowOff>0</xdr:rowOff>
    </xdr:from>
    <xdr:ext cx="114300" cy="285750"/>
    <xdr:sp macro="" textlink="">
      <xdr:nvSpPr>
        <xdr:cNvPr id="84" name="Text Box 8">
          <a:extLst>
            <a:ext uri="{FF2B5EF4-FFF2-40B4-BE49-F238E27FC236}">
              <a16:creationId xmlns:a16="http://schemas.microsoft.com/office/drawing/2014/main" id="{00000000-0008-0000-2000-000054000000}"/>
            </a:ext>
          </a:extLst>
        </xdr:cNvPr>
        <xdr:cNvSpPr txBox="1">
          <a:spLocks noChangeArrowheads="1"/>
        </xdr:cNvSpPr>
      </xdr:nvSpPr>
      <xdr:spPr bwMode="auto">
        <a:xfrm>
          <a:off x="5486400" y="762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</xdr:row>
      <xdr:rowOff>0</xdr:rowOff>
    </xdr:from>
    <xdr:ext cx="114300" cy="285750"/>
    <xdr:sp macro="" textlink="">
      <xdr:nvSpPr>
        <xdr:cNvPr id="85" name="Text Box 8">
          <a:extLst>
            <a:ext uri="{FF2B5EF4-FFF2-40B4-BE49-F238E27FC236}">
              <a16:creationId xmlns:a16="http://schemas.microsoft.com/office/drawing/2014/main" id="{00000000-0008-0000-2000-000055000000}"/>
            </a:ext>
          </a:extLst>
        </xdr:cNvPr>
        <xdr:cNvSpPr txBox="1">
          <a:spLocks noChangeArrowheads="1"/>
        </xdr:cNvSpPr>
      </xdr:nvSpPr>
      <xdr:spPr bwMode="auto">
        <a:xfrm>
          <a:off x="54864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</xdr:row>
      <xdr:rowOff>0</xdr:rowOff>
    </xdr:from>
    <xdr:ext cx="114300" cy="285750"/>
    <xdr:sp macro="" textlink="">
      <xdr:nvSpPr>
        <xdr:cNvPr id="86" name="Text Box 8">
          <a:extLst>
            <a:ext uri="{FF2B5EF4-FFF2-40B4-BE49-F238E27FC236}">
              <a16:creationId xmlns:a16="http://schemas.microsoft.com/office/drawing/2014/main" id="{00000000-0008-0000-2000-000056000000}"/>
            </a:ext>
          </a:extLst>
        </xdr:cNvPr>
        <xdr:cNvSpPr txBox="1">
          <a:spLocks noChangeArrowheads="1"/>
        </xdr:cNvSpPr>
      </xdr:nvSpPr>
      <xdr:spPr bwMode="auto">
        <a:xfrm>
          <a:off x="5486400" y="419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87" name="Text Box 8">
          <a:extLst>
            <a:ext uri="{FF2B5EF4-FFF2-40B4-BE49-F238E27FC236}">
              <a16:creationId xmlns:a16="http://schemas.microsoft.com/office/drawing/2014/main" id="{00000000-0008-0000-2000-000057000000}"/>
            </a:ext>
          </a:extLst>
        </xdr:cNvPr>
        <xdr:cNvSpPr txBox="1">
          <a:spLocks noChangeArrowheads="1"/>
        </xdr:cNvSpPr>
      </xdr:nvSpPr>
      <xdr:spPr bwMode="auto">
        <a:xfrm>
          <a:off x="54864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88" name="Text Box 8">
          <a:extLst>
            <a:ext uri="{FF2B5EF4-FFF2-40B4-BE49-F238E27FC236}">
              <a16:creationId xmlns:a16="http://schemas.microsoft.com/office/drawing/2014/main" id="{00000000-0008-0000-2000-000058000000}"/>
            </a:ext>
          </a:extLst>
        </xdr:cNvPr>
        <xdr:cNvSpPr txBox="1">
          <a:spLocks noChangeArrowheads="1"/>
        </xdr:cNvSpPr>
      </xdr:nvSpPr>
      <xdr:spPr bwMode="auto">
        <a:xfrm>
          <a:off x="54864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14300" cy="285750"/>
    <xdr:sp macro="" textlink="">
      <xdr:nvSpPr>
        <xdr:cNvPr id="89" name="Text Box 1">
          <a:extLst>
            <a:ext uri="{FF2B5EF4-FFF2-40B4-BE49-F238E27FC236}">
              <a16:creationId xmlns:a16="http://schemas.microsoft.com/office/drawing/2014/main" id="{00000000-0008-0000-2000-000059000000}"/>
            </a:ext>
          </a:extLst>
        </xdr:cNvPr>
        <xdr:cNvSpPr txBox="1">
          <a:spLocks noChangeArrowheads="1"/>
        </xdr:cNvSpPr>
      </xdr:nvSpPr>
      <xdr:spPr bwMode="auto">
        <a:xfrm>
          <a:off x="5486400" y="704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14300" cy="285750"/>
    <xdr:sp macro="" textlink="">
      <xdr:nvSpPr>
        <xdr:cNvPr id="90" name="Text Box 2">
          <a:extLst>
            <a:ext uri="{FF2B5EF4-FFF2-40B4-BE49-F238E27FC236}">
              <a16:creationId xmlns:a16="http://schemas.microsoft.com/office/drawing/2014/main" id="{00000000-0008-0000-2000-00005A000000}"/>
            </a:ext>
          </a:extLst>
        </xdr:cNvPr>
        <xdr:cNvSpPr txBox="1">
          <a:spLocks noChangeArrowheads="1"/>
        </xdr:cNvSpPr>
      </xdr:nvSpPr>
      <xdr:spPr bwMode="auto">
        <a:xfrm>
          <a:off x="5486400" y="704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14300" cy="285750"/>
    <xdr:sp macro="" textlink="">
      <xdr:nvSpPr>
        <xdr:cNvPr id="91" name="Text Box 3">
          <a:extLst>
            <a:ext uri="{FF2B5EF4-FFF2-40B4-BE49-F238E27FC236}">
              <a16:creationId xmlns:a16="http://schemas.microsoft.com/office/drawing/2014/main" id="{00000000-0008-0000-2000-00005B000000}"/>
            </a:ext>
          </a:extLst>
        </xdr:cNvPr>
        <xdr:cNvSpPr txBox="1">
          <a:spLocks noChangeArrowheads="1"/>
        </xdr:cNvSpPr>
      </xdr:nvSpPr>
      <xdr:spPr bwMode="auto">
        <a:xfrm>
          <a:off x="5486400" y="704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14300" cy="285750"/>
    <xdr:sp macro="" textlink="">
      <xdr:nvSpPr>
        <xdr:cNvPr id="92" name="Text Box 4">
          <a:extLst>
            <a:ext uri="{FF2B5EF4-FFF2-40B4-BE49-F238E27FC236}">
              <a16:creationId xmlns:a16="http://schemas.microsoft.com/office/drawing/2014/main" id="{00000000-0008-0000-2000-00005C000000}"/>
            </a:ext>
          </a:extLst>
        </xdr:cNvPr>
        <xdr:cNvSpPr txBox="1">
          <a:spLocks noChangeArrowheads="1"/>
        </xdr:cNvSpPr>
      </xdr:nvSpPr>
      <xdr:spPr bwMode="auto">
        <a:xfrm>
          <a:off x="5486400" y="704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14300" cy="285750"/>
    <xdr:sp macro="" textlink="">
      <xdr:nvSpPr>
        <xdr:cNvPr id="93" name="Text Box 5">
          <a:extLst>
            <a:ext uri="{FF2B5EF4-FFF2-40B4-BE49-F238E27FC236}">
              <a16:creationId xmlns:a16="http://schemas.microsoft.com/office/drawing/2014/main" id="{00000000-0008-0000-2000-00005D000000}"/>
            </a:ext>
          </a:extLst>
        </xdr:cNvPr>
        <xdr:cNvSpPr txBox="1">
          <a:spLocks noChangeArrowheads="1"/>
        </xdr:cNvSpPr>
      </xdr:nvSpPr>
      <xdr:spPr bwMode="auto">
        <a:xfrm>
          <a:off x="5486400" y="704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14300" cy="285750"/>
    <xdr:sp macro="" textlink="">
      <xdr:nvSpPr>
        <xdr:cNvPr id="94" name="Text Box 6">
          <a:extLst>
            <a:ext uri="{FF2B5EF4-FFF2-40B4-BE49-F238E27FC236}">
              <a16:creationId xmlns:a16="http://schemas.microsoft.com/office/drawing/2014/main" id="{00000000-0008-0000-2000-00005E000000}"/>
            </a:ext>
          </a:extLst>
        </xdr:cNvPr>
        <xdr:cNvSpPr txBox="1">
          <a:spLocks noChangeArrowheads="1"/>
        </xdr:cNvSpPr>
      </xdr:nvSpPr>
      <xdr:spPr bwMode="auto">
        <a:xfrm>
          <a:off x="5486400" y="704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14300" cy="285750"/>
    <xdr:sp macro="" textlink="">
      <xdr:nvSpPr>
        <xdr:cNvPr id="95" name="Text Box 8">
          <a:extLst>
            <a:ext uri="{FF2B5EF4-FFF2-40B4-BE49-F238E27FC236}">
              <a16:creationId xmlns:a16="http://schemas.microsoft.com/office/drawing/2014/main" id="{00000000-0008-0000-2000-00005F000000}"/>
            </a:ext>
          </a:extLst>
        </xdr:cNvPr>
        <xdr:cNvSpPr txBox="1">
          <a:spLocks noChangeArrowheads="1"/>
        </xdr:cNvSpPr>
      </xdr:nvSpPr>
      <xdr:spPr bwMode="auto">
        <a:xfrm>
          <a:off x="5486400" y="704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14300" cy="285750"/>
    <xdr:sp macro="" textlink="">
      <xdr:nvSpPr>
        <xdr:cNvPr id="96" name="Text Box 9">
          <a:extLst>
            <a:ext uri="{FF2B5EF4-FFF2-40B4-BE49-F238E27FC236}">
              <a16:creationId xmlns:a16="http://schemas.microsoft.com/office/drawing/2014/main" id="{00000000-0008-0000-2000-000060000000}"/>
            </a:ext>
          </a:extLst>
        </xdr:cNvPr>
        <xdr:cNvSpPr txBox="1">
          <a:spLocks noChangeArrowheads="1"/>
        </xdr:cNvSpPr>
      </xdr:nvSpPr>
      <xdr:spPr bwMode="auto">
        <a:xfrm>
          <a:off x="5486400" y="704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14300" cy="285750"/>
    <xdr:sp macro="" textlink="">
      <xdr:nvSpPr>
        <xdr:cNvPr id="97" name="Text Box 10">
          <a:extLst>
            <a:ext uri="{FF2B5EF4-FFF2-40B4-BE49-F238E27FC236}">
              <a16:creationId xmlns:a16="http://schemas.microsoft.com/office/drawing/2014/main" id="{00000000-0008-0000-2000-000061000000}"/>
            </a:ext>
          </a:extLst>
        </xdr:cNvPr>
        <xdr:cNvSpPr txBox="1">
          <a:spLocks noChangeArrowheads="1"/>
        </xdr:cNvSpPr>
      </xdr:nvSpPr>
      <xdr:spPr bwMode="auto">
        <a:xfrm>
          <a:off x="5486400" y="704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14300" cy="285750"/>
    <xdr:sp macro="" textlink="">
      <xdr:nvSpPr>
        <xdr:cNvPr id="98" name="Text Box 1">
          <a:extLst>
            <a:ext uri="{FF2B5EF4-FFF2-40B4-BE49-F238E27FC236}">
              <a16:creationId xmlns:a16="http://schemas.microsoft.com/office/drawing/2014/main" id="{00000000-0008-0000-2000-000062000000}"/>
            </a:ext>
          </a:extLst>
        </xdr:cNvPr>
        <xdr:cNvSpPr txBox="1">
          <a:spLocks noChangeArrowheads="1"/>
        </xdr:cNvSpPr>
      </xdr:nvSpPr>
      <xdr:spPr bwMode="auto">
        <a:xfrm>
          <a:off x="5486400" y="704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14300" cy="285750"/>
    <xdr:sp macro="" textlink="">
      <xdr:nvSpPr>
        <xdr:cNvPr id="99" name="Text Box 2">
          <a:extLst>
            <a:ext uri="{FF2B5EF4-FFF2-40B4-BE49-F238E27FC236}">
              <a16:creationId xmlns:a16="http://schemas.microsoft.com/office/drawing/2014/main" id="{00000000-0008-0000-2000-000063000000}"/>
            </a:ext>
          </a:extLst>
        </xdr:cNvPr>
        <xdr:cNvSpPr txBox="1">
          <a:spLocks noChangeArrowheads="1"/>
        </xdr:cNvSpPr>
      </xdr:nvSpPr>
      <xdr:spPr bwMode="auto">
        <a:xfrm>
          <a:off x="5486400" y="704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</xdr:row>
      <xdr:rowOff>0</xdr:rowOff>
    </xdr:from>
    <xdr:ext cx="114300" cy="285750"/>
    <xdr:sp macro="" textlink="">
      <xdr:nvSpPr>
        <xdr:cNvPr id="100" name="Text Box 8">
          <a:extLst>
            <a:ext uri="{FF2B5EF4-FFF2-40B4-BE49-F238E27FC236}">
              <a16:creationId xmlns:a16="http://schemas.microsoft.com/office/drawing/2014/main" id="{00000000-0008-0000-2000-000064000000}"/>
            </a:ext>
          </a:extLst>
        </xdr:cNvPr>
        <xdr:cNvSpPr txBox="1">
          <a:spLocks noChangeArrowheads="1"/>
        </xdr:cNvSpPr>
      </xdr:nvSpPr>
      <xdr:spPr bwMode="auto">
        <a:xfrm>
          <a:off x="5486400" y="647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54</xdr:row>
      <xdr:rowOff>0</xdr:rowOff>
    </xdr:from>
    <xdr:ext cx="114300" cy="285750"/>
    <xdr:sp macro="" textlink="">
      <xdr:nvSpPr>
        <xdr:cNvPr id="101" name="Text Box 13">
          <a:extLst>
            <a:ext uri="{FF2B5EF4-FFF2-40B4-BE49-F238E27FC236}">
              <a16:creationId xmlns:a16="http://schemas.microsoft.com/office/drawing/2014/main" id="{00000000-0008-0000-2000-000065000000}"/>
            </a:ext>
          </a:extLst>
        </xdr:cNvPr>
        <xdr:cNvSpPr txBox="1">
          <a:spLocks noChangeArrowheads="1"/>
        </xdr:cNvSpPr>
      </xdr:nvSpPr>
      <xdr:spPr bwMode="auto">
        <a:xfrm>
          <a:off x="54864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54</xdr:row>
      <xdr:rowOff>0</xdr:rowOff>
    </xdr:from>
    <xdr:ext cx="114300" cy="285750"/>
    <xdr:sp macro="" textlink="">
      <xdr:nvSpPr>
        <xdr:cNvPr id="102" name="Text Box 14">
          <a:extLst>
            <a:ext uri="{FF2B5EF4-FFF2-40B4-BE49-F238E27FC236}">
              <a16:creationId xmlns:a16="http://schemas.microsoft.com/office/drawing/2014/main" id="{00000000-0008-0000-2000-000066000000}"/>
            </a:ext>
          </a:extLst>
        </xdr:cNvPr>
        <xdr:cNvSpPr txBox="1">
          <a:spLocks noChangeArrowheads="1"/>
        </xdr:cNvSpPr>
      </xdr:nvSpPr>
      <xdr:spPr bwMode="auto">
        <a:xfrm>
          <a:off x="54864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103" name="Text Box 1">
          <a:extLst>
            <a:ext uri="{FF2B5EF4-FFF2-40B4-BE49-F238E27FC236}">
              <a16:creationId xmlns:a16="http://schemas.microsoft.com/office/drawing/2014/main" id="{00000000-0008-0000-2000-000067000000}"/>
            </a:ext>
          </a:extLst>
        </xdr:cNvPr>
        <xdr:cNvSpPr txBox="1">
          <a:spLocks noChangeArrowheads="1"/>
        </xdr:cNvSpPr>
      </xdr:nvSpPr>
      <xdr:spPr bwMode="auto">
        <a:xfrm>
          <a:off x="1219200" y="1581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104" name="Text Box 2">
          <a:extLst>
            <a:ext uri="{FF2B5EF4-FFF2-40B4-BE49-F238E27FC236}">
              <a16:creationId xmlns:a16="http://schemas.microsoft.com/office/drawing/2014/main" id="{00000000-0008-0000-2000-000068000000}"/>
            </a:ext>
          </a:extLst>
        </xdr:cNvPr>
        <xdr:cNvSpPr txBox="1">
          <a:spLocks noChangeArrowheads="1"/>
        </xdr:cNvSpPr>
      </xdr:nvSpPr>
      <xdr:spPr bwMode="auto">
        <a:xfrm>
          <a:off x="1219200" y="1581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105" name="Text Box 3">
          <a:extLst>
            <a:ext uri="{FF2B5EF4-FFF2-40B4-BE49-F238E27FC236}">
              <a16:creationId xmlns:a16="http://schemas.microsoft.com/office/drawing/2014/main" id="{00000000-0008-0000-2000-000069000000}"/>
            </a:ext>
          </a:extLst>
        </xdr:cNvPr>
        <xdr:cNvSpPr txBox="1">
          <a:spLocks noChangeArrowheads="1"/>
        </xdr:cNvSpPr>
      </xdr:nvSpPr>
      <xdr:spPr bwMode="auto">
        <a:xfrm>
          <a:off x="1219200" y="1581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106" name="Text Box 4">
          <a:extLst>
            <a:ext uri="{FF2B5EF4-FFF2-40B4-BE49-F238E27FC236}">
              <a16:creationId xmlns:a16="http://schemas.microsoft.com/office/drawing/2014/main" id="{00000000-0008-0000-2000-00006A000000}"/>
            </a:ext>
          </a:extLst>
        </xdr:cNvPr>
        <xdr:cNvSpPr txBox="1">
          <a:spLocks noChangeArrowheads="1"/>
        </xdr:cNvSpPr>
      </xdr:nvSpPr>
      <xdr:spPr bwMode="auto">
        <a:xfrm>
          <a:off x="1219200" y="1581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107" name="Text Box 5">
          <a:extLst>
            <a:ext uri="{FF2B5EF4-FFF2-40B4-BE49-F238E27FC236}">
              <a16:creationId xmlns:a16="http://schemas.microsoft.com/office/drawing/2014/main" id="{00000000-0008-0000-2000-00006B000000}"/>
            </a:ext>
          </a:extLst>
        </xdr:cNvPr>
        <xdr:cNvSpPr txBox="1">
          <a:spLocks noChangeArrowheads="1"/>
        </xdr:cNvSpPr>
      </xdr:nvSpPr>
      <xdr:spPr bwMode="auto">
        <a:xfrm>
          <a:off x="1219200" y="1581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108" name="Text Box 6">
          <a:extLst>
            <a:ext uri="{FF2B5EF4-FFF2-40B4-BE49-F238E27FC236}">
              <a16:creationId xmlns:a16="http://schemas.microsoft.com/office/drawing/2014/main" id="{00000000-0008-0000-2000-00006C000000}"/>
            </a:ext>
          </a:extLst>
        </xdr:cNvPr>
        <xdr:cNvSpPr txBox="1">
          <a:spLocks noChangeArrowheads="1"/>
        </xdr:cNvSpPr>
      </xdr:nvSpPr>
      <xdr:spPr bwMode="auto">
        <a:xfrm>
          <a:off x="1219200" y="1581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109" name="Text Box 8">
          <a:extLst>
            <a:ext uri="{FF2B5EF4-FFF2-40B4-BE49-F238E27FC236}">
              <a16:creationId xmlns:a16="http://schemas.microsoft.com/office/drawing/2014/main" id="{00000000-0008-0000-2000-00006D000000}"/>
            </a:ext>
          </a:extLst>
        </xdr:cNvPr>
        <xdr:cNvSpPr txBox="1">
          <a:spLocks noChangeArrowheads="1"/>
        </xdr:cNvSpPr>
      </xdr:nvSpPr>
      <xdr:spPr bwMode="auto">
        <a:xfrm>
          <a:off x="1219200" y="1581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110" name="Text Box 9">
          <a:extLst>
            <a:ext uri="{FF2B5EF4-FFF2-40B4-BE49-F238E27FC236}">
              <a16:creationId xmlns:a16="http://schemas.microsoft.com/office/drawing/2014/main" id="{00000000-0008-0000-2000-00006E000000}"/>
            </a:ext>
          </a:extLst>
        </xdr:cNvPr>
        <xdr:cNvSpPr txBox="1">
          <a:spLocks noChangeArrowheads="1"/>
        </xdr:cNvSpPr>
      </xdr:nvSpPr>
      <xdr:spPr bwMode="auto">
        <a:xfrm>
          <a:off x="1219200" y="1581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111" name="Text Box 10">
          <a:extLst>
            <a:ext uri="{FF2B5EF4-FFF2-40B4-BE49-F238E27FC236}">
              <a16:creationId xmlns:a16="http://schemas.microsoft.com/office/drawing/2014/main" id="{00000000-0008-0000-2000-00006F000000}"/>
            </a:ext>
          </a:extLst>
        </xdr:cNvPr>
        <xdr:cNvSpPr txBox="1">
          <a:spLocks noChangeArrowheads="1"/>
        </xdr:cNvSpPr>
      </xdr:nvSpPr>
      <xdr:spPr bwMode="auto">
        <a:xfrm>
          <a:off x="1219200" y="1581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85</xdr:row>
      <xdr:rowOff>0</xdr:rowOff>
    </xdr:from>
    <xdr:ext cx="114300" cy="285750"/>
    <xdr:sp macro="" textlink="">
      <xdr:nvSpPr>
        <xdr:cNvPr id="112" name="Text Box 11">
          <a:extLst>
            <a:ext uri="{FF2B5EF4-FFF2-40B4-BE49-F238E27FC236}">
              <a16:creationId xmlns:a16="http://schemas.microsoft.com/office/drawing/2014/main" id="{00000000-0008-0000-2000-000070000000}"/>
            </a:ext>
          </a:extLst>
        </xdr:cNvPr>
        <xdr:cNvSpPr txBox="1">
          <a:spLocks noChangeArrowheads="1"/>
        </xdr:cNvSpPr>
      </xdr:nvSpPr>
      <xdr:spPr bwMode="auto">
        <a:xfrm>
          <a:off x="12192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85</xdr:row>
      <xdr:rowOff>0</xdr:rowOff>
    </xdr:from>
    <xdr:ext cx="114300" cy="285750"/>
    <xdr:sp macro="" textlink="">
      <xdr:nvSpPr>
        <xdr:cNvPr id="113" name="Text Box 12">
          <a:extLst>
            <a:ext uri="{FF2B5EF4-FFF2-40B4-BE49-F238E27FC236}">
              <a16:creationId xmlns:a16="http://schemas.microsoft.com/office/drawing/2014/main" id="{00000000-0008-0000-2000-000071000000}"/>
            </a:ext>
          </a:extLst>
        </xdr:cNvPr>
        <xdr:cNvSpPr txBox="1">
          <a:spLocks noChangeArrowheads="1"/>
        </xdr:cNvSpPr>
      </xdr:nvSpPr>
      <xdr:spPr bwMode="auto">
        <a:xfrm>
          <a:off x="12192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88</xdr:row>
      <xdr:rowOff>0</xdr:rowOff>
    </xdr:from>
    <xdr:ext cx="114300" cy="285750"/>
    <xdr:sp macro="" textlink="">
      <xdr:nvSpPr>
        <xdr:cNvPr id="114" name="Text Box 13">
          <a:extLst>
            <a:ext uri="{FF2B5EF4-FFF2-40B4-BE49-F238E27FC236}">
              <a16:creationId xmlns:a16="http://schemas.microsoft.com/office/drawing/2014/main" id="{00000000-0008-0000-2000-000072000000}"/>
            </a:ext>
          </a:extLst>
        </xdr:cNvPr>
        <xdr:cNvSpPr txBox="1">
          <a:spLocks noChangeArrowheads="1"/>
        </xdr:cNvSpPr>
      </xdr:nvSpPr>
      <xdr:spPr bwMode="auto">
        <a:xfrm>
          <a:off x="1219200" y="1676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88</xdr:row>
      <xdr:rowOff>0</xdr:rowOff>
    </xdr:from>
    <xdr:ext cx="114300" cy="285750"/>
    <xdr:sp macro="" textlink="">
      <xdr:nvSpPr>
        <xdr:cNvPr id="115" name="Text Box 14">
          <a:extLst>
            <a:ext uri="{FF2B5EF4-FFF2-40B4-BE49-F238E27FC236}">
              <a16:creationId xmlns:a16="http://schemas.microsoft.com/office/drawing/2014/main" id="{00000000-0008-0000-2000-000073000000}"/>
            </a:ext>
          </a:extLst>
        </xdr:cNvPr>
        <xdr:cNvSpPr txBox="1">
          <a:spLocks noChangeArrowheads="1"/>
        </xdr:cNvSpPr>
      </xdr:nvSpPr>
      <xdr:spPr bwMode="auto">
        <a:xfrm>
          <a:off x="1219200" y="1676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116" name="Text Box 1">
          <a:extLst>
            <a:ext uri="{FF2B5EF4-FFF2-40B4-BE49-F238E27FC236}">
              <a16:creationId xmlns:a16="http://schemas.microsoft.com/office/drawing/2014/main" id="{00000000-0008-0000-2000-000074000000}"/>
            </a:ext>
          </a:extLst>
        </xdr:cNvPr>
        <xdr:cNvSpPr txBox="1">
          <a:spLocks noChangeArrowheads="1"/>
        </xdr:cNvSpPr>
      </xdr:nvSpPr>
      <xdr:spPr bwMode="auto">
        <a:xfrm>
          <a:off x="1219200" y="1581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117" name="Text Box 2">
          <a:extLst>
            <a:ext uri="{FF2B5EF4-FFF2-40B4-BE49-F238E27FC236}">
              <a16:creationId xmlns:a16="http://schemas.microsoft.com/office/drawing/2014/main" id="{00000000-0008-0000-2000-000075000000}"/>
            </a:ext>
          </a:extLst>
        </xdr:cNvPr>
        <xdr:cNvSpPr txBox="1">
          <a:spLocks noChangeArrowheads="1"/>
        </xdr:cNvSpPr>
      </xdr:nvSpPr>
      <xdr:spPr bwMode="auto">
        <a:xfrm>
          <a:off x="1219200" y="1581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114300" cy="285750"/>
    <xdr:sp macro="" textlink="">
      <xdr:nvSpPr>
        <xdr:cNvPr id="118" name="Text Box 8">
          <a:extLst>
            <a:ext uri="{FF2B5EF4-FFF2-40B4-BE49-F238E27FC236}">
              <a16:creationId xmlns:a16="http://schemas.microsoft.com/office/drawing/2014/main" id="{00000000-0008-0000-2000-000076000000}"/>
            </a:ext>
          </a:extLst>
        </xdr:cNvPr>
        <xdr:cNvSpPr txBox="1">
          <a:spLocks noChangeArrowheads="1"/>
        </xdr:cNvSpPr>
      </xdr:nvSpPr>
      <xdr:spPr bwMode="auto">
        <a:xfrm>
          <a:off x="1219200" y="323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119" name="Text Box 8">
          <a:extLst>
            <a:ext uri="{FF2B5EF4-FFF2-40B4-BE49-F238E27FC236}">
              <a16:creationId xmlns:a16="http://schemas.microsoft.com/office/drawing/2014/main" id="{00000000-0008-0000-2000-000077000000}"/>
            </a:ext>
          </a:extLst>
        </xdr:cNvPr>
        <xdr:cNvSpPr txBox="1">
          <a:spLocks noChangeArrowheads="1"/>
        </xdr:cNvSpPr>
      </xdr:nvSpPr>
      <xdr:spPr bwMode="auto">
        <a:xfrm>
          <a:off x="1219200" y="1104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171450</xdr:colOff>
      <xdr:row>77</xdr:row>
      <xdr:rowOff>76200</xdr:rowOff>
    </xdr:from>
    <xdr:ext cx="114300" cy="285750"/>
    <xdr:sp macro="" textlink="">
      <xdr:nvSpPr>
        <xdr:cNvPr id="120" name="Text Box 8">
          <a:extLst>
            <a:ext uri="{FF2B5EF4-FFF2-40B4-BE49-F238E27FC236}">
              <a16:creationId xmlns:a16="http://schemas.microsoft.com/office/drawing/2014/main" id="{00000000-0008-0000-2000-000078000000}"/>
            </a:ext>
          </a:extLst>
        </xdr:cNvPr>
        <xdr:cNvSpPr txBox="1">
          <a:spLocks noChangeArrowheads="1"/>
        </xdr:cNvSpPr>
      </xdr:nvSpPr>
      <xdr:spPr bwMode="auto">
        <a:xfrm>
          <a:off x="1390650" y="147447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121" name="Text Box 8">
          <a:extLst>
            <a:ext uri="{FF2B5EF4-FFF2-40B4-BE49-F238E27FC236}">
              <a16:creationId xmlns:a16="http://schemas.microsoft.com/office/drawing/2014/main" id="{00000000-0008-0000-2000-00007900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122" name="Text Box 8">
          <a:extLst>
            <a:ext uri="{FF2B5EF4-FFF2-40B4-BE49-F238E27FC236}">
              <a16:creationId xmlns:a16="http://schemas.microsoft.com/office/drawing/2014/main" id="{00000000-0008-0000-2000-00007A00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123" name="Text Box 1">
          <a:extLst>
            <a:ext uri="{FF2B5EF4-FFF2-40B4-BE49-F238E27FC236}">
              <a16:creationId xmlns:a16="http://schemas.microsoft.com/office/drawing/2014/main" id="{00000000-0008-0000-2000-00007B00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124" name="Text Box 2">
          <a:extLst>
            <a:ext uri="{FF2B5EF4-FFF2-40B4-BE49-F238E27FC236}">
              <a16:creationId xmlns:a16="http://schemas.microsoft.com/office/drawing/2014/main" id="{00000000-0008-0000-2000-00007C00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125" name="Text Box 3">
          <a:extLst>
            <a:ext uri="{FF2B5EF4-FFF2-40B4-BE49-F238E27FC236}">
              <a16:creationId xmlns:a16="http://schemas.microsoft.com/office/drawing/2014/main" id="{00000000-0008-0000-2000-00007D00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126" name="Text Box 4">
          <a:extLst>
            <a:ext uri="{FF2B5EF4-FFF2-40B4-BE49-F238E27FC236}">
              <a16:creationId xmlns:a16="http://schemas.microsoft.com/office/drawing/2014/main" id="{00000000-0008-0000-2000-00007E00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127" name="Text Box 5">
          <a:extLst>
            <a:ext uri="{FF2B5EF4-FFF2-40B4-BE49-F238E27FC236}">
              <a16:creationId xmlns:a16="http://schemas.microsoft.com/office/drawing/2014/main" id="{00000000-0008-0000-2000-00007F00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128" name="Text Box 6">
          <a:extLst>
            <a:ext uri="{FF2B5EF4-FFF2-40B4-BE49-F238E27FC236}">
              <a16:creationId xmlns:a16="http://schemas.microsoft.com/office/drawing/2014/main" id="{00000000-0008-0000-2000-00008000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129" name="Text Box 8">
          <a:extLst>
            <a:ext uri="{FF2B5EF4-FFF2-40B4-BE49-F238E27FC236}">
              <a16:creationId xmlns:a16="http://schemas.microsoft.com/office/drawing/2014/main" id="{00000000-0008-0000-2000-00008100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130" name="Text Box 9">
          <a:extLst>
            <a:ext uri="{FF2B5EF4-FFF2-40B4-BE49-F238E27FC236}">
              <a16:creationId xmlns:a16="http://schemas.microsoft.com/office/drawing/2014/main" id="{00000000-0008-0000-2000-00008200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131" name="Text Box 10">
          <a:extLst>
            <a:ext uri="{FF2B5EF4-FFF2-40B4-BE49-F238E27FC236}">
              <a16:creationId xmlns:a16="http://schemas.microsoft.com/office/drawing/2014/main" id="{00000000-0008-0000-2000-00008300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132" name="Text Box 1">
          <a:extLst>
            <a:ext uri="{FF2B5EF4-FFF2-40B4-BE49-F238E27FC236}">
              <a16:creationId xmlns:a16="http://schemas.microsoft.com/office/drawing/2014/main" id="{00000000-0008-0000-2000-00008400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133" name="Text Box 2">
          <a:extLst>
            <a:ext uri="{FF2B5EF4-FFF2-40B4-BE49-F238E27FC236}">
              <a16:creationId xmlns:a16="http://schemas.microsoft.com/office/drawing/2014/main" id="{00000000-0008-0000-2000-00008500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70</xdr:row>
      <xdr:rowOff>0</xdr:rowOff>
    </xdr:from>
    <xdr:ext cx="114300" cy="285750"/>
    <xdr:sp macro="" textlink="">
      <xdr:nvSpPr>
        <xdr:cNvPr id="134" name="Text Box 8">
          <a:extLst>
            <a:ext uri="{FF2B5EF4-FFF2-40B4-BE49-F238E27FC236}">
              <a16:creationId xmlns:a16="http://schemas.microsoft.com/office/drawing/2014/main" id="{00000000-0008-0000-2000-000086000000}"/>
            </a:ext>
          </a:extLst>
        </xdr:cNvPr>
        <xdr:cNvSpPr txBox="1">
          <a:spLocks noChangeArrowheads="1"/>
        </xdr:cNvSpPr>
      </xdr:nvSpPr>
      <xdr:spPr bwMode="auto">
        <a:xfrm>
          <a:off x="1219200" y="1333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35" name="Text Box 1">
          <a:extLst>
            <a:ext uri="{FF2B5EF4-FFF2-40B4-BE49-F238E27FC236}">
              <a16:creationId xmlns:a16="http://schemas.microsoft.com/office/drawing/2014/main" id="{00000000-0008-0000-2000-00008700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36" name="Text Box 2">
          <a:extLst>
            <a:ext uri="{FF2B5EF4-FFF2-40B4-BE49-F238E27FC236}">
              <a16:creationId xmlns:a16="http://schemas.microsoft.com/office/drawing/2014/main" id="{00000000-0008-0000-2000-00008800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37" name="Text Box 3">
          <a:extLst>
            <a:ext uri="{FF2B5EF4-FFF2-40B4-BE49-F238E27FC236}">
              <a16:creationId xmlns:a16="http://schemas.microsoft.com/office/drawing/2014/main" id="{00000000-0008-0000-2000-00008900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38" name="Text Box 4">
          <a:extLst>
            <a:ext uri="{FF2B5EF4-FFF2-40B4-BE49-F238E27FC236}">
              <a16:creationId xmlns:a16="http://schemas.microsoft.com/office/drawing/2014/main" id="{00000000-0008-0000-2000-00008A00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39" name="Text Box 5">
          <a:extLst>
            <a:ext uri="{FF2B5EF4-FFF2-40B4-BE49-F238E27FC236}">
              <a16:creationId xmlns:a16="http://schemas.microsoft.com/office/drawing/2014/main" id="{00000000-0008-0000-2000-00008B00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40" name="Text Box 6">
          <a:extLst>
            <a:ext uri="{FF2B5EF4-FFF2-40B4-BE49-F238E27FC236}">
              <a16:creationId xmlns:a16="http://schemas.microsoft.com/office/drawing/2014/main" id="{00000000-0008-0000-2000-00008C00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41" name="Text Box 8">
          <a:extLst>
            <a:ext uri="{FF2B5EF4-FFF2-40B4-BE49-F238E27FC236}">
              <a16:creationId xmlns:a16="http://schemas.microsoft.com/office/drawing/2014/main" id="{00000000-0008-0000-2000-00008D00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42" name="Text Box 9">
          <a:extLst>
            <a:ext uri="{FF2B5EF4-FFF2-40B4-BE49-F238E27FC236}">
              <a16:creationId xmlns:a16="http://schemas.microsoft.com/office/drawing/2014/main" id="{00000000-0008-0000-2000-00008E00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43" name="Text Box 10">
          <a:extLst>
            <a:ext uri="{FF2B5EF4-FFF2-40B4-BE49-F238E27FC236}">
              <a16:creationId xmlns:a16="http://schemas.microsoft.com/office/drawing/2014/main" id="{00000000-0008-0000-2000-00008F00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86</xdr:row>
      <xdr:rowOff>0</xdr:rowOff>
    </xdr:from>
    <xdr:ext cx="114300" cy="285750"/>
    <xdr:sp macro="" textlink="">
      <xdr:nvSpPr>
        <xdr:cNvPr id="144" name="Text Box 11">
          <a:extLst>
            <a:ext uri="{FF2B5EF4-FFF2-40B4-BE49-F238E27FC236}">
              <a16:creationId xmlns:a16="http://schemas.microsoft.com/office/drawing/2014/main" id="{00000000-0008-0000-2000-000090000000}"/>
            </a:ext>
          </a:extLst>
        </xdr:cNvPr>
        <xdr:cNvSpPr txBox="1">
          <a:spLocks noChangeArrowheads="1"/>
        </xdr:cNvSpPr>
      </xdr:nvSpPr>
      <xdr:spPr bwMode="auto">
        <a:xfrm>
          <a:off x="12192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86</xdr:row>
      <xdr:rowOff>0</xdr:rowOff>
    </xdr:from>
    <xdr:ext cx="114300" cy="285750"/>
    <xdr:sp macro="" textlink="">
      <xdr:nvSpPr>
        <xdr:cNvPr id="145" name="Text Box 12">
          <a:extLst>
            <a:ext uri="{FF2B5EF4-FFF2-40B4-BE49-F238E27FC236}">
              <a16:creationId xmlns:a16="http://schemas.microsoft.com/office/drawing/2014/main" id="{00000000-0008-0000-2000-000091000000}"/>
            </a:ext>
          </a:extLst>
        </xdr:cNvPr>
        <xdr:cNvSpPr txBox="1">
          <a:spLocks noChangeArrowheads="1"/>
        </xdr:cNvSpPr>
      </xdr:nvSpPr>
      <xdr:spPr bwMode="auto">
        <a:xfrm>
          <a:off x="12192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89</xdr:row>
      <xdr:rowOff>0</xdr:rowOff>
    </xdr:from>
    <xdr:ext cx="114300" cy="285750"/>
    <xdr:sp macro="" textlink="">
      <xdr:nvSpPr>
        <xdr:cNvPr id="146" name="Text Box 13">
          <a:extLst>
            <a:ext uri="{FF2B5EF4-FFF2-40B4-BE49-F238E27FC236}">
              <a16:creationId xmlns:a16="http://schemas.microsoft.com/office/drawing/2014/main" id="{00000000-0008-0000-2000-000092000000}"/>
            </a:ext>
          </a:extLst>
        </xdr:cNvPr>
        <xdr:cNvSpPr txBox="1">
          <a:spLocks noChangeArrowheads="1"/>
        </xdr:cNvSpPr>
      </xdr:nvSpPr>
      <xdr:spPr bwMode="auto">
        <a:xfrm>
          <a:off x="1219200" y="1695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89</xdr:row>
      <xdr:rowOff>0</xdr:rowOff>
    </xdr:from>
    <xdr:ext cx="114300" cy="285750"/>
    <xdr:sp macro="" textlink="">
      <xdr:nvSpPr>
        <xdr:cNvPr id="147" name="Text Box 14">
          <a:extLst>
            <a:ext uri="{FF2B5EF4-FFF2-40B4-BE49-F238E27FC236}">
              <a16:creationId xmlns:a16="http://schemas.microsoft.com/office/drawing/2014/main" id="{00000000-0008-0000-2000-000093000000}"/>
            </a:ext>
          </a:extLst>
        </xdr:cNvPr>
        <xdr:cNvSpPr txBox="1">
          <a:spLocks noChangeArrowheads="1"/>
        </xdr:cNvSpPr>
      </xdr:nvSpPr>
      <xdr:spPr bwMode="auto">
        <a:xfrm>
          <a:off x="1219200" y="1695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id="{00000000-0008-0000-2000-00009400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49" name="Text Box 2">
          <a:extLst>
            <a:ext uri="{FF2B5EF4-FFF2-40B4-BE49-F238E27FC236}">
              <a16:creationId xmlns:a16="http://schemas.microsoft.com/office/drawing/2014/main" id="{00000000-0008-0000-2000-00009500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150" name="Text Box 8">
          <a:extLst>
            <a:ext uri="{FF2B5EF4-FFF2-40B4-BE49-F238E27FC236}">
              <a16:creationId xmlns:a16="http://schemas.microsoft.com/office/drawing/2014/main" id="{00000000-0008-0000-2000-00009600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151" name="Text Box 8">
          <a:extLst>
            <a:ext uri="{FF2B5EF4-FFF2-40B4-BE49-F238E27FC236}">
              <a16:creationId xmlns:a16="http://schemas.microsoft.com/office/drawing/2014/main" id="{00000000-0008-0000-2000-000097000000}"/>
            </a:ext>
          </a:extLst>
        </xdr:cNvPr>
        <xdr:cNvSpPr txBox="1">
          <a:spLocks noChangeArrowheads="1"/>
        </xdr:cNvSpPr>
      </xdr:nvSpPr>
      <xdr:spPr bwMode="auto">
        <a:xfrm>
          <a:off x="1219200" y="1104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69</xdr:row>
      <xdr:rowOff>0</xdr:rowOff>
    </xdr:from>
    <xdr:ext cx="114300" cy="285750"/>
    <xdr:sp macro="" textlink="">
      <xdr:nvSpPr>
        <xdr:cNvPr id="152" name="Text Box 8">
          <a:extLst>
            <a:ext uri="{FF2B5EF4-FFF2-40B4-BE49-F238E27FC236}">
              <a16:creationId xmlns:a16="http://schemas.microsoft.com/office/drawing/2014/main" id="{00000000-0008-0000-2000-000098000000}"/>
            </a:ext>
          </a:extLst>
        </xdr:cNvPr>
        <xdr:cNvSpPr txBox="1">
          <a:spLocks noChangeArrowheads="1"/>
        </xdr:cNvSpPr>
      </xdr:nvSpPr>
      <xdr:spPr bwMode="auto">
        <a:xfrm>
          <a:off x="1219200" y="1314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153" name="Text Box 8">
          <a:extLst>
            <a:ext uri="{FF2B5EF4-FFF2-40B4-BE49-F238E27FC236}">
              <a16:creationId xmlns:a16="http://schemas.microsoft.com/office/drawing/2014/main" id="{00000000-0008-0000-2000-000099000000}"/>
            </a:ext>
          </a:extLst>
        </xdr:cNvPr>
        <xdr:cNvSpPr txBox="1">
          <a:spLocks noChangeArrowheads="1"/>
        </xdr:cNvSpPr>
      </xdr:nvSpPr>
      <xdr:spPr bwMode="auto">
        <a:xfrm>
          <a:off x="12192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154" name="Text Box 8">
          <a:extLst>
            <a:ext uri="{FF2B5EF4-FFF2-40B4-BE49-F238E27FC236}">
              <a16:creationId xmlns:a16="http://schemas.microsoft.com/office/drawing/2014/main" id="{00000000-0008-0000-2000-00009A00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155" name="Text Box 8">
          <a:extLst>
            <a:ext uri="{FF2B5EF4-FFF2-40B4-BE49-F238E27FC236}">
              <a16:creationId xmlns:a16="http://schemas.microsoft.com/office/drawing/2014/main" id="{00000000-0008-0000-2000-00009B00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56" name="Text Box 1">
          <a:extLst>
            <a:ext uri="{FF2B5EF4-FFF2-40B4-BE49-F238E27FC236}">
              <a16:creationId xmlns:a16="http://schemas.microsoft.com/office/drawing/2014/main" id="{00000000-0008-0000-2000-00009C00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57" name="Text Box 2">
          <a:extLst>
            <a:ext uri="{FF2B5EF4-FFF2-40B4-BE49-F238E27FC236}">
              <a16:creationId xmlns:a16="http://schemas.microsoft.com/office/drawing/2014/main" id="{00000000-0008-0000-2000-00009D00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58" name="Text Box 3">
          <a:extLst>
            <a:ext uri="{FF2B5EF4-FFF2-40B4-BE49-F238E27FC236}">
              <a16:creationId xmlns:a16="http://schemas.microsoft.com/office/drawing/2014/main" id="{00000000-0008-0000-2000-00009E00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59" name="Text Box 4">
          <a:extLst>
            <a:ext uri="{FF2B5EF4-FFF2-40B4-BE49-F238E27FC236}">
              <a16:creationId xmlns:a16="http://schemas.microsoft.com/office/drawing/2014/main" id="{00000000-0008-0000-2000-00009F00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60" name="Text Box 5">
          <a:extLst>
            <a:ext uri="{FF2B5EF4-FFF2-40B4-BE49-F238E27FC236}">
              <a16:creationId xmlns:a16="http://schemas.microsoft.com/office/drawing/2014/main" id="{00000000-0008-0000-2000-0000A000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61" name="Text Box 6">
          <a:extLst>
            <a:ext uri="{FF2B5EF4-FFF2-40B4-BE49-F238E27FC236}">
              <a16:creationId xmlns:a16="http://schemas.microsoft.com/office/drawing/2014/main" id="{00000000-0008-0000-2000-0000A100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62" name="Text Box 8">
          <a:extLst>
            <a:ext uri="{FF2B5EF4-FFF2-40B4-BE49-F238E27FC236}">
              <a16:creationId xmlns:a16="http://schemas.microsoft.com/office/drawing/2014/main" id="{00000000-0008-0000-2000-0000A200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63" name="Text Box 9">
          <a:extLst>
            <a:ext uri="{FF2B5EF4-FFF2-40B4-BE49-F238E27FC236}">
              <a16:creationId xmlns:a16="http://schemas.microsoft.com/office/drawing/2014/main" id="{00000000-0008-0000-2000-0000A300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64" name="Text Box 10">
          <a:extLst>
            <a:ext uri="{FF2B5EF4-FFF2-40B4-BE49-F238E27FC236}">
              <a16:creationId xmlns:a16="http://schemas.microsoft.com/office/drawing/2014/main" id="{00000000-0008-0000-2000-0000A400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65" name="Text Box 1">
          <a:extLst>
            <a:ext uri="{FF2B5EF4-FFF2-40B4-BE49-F238E27FC236}">
              <a16:creationId xmlns:a16="http://schemas.microsoft.com/office/drawing/2014/main" id="{00000000-0008-0000-2000-0000A500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66" name="Text Box 2">
          <a:extLst>
            <a:ext uri="{FF2B5EF4-FFF2-40B4-BE49-F238E27FC236}">
              <a16:creationId xmlns:a16="http://schemas.microsoft.com/office/drawing/2014/main" id="{00000000-0008-0000-2000-0000A600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71</xdr:row>
      <xdr:rowOff>0</xdr:rowOff>
    </xdr:from>
    <xdr:ext cx="114300" cy="285750"/>
    <xdr:sp macro="" textlink="">
      <xdr:nvSpPr>
        <xdr:cNvPr id="167" name="Text Box 8">
          <a:extLst>
            <a:ext uri="{FF2B5EF4-FFF2-40B4-BE49-F238E27FC236}">
              <a16:creationId xmlns:a16="http://schemas.microsoft.com/office/drawing/2014/main" id="{00000000-0008-0000-2000-0000A7000000}"/>
            </a:ext>
          </a:extLst>
        </xdr:cNvPr>
        <xdr:cNvSpPr txBox="1">
          <a:spLocks noChangeArrowheads="1"/>
        </xdr:cNvSpPr>
      </xdr:nvSpPr>
      <xdr:spPr bwMode="auto">
        <a:xfrm>
          <a:off x="1219200" y="1352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68" name="Text Box 1">
          <a:extLst>
            <a:ext uri="{FF2B5EF4-FFF2-40B4-BE49-F238E27FC236}">
              <a16:creationId xmlns:a16="http://schemas.microsoft.com/office/drawing/2014/main" id="{00000000-0008-0000-2000-0000A800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69" name="Text Box 2">
          <a:extLst>
            <a:ext uri="{FF2B5EF4-FFF2-40B4-BE49-F238E27FC236}">
              <a16:creationId xmlns:a16="http://schemas.microsoft.com/office/drawing/2014/main" id="{00000000-0008-0000-2000-0000A900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70" name="Text Box 3">
          <a:extLst>
            <a:ext uri="{FF2B5EF4-FFF2-40B4-BE49-F238E27FC236}">
              <a16:creationId xmlns:a16="http://schemas.microsoft.com/office/drawing/2014/main" id="{00000000-0008-0000-2000-0000AA00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71" name="Text Box 4">
          <a:extLst>
            <a:ext uri="{FF2B5EF4-FFF2-40B4-BE49-F238E27FC236}">
              <a16:creationId xmlns:a16="http://schemas.microsoft.com/office/drawing/2014/main" id="{00000000-0008-0000-2000-0000AB00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72" name="Text Box 5">
          <a:extLst>
            <a:ext uri="{FF2B5EF4-FFF2-40B4-BE49-F238E27FC236}">
              <a16:creationId xmlns:a16="http://schemas.microsoft.com/office/drawing/2014/main" id="{00000000-0008-0000-2000-0000AC00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73" name="Text Box 6">
          <a:extLst>
            <a:ext uri="{FF2B5EF4-FFF2-40B4-BE49-F238E27FC236}">
              <a16:creationId xmlns:a16="http://schemas.microsoft.com/office/drawing/2014/main" id="{00000000-0008-0000-2000-0000AD00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74" name="Text Box 8">
          <a:extLst>
            <a:ext uri="{FF2B5EF4-FFF2-40B4-BE49-F238E27FC236}">
              <a16:creationId xmlns:a16="http://schemas.microsoft.com/office/drawing/2014/main" id="{00000000-0008-0000-2000-0000AE00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75" name="Text Box 9">
          <a:extLst>
            <a:ext uri="{FF2B5EF4-FFF2-40B4-BE49-F238E27FC236}">
              <a16:creationId xmlns:a16="http://schemas.microsoft.com/office/drawing/2014/main" id="{00000000-0008-0000-2000-0000AF00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76" name="Text Box 10">
          <a:extLst>
            <a:ext uri="{FF2B5EF4-FFF2-40B4-BE49-F238E27FC236}">
              <a16:creationId xmlns:a16="http://schemas.microsoft.com/office/drawing/2014/main" id="{00000000-0008-0000-2000-0000B000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86</xdr:row>
      <xdr:rowOff>0</xdr:rowOff>
    </xdr:from>
    <xdr:ext cx="114300" cy="285750"/>
    <xdr:sp macro="" textlink="">
      <xdr:nvSpPr>
        <xdr:cNvPr id="177" name="Text Box 11">
          <a:extLst>
            <a:ext uri="{FF2B5EF4-FFF2-40B4-BE49-F238E27FC236}">
              <a16:creationId xmlns:a16="http://schemas.microsoft.com/office/drawing/2014/main" id="{00000000-0008-0000-2000-0000B1000000}"/>
            </a:ext>
          </a:extLst>
        </xdr:cNvPr>
        <xdr:cNvSpPr txBox="1">
          <a:spLocks noChangeArrowheads="1"/>
        </xdr:cNvSpPr>
      </xdr:nvSpPr>
      <xdr:spPr bwMode="auto">
        <a:xfrm>
          <a:off x="12192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86</xdr:row>
      <xdr:rowOff>0</xdr:rowOff>
    </xdr:from>
    <xdr:ext cx="114300" cy="285750"/>
    <xdr:sp macro="" textlink="">
      <xdr:nvSpPr>
        <xdr:cNvPr id="178" name="Text Box 12">
          <a:extLst>
            <a:ext uri="{FF2B5EF4-FFF2-40B4-BE49-F238E27FC236}">
              <a16:creationId xmlns:a16="http://schemas.microsoft.com/office/drawing/2014/main" id="{00000000-0008-0000-2000-0000B2000000}"/>
            </a:ext>
          </a:extLst>
        </xdr:cNvPr>
        <xdr:cNvSpPr txBox="1">
          <a:spLocks noChangeArrowheads="1"/>
        </xdr:cNvSpPr>
      </xdr:nvSpPr>
      <xdr:spPr bwMode="auto">
        <a:xfrm>
          <a:off x="12192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89</xdr:row>
      <xdr:rowOff>0</xdr:rowOff>
    </xdr:from>
    <xdr:ext cx="114300" cy="285750"/>
    <xdr:sp macro="" textlink="">
      <xdr:nvSpPr>
        <xdr:cNvPr id="179" name="Text Box 13">
          <a:extLst>
            <a:ext uri="{FF2B5EF4-FFF2-40B4-BE49-F238E27FC236}">
              <a16:creationId xmlns:a16="http://schemas.microsoft.com/office/drawing/2014/main" id="{00000000-0008-0000-2000-0000B3000000}"/>
            </a:ext>
          </a:extLst>
        </xdr:cNvPr>
        <xdr:cNvSpPr txBox="1">
          <a:spLocks noChangeArrowheads="1"/>
        </xdr:cNvSpPr>
      </xdr:nvSpPr>
      <xdr:spPr bwMode="auto">
        <a:xfrm>
          <a:off x="1219200" y="1695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89</xdr:row>
      <xdr:rowOff>0</xdr:rowOff>
    </xdr:from>
    <xdr:ext cx="114300" cy="285750"/>
    <xdr:sp macro="" textlink="">
      <xdr:nvSpPr>
        <xdr:cNvPr id="180" name="Text Box 14">
          <a:extLst>
            <a:ext uri="{FF2B5EF4-FFF2-40B4-BE49-F238E27FC236}">
              <a16:creationId xmlns:a16="http://schemas.microsoft.com/office/drawing/2014/main" id="{00000000-0008-0000-2000-0000B4000000}"/>
            </a:ext>
          </a:extLst>
        </xdr:cNvPr>
        <xdr:cNvSpPr txBox="1">
          <a:spLocks noChangeArrowheads="1"/>
        </xdr:cNvSpPr>
      </xdr:nvSpPr>
      <xdr:spPr bwMode="auto">
        <a:xfrm>
          <a:off x="1219200" y="1695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81" name="Text Box 1">
          <a:extLst>
            <a:ext uri="{FF2B5EF4-FFF2-40B4-BE49-F238E27FC236}">
              <a16:creationId xmlns:a16="http://schemas.microsoft.com/office/drawing/2014/main" id="{00000000-0008-0000-2000-0000B500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182" name="Text Box 2">
          <a:extLst>
            <a:ext uri="{FF2B5EF4-FFF2-40B4-BE49-F238E27FC236}">
              <a16:creationId xmlns:a16="http://schemas.microsoft.com/office/drawing/2014/main" id="{00000000-0008-0000-2000-0000B600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183" name="Text Box 8">
          <a:extLst>
            <a:ext uri="{FF2B5EF4-FFF2-40B4-BE49-F238E27FC236}">
              <a16:creationId xmlns:a16="http://schemas.microsoft.com/office/drawing/2014/main" id="{00000000-0008-0000-2000-0000B700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184" name="Text Box 8">
          <a:extLst>
            <a:ext uri="{FF2B5EF4-FFF2-40B4-BE49-F238E27FC236}">
              <a16:creationId xmlns:a16="http://schemas.microsoft.com/office/drawing/2014/main" id="{00000000-0008-0000-2000-0000B8000000}"/>
            </a:ext>
          </a:extLst>
        </xdr:cNvPr>
        <xdr:cNvSpPr txBox="1">
          <a:spLocks noChangeArrowheads="1"/>
        </xdr:cNvSpPr>
      </xdr:nvSpPr>
      <xdr:spPr bwMode="auto">
        <a:xfrm>
          <a:off x="1219200" y="1104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69</xdr:row>
      <xdr:rowOff>0</xdr:rowOff>
    </xdr:from>
    <xdr:ext cx="114300" cy="285750"/>
    <xdr:sp macro="" textlink="">
      <xdr:nvSpPr>
        <xdr:cNvPr id="185" name="Text Box 8">
          <a:extLst>
            <a:ext uri="{FF2B5EF4-FFF2-40B4-BE49-F238E27FC236}">
              <a16:creationId xmlns:a16="http://schemas.microsoft.com/office/drawing/2014/main" id="{00000000-0008-0000-2000-0000B9000000}"/>
            </a:ext>
          </a:extLst>
        </xdr:cNvPr>
        <xdr:cNvSpPr txBox="1">
          <a:spLocks noChangeArrowheads="1"/>
        </xdr:cNvSpPr>
      </xdr:nvSpPr>
      <xdr:spPr bwMode="auto">
        <a:xfrm>
          <a:off x="1219200" y="1314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186" name="Text Box 8">
          <a:extLst>
            <a:ext uri="{FF2B5EF4-FFF2-40B4-BE49-F238E27FC236}">
              <a16:creationId xmlns:a16="http://schemas.microsoft.com/office/drawing/2014/main" id="{00000000-0008-0000-2000-0000BA000000}"/>
            </a:ext>
          </a:extLst>
        </xdr:cNvPr>
        <xdr:cNvSpPr txBox="1">
          <a:spLocks noChangeArrowheads="1"/>
        </xdr:cNvSpPr>
      </xdr:nvSpPr>
      <xdr:spPr bwMode="auto">
        <a:xfrm>
          <a:off x="12192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187" name="Text Box 8">
          <a:extLst>
            <a:ext uri="{FF2B5EF4-FFF2-40B4-BE49-F238E27FC236}">
              <a16:creationId xmlns:a16="http://schemas.microsoft.com/office/drawing/2014/main" id="{00000000-0008-0000-2000-0000BB00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188" name="Text Box 8">
          <a:extLst>
            <a:ext uri="{FF2B5EF4-FFF2-40B4-BE49-F238E27FC236}">
              <a16:creationId xmlns:a16="http://schemas.microsoft.com/office/drawing/2014/main" id="{00000000-0008-0000-2000-0000BC00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89" name="Text Box 1">
          <a:extLst>
            <a:ext uri="{FF2B5EF4-FFF2-40B4-BE49-F238E27FC236}">
              <a16:creationId xmlns:a16="http://schemas.microsoft.com/office/drawing/2014/main" id="{00000000-0008-0000-2000-0000BD00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90" name="Text Box 2">
          <a:extLst>
            <a:ext uri="{FF2B5EF4-FFF2-40B4-BE49-F238E27FC236}">
              <a16:creationId xmlns:a16="http://schemas.microsoft.com/office/drawing/2014/main" id="{00000000-0008-0000-2000-0000BE00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91" name="Text Box 3">
          <a:extLst>
            <a:ext uri="{FF2B5EF4-FFF2-40B4-BE49-F238E27FC236}">
              <a16:creationId xmlns:a16="http://schemas.microsoft.com/office/drawing/2014/main" id="{00000000-0008-0000-2000-0000BF00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92" name="Text Box 4">
          <a:extLst>
            <a:ext uri="{FF2B5EF4-FFF2-40B4-BE49-F238E27FC236}">
              <a16:creationId xmlns:a16="http://schemas.microsoft.com/office/drawing/2014/main" id="{00000000-0008-0000-2000-0000C000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93" name="Text Box 5">
          <a:extLst>
            <a:ext uri="{FF2B5EF4-FFF2-40B4-BE49-F238E27FC236}">
              <a16:creationId xmlns:a16="http://schemas.microsoft.com/office/drawing/2014/main" id="{00000000-0008-0000-2000-0000C100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94" name="Text Box 6">
          <a:extLst>
            <a:ext uri="{FF2B5EF4-FFF2-40B4-BE49-F238E27FC236}">
              <a16:creationId xmlns:a16="http://schemas.microsoft.com/office/drawing/2014/main" id="{00000000-0008-0000-2000-0000C200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95" name="Text Box 8">
          <a:extLst>
            <a:ext uri="{FF2B5EF4-FFF2-40B4-BE49-F238E27FC236}">
              <a16:creationId xmlns:a16="http://schemas.microsoft.com/office/drawing/2014/main" id="{00000000-0008-0000-2000-0000C300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96" name="Text Box 9">
          <a:extLst>
            <a:ext uri="{FF2B5EF4-FFF2-40B4-BE49-F238E27FC236}">
              <a16:creationId xmlns:a16="http://schemas.microsoft.com/office/drawing/2014/main" id="{00000000-0008-0000-2000-0000C400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97" name="Text Box 10">
          <a:extLst>
            <a:ext uri="{FF2B5EF4-FFF2-40B4-BE49-F238E27FC236}">
              <a16:creationId xmlns:a16="http://schemas.microsoft.com/office/drawing/2014/main" id="{00000000-0008-0000-2000-0000C500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98" name="Text Box 1">
          <a:extLst>
            <a:ext uri="{FF2B5EF4-FFF2-40B4-BE49-F238E27FC236}">
              <a16:creationId xmlns:a16="http://schemas.microsoft.com/office/drawing/2014/main" id="{00000000-0008-0000-2000-0000C600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199" name="Text Box 2">
          <a:extLst>
            <a:ext uri="{FF2B5EF4-FFF2-40B4-BE49-F238E27FC236}">
              <a16:creationId xmlns:a16="http://schemas.microsoft.com/office/drawing/2014/main" id="{00000000-0008-0000-2000-0000C700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71</xdr:row>
      <xdr:rowOff>0</xdr:rowOff>
    </xdr:from>
    <xdr:ext cx="114300" cy="285750"/>
    <xdr:sp macro="" textlink="">
      <xdr:nvSpPr>
        <xdr:cNvPr id="200" name="Text Box 8">
          <a:extLst>
            <a:ext uri="{FF2B5EF4-FFF2-40B4-BE49-F238E27FC236}">
              <a16:creationId xmlns:a16="http://schemas.microsoft.com/office/drawing/2014/main" id="{00000000-0008-0000-2000-0000C8000000}"/>
            </a:ext>
          </a:extLst>
        </xdr:cNvPr>
        <xdr:cNvSpPr txBox="1">
          <a:spLocks noChangeArrowheads="1"/>
        </xdr:cNvSpPr>
      </xdr:nvSpPr>
      <xdr:spPr bwMode="auto">
        <a:xfrm>
          <a:off x="1219200" y="1352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87</xdr:row>
      <xdr:rowOff>0</xdr:rowOff>
    </xdr:from>
    <xdr:ext cx="114300" cy="285750"/>
    <xdr:sp macro="" textlink="">
      <xdr:nvSpPr>
        <xdr:cNvPr id="201" name="Text Box 13">
          <a:extLst>
            <a:ext uri="{FF2B5EF4-FFF2-40B4-BE49-F238E27FC236}">
              <a16:creationId xmlns:a16="http://schemas.microsoft.com/office/drawing/2014/main" id="{00000000-0008-0000-2000-0000C9000000}"/>
            </a:ext>
          </a:extLst>
        </xdr:cNvPr>
        <xdr:cNvSpPr txBox="1">
          <a:spLocks noChangeArrowheads="1"/>
        </xdr:cNvSpPr>
      </xdr:nvSpPr>
      <xdr:spPr bwMode="auto">
        <a:xfrm>
          <a:off x="12192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87</xdr:row>
      <xdr:rowOff>0</xdr:rowOff>
    </xdr:from>
    <xdr:ext cx="114300" cy="285750"/>
    <xdr:sp macro="" textlink="">
      <xdr:nvSpPr>
        <xdr:cNvPr id="202" name="Text Box 14">
          <a:extLst>
            <a:ext uri="{FF2B5EF4-FFF2-40B4-BE49-F238E27FC236}">
              <a16:creationId xmlns:a16="http://schemas.microsoft.com/office/drawing/2014/main" id="{00000000-0008-0000-2000-0000CA000000}"/>
            </a:ext>
          </a:extLst>
        </xdr:cNvPr>
        <xdr:cNvSpPr txBox="1">
          <a:spLocks noChangeArrowheads="1"/>
        </xdr:cNvSpPr>
      </xdr:nvSpPr>
      <xdr:spPr bwMode="auto">
        <a:xfrm>
          <a:off x="12192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203" name="Text Box 1">
          <a:extLst>
            <a:ext uri="{FF2B5EF4-FFF2-40B4-BE49-F238E27FC236}">
              <a16:creationId xmlns:a16="http://schemas.microsoft.com/office/drawing/2014/main" id="{00000000-0008-0000-2000-0000CB000000}"/>
            </a:ext>
          </a:extLst>
        </xdr:cNvPr>
        <xdr:cNvSpPr txBox="1">
          <a:spLocks noChangeArrowheads="1"/>
        </xdr:cNvSpPr>
      </xdr:nvSpPr>
      <xdr:spPr bwMode="auto">
        <a:xfrm>
          <a:off x="1219200" y="1581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204" name="Text Box 2">
          <a:extLst>
            <a:ext uri="{FF2B5EF4-FFF2-40B4-BE49-F238E27FC236}">
              <a16:creationId xmlns:a16="http://schemas.microsoft.com/office/drawing/2014/main" id="{00000000-0008-0000-2000-0000CC000000}"/>
            </a:ext>
          </a:extLst>
        </xdr:cNvPr>
        <xdr:cNvSpPr txBox="1">
          <a:spLocks noChangeArrowheads="1"/>
        </xdr:cNvSpPr>
      </xdr:nvSpPr>
      <xdr:spPr bwMode="auto">
        <a:xfrm>
          <a:off x="1219200" y="1581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205" name="Text Box 3">
          <a:extLst>
            <a:ext uri="{FF2B5EF4-FFF2-40B4-BE49-F238E27FC236}">
              <a16:creationId xmlns:a16="http://schemas.microsoft.com/office/drawing/2014/main" id="{00000000-0008-0000-2000-0000CD000000}"/>
            </a:ext>
          </a:extLst>
        </xdr:cNvPr>
        <xdr:cNvSpPr txBox="1">
          <a:spLocks noChangeArrowheads="1"/>
        </xdr:cNvSpPr>
      </xdr:nvSpPr>
      <xdr:spPr bwMode="auto">
        <a:xfrm>
          <a:off x="1219200" y="1581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206" name="Text Box 4">
          <a:extLst>
            <a:ext uri="{FF2B5EF4-FFF2-40B4-BE49-F238E27FC236}">
              <a16:creationId xmlns:a16="http://schemas.microsoft.com/office/drawing/2014/main" id="{00000000-0008-0000-2000-0000CE000000}"/>
            </a:ext>
          </a:extLst>
        </xdr:cNvPr>
        <xdr:cNvSpPr txBox="1">
          <a:spLocks noChangeArrowheads="1"/>
        </xdr:cNvSpPr>
      </xdr:nvSpPr>
      <xdr:spPr bwMode="auto">
        <a:xfrm>
          <a:off x="1219200" y="1581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207" name="Text Box 5">
          <a:extLst>
            <a:ext uri="{FF2B5EF4-FFF2-40B4-BE49-F238E27FC236}">
              <a16:creationId xmlns:a16="http://schemas.microsoft.com/office/drawing/2014/main" id="{00000000-0008-0000-2000-0000CF000000}"/>
            </a:ext>
          </a:extLst>
        </xdr:cNvPr>
        <xdr:cNvSpPr txBox="1">
          <a:spLocks noChangeArrowheads="1"/>
        </xdr:cNvSpPr>
      </xdr:nvSpPr>
      <xdr:spPr bwMode="auto">
        <a:xfrm>
          <a:off x="1219200" y="1581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208" name="Text Box 6">
          <a:extLst>
            <a:ext uri="{FF2B5EF4-FFF2-40B4-BE49-F238E27FC236}">
              <a16:creationId xmlns:a16="http://schemas.microsoft.com/office/drawing/2014/main" id="{00000000-0008-0000-2000-0000D0000000}"/>
            </a:ext>
          </a:extLst>
        </xdr:cNvPr>
        <xdr:cNvSpPr txBox="1">
          <a:spLocks noChangeArrowheads="1"/>
        </xdr:cNvSpPr>
      </xdr:nvSpPr>
      <xdr:spPr bwMode="auto">
        <a:xfrm>
          <a:off x="1219200" y="1581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209" name="Text Box 8">
          <a:extLst>
            <a:ext uri="{FF2B5EF4-FFF2-40B4-BE49-F238E27FC236}">
              <a16:creationId xmlns:a16="http://schemas.microsoft.com/office/drawing/2014/main" id="{00000000-0008-0000-2000-0000D1000000}"/>
            </a:ext>
          </a:extLst>
        </xdr:cNvPr>
        <xdr:cNvSpPr txBox="1">
          <a:spLocks noChangeArrowheads="1"/>
        </xdr:cNvSpPr>
      </xdr:nvSpPr>
      <xdr:spPr bwMode="auto">
        <a:xfrm>
          <a:off x="1219200" y="1581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210" name="Text Box 9">
          <a:extLst>
            <a:ext uri="{FF2B5EF4-FFF2-40B4-BE49-F238E27FC236}">
              <a16:creationId xmlns:a16="http://schemas.microsoft.com/office/drawing/2014/main" id="{00000000-0008-0000-2000-0000D2000000}"/>
            </a:ext>
          </a:extLst>
        </xdr:cNvPr>
        <xdr:cNvSpPr txBox="1">
          <a:spLocks noChangeArrowheads="1"/>
        </xdr:cNvSpPr>
      </xdr:nvSpPr>
      <xdr:spPr bwMode="auto">
        <a:xfrm>
          <a:off x="1219200" y="1581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211" name="Text Box 10">
          <a:extLst>
            <a:ext uri="{FF2B5EF4-FFF2-40B4-BE49-F238E27FC236}">
              <a16:creationId xmlns:a16="http://schemas.microsoft.com/office/drawing/2014/main" id="{00000000-0008-0000-2000-0000D3000000}"/>
            </a:ext>
          </a:extLst>
        </xdr:cNvPr>
        <xdr:cNvSpPr txBox="1">
          <a:spLocks noChangeArrowheads="1"/>
        </xdr:cNvSpPr>
      </xdr:nvSpPr>
      <xdr:spPr bwMode="auto">
        <a:xfrm>
          <a:off x="1219200" y="1581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85</xdr:row>
      <xdr:rowOff>0</xdr:rowOff>
    </xdr:from>
    <xdr:ext cx="114300" cy="285750"/>
    <xdr:sp macro="" textlink="">
      <xdr:nvSpPr>
        <xdr:cNvPr id="212" name="Text Box 11">
          <a:extLst>
            <a:ext uri="{FF2B5EF4-FFF2-40B4-BE49-F238E27FC236}">
              <a16:creationId xmlns:a16="http://schemas.microsoft.com/office/drawing/2014/main" id="{00000000-0008-0000-2000-0000D4000000}"/>
            </a:ext>
          </a:extLst>
        </xdr:cNvPr>
        <xdr:cNvSpPr txBox="1">
          <a:spLocks noChangeArrowheads="1"/>
        </xdr:cNvSpPr>
      </xdr:nvSpPr>
      <xdr:spPr bwMode="auto">
        <a:xfrm>
          <a:off x="12192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85</xdr:row>
      <xdr:rowOff>0</xdr:rowOff>
    </xdr:from>
    <xdr:ext cx="114300" cy="285750"/>
    <xdr:sp macro="" textlink="">
      <xdr:nvSpPr>
        <xdr:cNvPr id="213" name="Text Box 12">
          <a:extLst>
            <a:ext uri="{FF2B5EF4-FFF2-40B4-BE49-F238E27FC236}">
              <a16:creationId xmlns:a16="http://schemas.microsoft.com/office/drawing/2014/main" id="{00000000-0008-0000-2000-0000D5000000}"/>
            </a:ext>
          </a:extLst>
        </xdr:cNvPr>
        <xdr:cNvSpPr txBox="1">
          <a:spLocks noChangeArrowheads="1"/>
        </xdr:cNvSpPr>
      </xdr:nvSpPr>
      <xdr:spPr bwMode="auto">
        <a:xfrm>
          <a:off x="12192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88</xdr:row>
      <xdr:rowOff>0</xdr:rowOff>
    </xdr:from>
    <xdr:ext cx="114300" cy="285750"/>
    <xdr:sp macro="" textlink="">
      <xdr:nvSpPr>
        <xdr:cNvPr id="214" name="Text Box 13">
          <a:extLst>
            <a:ext uri="{FF2B5EF4-FFF2-40B4-BE49-F238E27FC236}">
              <a16:creationId xmlns:a16="http://schemas.microsoft.com/office/drawing/2014/main" id="{00000000-0008-0000-2000-0000D6000000}"/>
            </a:ext>
          </a:extLst>
        </xdr:cNvPr>
        <xdr:cNvSpPr txBox="1">
          <a:spLocks noChangeArrowheads="1"/>
        </xdr:cNvSpPr>
      </xdr:nvSpPr>
      <xdr:spPr bwMode="auto">
        <a:xfrm>
          <a:off x="1219200" y="1676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88</xdr:row>
      <xdr:rowOff>0</xdr:rowOff>
    </xdr:from>
    <xdr:ext cx="114300" cy="285750"/>
    <xdr:sp macro="" textlink="">
      <xdr:nvSpPr>
        <xdr:cNvPr id="215" name="Text Box 14">
          <a:extLst>
            <a:ext uri="{FF2B5EF4-FFF2-40B4-BE49-F238E27FC236}">
              <a16:creationId xmlns:a16="http://schemas.microsoft.com/office/drawing/2014/main" id="{00000000-0008-0000-2000-0000D7000000}"/>
            </a:ext>
          </a:extLst>
        </xdr:cNvPr>
        <xdr:cNvSpPr txBox="1">
          <a:spLocks noChangeArrowheads="1"/>
        </xdr:cNvSpPr>
      </xdr:nvSpPr>
      <xdr:spPr bwMode="auto">
        <a:xfrm>
          <a:off x="1219200" y="1676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216" name="Text Box 1">
          <a:extLst>
            <a:ext uri="{FF2B5EF4-FFF2-40B4-BE49-F238E27FC236}">
              <a16:creationId xmlns:a16="http://schemas.microsoft.com/office/drawing/2014/main" id="{00000000-0008-0000-2000-0000D8000000}"/>
            </a:ext>
          </a:extLst>
        </xdr:cNvPr>
        <xdr:cNvSpPr txBox="1">
          <a:spLocks noChangeArrowheads="1"/>
        </xdr:cNvSpPr>
      </xdr:nvSpPr>
      <xdr:spPr bwMode="auto">
        <a:xfrm>
          <a:off x="1219200" y="1581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</xdr:row>
      <xdr:rowOff>0</xdr:rowOff>
    </xdr:from>
    <xdr:ext cx="114300" cy="285750"/>
    <xdr:sp macro="" textlink="">
      <xdr:nvSpPr>
        <xdr:cNvPr id="217" name="Text Box 2">
          <a:extLst>
            <a:ext uri="{FF2B5EF4-FFF2-40B4-BE49-F238E27FC236}">
              <a16:creationId xmlns:a16="http://schemas.microsoft.com/office/drawing/2014/main" id="{00000000-0008-0000-2000-0000D9000000}"/>
            </a:ext>
          </a:extLst>
        </xdr:cNvPr>
        <xdr:cNvSpPr txBox="1">
          <a:spLocks noChangeArrowheads="1"/>
        </xdr:cNvSpPr>
      </xdr:nvSpPr>
      <xdr:spPr bwMode="auto">
        <a:xfrm>
          <a:off x="1219200" y="1581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114300" cy="285750"/>
    <xdr:sp macro="" textlink="">
      <xdr:nvSpPr>
        <xdr:cNvPr id="218" name="Text Box 8">
          <a:extLst>
            <a:ext uri="{FF2B5EF4-FFF2-40B4-BE49-F238E27FC236}">
              <a16:creationId xmlns:a16="http://schemas.microsoft.com/office/drawing/2014/main" id="{00000000-0008-0000-2000-0000DA000000}"/>
            </a:ext>
          </a:extLst>
        </xdr:cNvPr>
        <xdr:cNvSpPr txBox="1">
          <a:spLocks noChangeArrowheads="1"/>
        </xdr:cNvSpPr>
      </xdr:nvSpPr>
      <xdr:spPr bwMode="auto">
        <a:xfrm>
          <a:off x="1219200" y="323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219" name="Text Box 8">
          <a:extLst>
            <a:ext uri="{FF2B5EF4-FFF2-40B4-BE49-F238E27FC236}">
              <a16:creationId xmlns:a16="http://schemas.microsoft.com/office/drawing/2014/main" id="{00000000-0008-0000-2000-0000DB000000}"/>
            </a:ext>
          </a:extLst>
        </xdr:cNvPr>
        <xdr:cNvSpPr txBox="1">
          <a:spLocks noChangeArrowheads="1"/>
        </xdr:cNvSpPr>
      </xdr:nvSpPr>
      <xdr:spPr bwMode="auto">
        <a:xfrm>
          <a:off x="1219200" y="1104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171450</xdr:colOff>
      <xdr:row>77</xdr:row>
      <xdr:rowOff>76200</xdr:rowOff>
    </xdr:from>
    <xdr:ext cx="114300" cy="285750"/>
    <xdr:sp macro="" textlink="">
      <xdr:nvSpPr>
        <xdr:cNvPr id="220" name="Text Box 8">
          <a:extLst>
            <a:ext uri="{FF2B5EF4-FFF2-40B4-BE49-F238E27FC236}">
              <a16:creationId xmlns:a16="http://schemas.microsoft.com/office/drawing/2014/main" id="{00000000-0008-0000-2000-0000DC000000}"/>
            </a:ext>
          </a:extLst>
        </xdr:cNvPr>
        <xdr:cNvSpPr txBox="1">
          <a:spLocks noChangeArrowheads="1"/>
        </xdr:cNvSpPr>
      </xdr:nvSpPr>
      <xdr:spPr bwMode="auto">
        <a:xfrm>
          <a:off x="1390650" y="147447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219075</xdr:colOff>
      <xdr:row>19</xdr:row>
      <xdr:rowOff>135466</xdr:rowOff>
    </xdr:from>
    <xdr:ext cx="114300" cy="285750"/>
    <xdr:sp macro="" textlink="">
      <xdr:nvSpPr>
        <xdr:cNvPr id="221" name="Text Box 8">
          <a:extLst>
            <a:ext uri="{FF2B5EF4-FFF2-40B4-BE49-F238E27FC236}">
              <a16:creationId xmlns:a16="http://schemas.microsoft.com/office/drawing/2014/main" id="{00000000-0008-0000-2000-0000DD000000}"/>
            </a:ext>
          </a:extLst>
        </xdr:cNvPr>
        <xdr:cNvSpPr txBox="1">
          <a:spLocks noChangeArrowheads="1"/>
        </xdr:cNvSpPr>
      </xdr:nvSpPr>
      <xdr:spPr bwMode="auto">
        <a:xfrm>
          <a:off x="2047875" y="3754966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222" name="Text Box 8">
          <a:extLst>
            <a:ext uri="{FF2B5EF4-FFF2-40B4-BE49-F238E27FC236}">
              <a16:creationId xmlns:a16="http://schemas.microsoft.com/office/drawing/2014/main" id="{00000000-0008-0000-2000-0000DE00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223" name="Text Box 1">
          <a:extLst>
            <a:ext uri="{FF2B5EF4-FFF2-40B4-BE49-F238E27FC236}">
              <a16:creationId xmlns:a16="http://schemas.microsoft.com/office/drawing/2014/main" id="{00000000-0008-0000-2000-0000DF00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224" name="Text Box 2">
          <a:extLst>
            <a:ext uri="{FF2B5EF4-FFF2-40B4-BE49-F238E27FC236}">
              <a16:creationId xmlns:a16="http://schemas.microsoft.com/office/drawing/2014/main" id="{00000000-0008-0000-2000-0000E000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225" name="Text Box 3">
          <a:extLst>
            <a:ext uri="{FF2B5EF4-FFF2-40B4-BE49-F238E27FC236}">
              <a16:creationId xmlns:a16="http://schemas.microsoft.com/office/drawing/2014/main" id="{00000000-0008-0000-2000-0000E100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226" name="Text Box 4">
          <a:extLst>
            <a:ext uri="{FF2B5EF4-FFF2-40B4-BE49-F238E27FC236}">
              <a16:creationId xmlns:a16="http://schemas.microsoft.com/office/drawing/2014/main" id="{00000000-0008-0000-2000-0000E200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227" name="Text Box 5">
          <a:extLst>
            <a:ext uri="{FF2B5EF4-FFF2-40B4-BE49-F238E27FC236}">
              <a16:creationId xmlns:a16="http://schemas.microsoft.com/office/drawing/2014/main" id="{00000000-0008-0000-2000-0000E300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228" name="Text Box 6">
          <a:extLst>
            <a:ext uri="{FF2B5EF4-FFF2-40B4-BE49-F238E27FC236}">
              <a16:creationId xmlns:a16="http://schemas.microsoft.com/office/drawing/2014/main" id="{00000000-0008-0000-2000-0000E400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229" name="Text Box 8">
          <a:extLst>
            <a:ext uri="{FF2B5EF4-FFF2-40B4-BE49-F238E27FC236}">
              <a16:creationId xmlns:a16="http://schemas.microsoft.com/office/drawing/2014/main" id="{00000000-0008-0000-2000-0000E500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230" name="Text Box 9">
          <a:extLst>
            <a:ext uri="{FF2B5EF4-FFF2-40B4-BE49-F238E27FC236}">
              <a16:creationId xmlns:a16="http://schemas.microsoft.com/office/drawing/2014/main" id="{00000000-0008-0000-2000-0000E600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231" name="Text Box 10">
          <a:extLst>
            <a:ext uri="{FF2B5EF4-FFF2-40B4-BE49-F238E27FC236}">
              <a16:creationId xmlns:a16="http://schemas.microsoft.com/office/drawing/2014/main" id="{00000000-0008-0000-2000-0000E700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232" name="Text Box 1">
          <a:extLst>
            <a:ext uri="{FF2B5EF4-FFF2-40B4-BE49-F238E27FC236}">
              <a16:creationId xmlns:a16="http://schemas.microsoft.com/office/drawing/2014/main" id="{00000000-0008-0000-2000-0000E800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233" name="Text Box 2">
          <a:extLst>
            <a:ext uri="{FF2B5EF4-FFF2-40B4-BE49-F238E27FC236}">
              <a16:creationId xmlns:a16="http://schemas.microsoft.com/office/drawing/2014/main" id="{00000000-0008-0000-2000-0000E900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70</xdr:row>
      <xdr:rowOff>0</xdr:rowOff>
    </xdr:from>
    <xdr:ext cx="114300" cy="285750"/>
    <xdr:sp macro="" textlink="">
      <xdr:nvSpPr>
        <xdr:cNvPr id="234" name="Text Box 8">
          <a:extLst>
            <a:ext uri="{FF2B5EF4-FFF2-40B4-BE49-F238E27FC236}">
              <a16:creationId xmlns:a16="http://schemas.microsoft.com/office/drawing/2014/main" id="{00000000-0008-0000-2000-0000EA000000}"/>
            </a:ext>
          </a:extLst>
        </xdr:cNvPr>
        <xdr:cNvSpPr txBox="1">
          <a:spLocks noChangeArrowheads="1"/>
        </xdr:cNvSpPr>
      </xdr:nvSpPr>
      <xdr:spPr bwMode="auto">
        <a:xfrm>
          <a:off x="1219200" y="1333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35" name="Text Box 1">
          <a:extLst>
            <a:ext uri="{FF2B5EF4-FFF2-40B4-BE49-F238E27FC236}">
              <a16:creationId xmlns:a16="http://schemas.microsoft.com/office/drawing/2014/main" id="{00000000-0008-0000-2000-0000EB00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36" name="Text Box 2">
          <a:extLst>
            <a:ext uri="{FF2B5EF4-FFF2-40B4-BE49-F238E27FC236}">
              <a16:creationId xmlns:a16="http://schemas.microsoft.com/office/drawing/2014/main" id="{00000000-0008-0000-2000-0000EC00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37" name="Text Box 3">
          <a:extLst>
            <a:ext uri="{FF2B5EF4-FFF2-40B4-BE49-F238E27FC236}">
              <a16:creationId xmlns:a16="http://schemas.microsoft.com/office/drawing/2014/main" id="{00000000-0008-0000-2000-0000ED00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38" name="Text Box 4">
          <a:extLst>
            <a:ext uri="{FF2B5EF4-FFF2-40B4-BE49-F238E27FC236}">
              <a16:creationId xmlns:a16="http://schemas.microsoft.com/office/drawing/2014/main" id="{00000000-0008-0000-2000-0000EE00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39" name="Text Box 5">
          <a:extLst>
            <a:ext uri="{FF2B5EF4-FFF2-40B4-BE49-F238E27FC236}">
              <a16:creationId xmlns:a16="http://schemas.microsoft.com/office/drawing/2014/main" id="{00000000-0008-0000-2000-0000EF00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40" name="Text Box 6">
          <a:extLst>
            <a:ext uri="{FF2B5EF4-FFF2-40B4-BE49-F238E27FC236}">
              <a16:creationId xmlns:a16="http://schemas.microsoft.com/office/drawing/2014/main" id="{00000000-0008-0000-2000-0000F000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41" name="Text Box 8">
          <a:extLst>
            <a:ext uri="{FF2B5EF4-FFF2-40B4-BE49-F238E27FC236}">
              <a16:creationId xmlns:a16="http://schemas.microsoft.com/office/drawing/2014/main" id="{00000000-0008-0000-2000-0000F100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42" name="Text Box 9">
          <a:extLst>
            <a:ext uri="{FF2B5EF4-FFF2-40B4-BE49-F238E27FC236}">
              <a16:creationId xmlns:a16="http://schemas.microsoft.com/office/drawing/2014/main" id="{00000000-0008-0000-2000-0000F200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43" name="Text Box 10">
          <a:extLst>
            <a:ext uri="{FF2B5EF4-FFF2-40B4-BE49-F238E27FC236}">
              <a16:creationId xmlns:a16="http://schemas.microsoft.com/office/drawing/2014/main" id="{00000000-0008-0000-2000-0000F300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86</xdr:row>
      <xdr:rowOff>0</xdr:rowOff>
    </xdr:from>
    <xdr:ext cx="114300" cy="285750"/>
    <xdr:sp macro="" textlink="">
      <xdr:nvSpPr>
        <xdr:cNvPr id="244" name="Text Box 11">
          <a:extLst>
            <a:ext uri="{FF2B5EF4-FFF2-40B4-BE49-F238E27FC236}">
              <a16:creationId xmlns:a16="http://schemas.microsoft.com/office/drawing/2014/main" id="{00000000-0008-0000-2000-0000F4000000}"/>
            </a:ext>
          </a:extLst>
        </xdr:cNvPr>
        <xdr:cNvSpPr txBox="1">
          <a:spLocks noChangeArrowheads="1"/>
        </xdr:cNvSpPr>
      </xdr:nvSpPr>
      <xdr:spPr bwMode="auto">
        <a:xfrm>
          <a:off x="12192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86</xdr:row>
      <xdr:rowOff>0</xdr:rowOff>
    </xdr:from>
    <xdr:ext cx="114300" cy="285750"/>
    <xdr:sp macro="" textlink="">
      <xdr:nvSpPr>
        <xdr:cNvPr id="245" name="Text Box 12">
          <a:extLst>
            <a:ext uri="{FF2B5EF4-FFF2-40B4-BE49-F238E27FC236}">
              <a16:creationId xmlns:a16="http://schemas.microsoft.com/office/drawing/2014/main" id="{00000000-0008-0000-2000-0000F5000000}"/>
            </a:ext>
          </a:extLst>
        </xdr:cNvPr>
        <xdr:cNvSpPr txBox="1">
          <a:spLocks noChangeArrowheads="1"/>
        </xdr:cNvSpPr>
      </xdr:nvSpPr>
      <xdr:spPr bwMode="auto">
        <a:xfrm>
          <a:off x="12192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89</xdr:row>
      <xdr:rowOff>0</xdr:rowOff>
    </xdr:from>
    <xdr:ext cx="114300" cy="285750"/>
    <xdr:sp macro="" textlink="">
      <xdr:nvSpPr>
        <xdr:cNvPr id="246" name="Text Box 13">
          <a:extLst>
            <a:ext uri="{FF2B5EF4-FFF2-40B4-BE49-F238E27FC236}">
              <a16:creationId xmlns:a16="http://schemas.microsoft.com/office/drawing/2014/main" id="{00000000-0008-0000-2000-0000F6000000}"/>
            </a:ext>
          </a:extLst>
        </xdr:cNvPr>
        <xdr:cNvSpPr txBox="1">
          <a:spLocks noChangeArrowheads="1"/>
        </xdr:cNvSpPr>
      </xdr:nvSpPr>
      <xdr:spPr bwMode="auto">
        <a:xfrm>
          <a:off x="1219200" y="1695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89</xdr:row>
      <xdr:rowOff>0</xdr:rowOff>
    </xdr:from>
    <xdr:ext cx="114300" cy="285750"/>
    <xdr:sp macro="" textlink="">
      <xdr:nvSpPr>
        <xdr:cNvPr id="247" name="Text Box 14">
          <a:extLst>
            <a:ext uri="{FF2B5EF4-FFF2-40B4-BE49-F238E27FC236}">
              <a16:creationId xmlns:a16="http://schemas.microsoft.com/office/drawing/2014/main" id="{00000000-0008-0000-2000-0000F7000000}"/>
            </a:ext>
          </a:extLst>
        </xdr:cNvPr>
        <xdr:cNvSpPr txBox="1">
          <a:spLocks noChangeArrowheads="1"/>
        </xdr:cNvSpPr>
      </xdr:nvSpPr>
      <xdr:spPr bwMode="auto">
        <a:xfrm>
          <a:off x="1219200" y="1695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48" name="Text Box 1">
          <a:extLst>
            <a:ext uri="{FF2B5EF4-FFF2-40B4-BE49-F238E27FC236}">
              <a16:creationId xmlns:a16="http://schemas.microsoft.com/office/drawing/2014/main" id="{00000000-0008-0000-2000-0000F800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49" name="Text Box 2">
          <a:extLst>
            <a:ext uri="{FF2B5EF4-FFF2-40B4-BE49-F238E27FC236}">
              <a16:creationId xmlns:a16="http://schemas.microsoft.com/office/drawing/2014/main" id="{00000000-0008-0000-2000-0000F900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250" name="Text Box 8">
          <a:extLst>
            <a:ext uri="{FF2B5EF4-FFF2-40B4-BE49-F238E27FC236}">
              <a16:creationId xmlns:a16="http://schemas.microsoft.com/office/drawing/2014/main" id="{00000000-0008-0000-2000-0000FA00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251" name="Text Box 8">
          <a:extLst>
            <a:ext uri="{FF2B5EF4-FFF2-40B4-BE49-F238E27FC236}">
              <a16:creationId xmlns:a16="http://schemas.microsoft.com/office/drawing/2014/main" id="{00000000-0008-0000-2000-0000FB000000}"/>
            </a:ext>
          </a:extLst>
        </xdr:cNvPr>
        <xdr:cNvSpPr txBox="1">
          <a:spLocks noChangeArrowheads="1"/>
        </xdr:cNvSpPr>
      </xdr:nvSpPr>
      <xdr:spPr bwMode="auto">
        <a:xfrm>
          <a:off x="1219200" y="1104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69</xdr:row>
      <xdr:rowOff>0</xdr:rowOff>
    </xdr:from>
    <xdr:ext cx="114300" cy="285750"/>
    <xdr:sp macro="" textlink="">
      <xdr:nvSpPr>
        <xdr:cNvPr id="252" name="Text Box 8">
          <a:extLst>
            <a:ext uri="{FF2B5EF4-FFF2-40B4-BE49-F238E27FC236}">
              <a16:creationId xmlns:a16="http://schemas.microsoft.com/office/drawing/2014/main" id="{00000000-0008-0000-2000-0000FC000000}"/>
            </a:ext>
          </a:extLst>
        </xdr:cNvPr>
        <xdr:cNvSpPr txBox="1">
          <a:spLocks noChangeArrowheads="1"/>
        </xdr:cNvSpPr>
      </xdr:nvSpPr>
      <xdr:spPr bwMode="auto">
        <a:xfrm>
          <a:off x="1219200" y="1314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253" name="Text Box 8">
          <a:extLst>
            <a:ext uri="{FF2B5EF4-FFF2-40B4-BE49-F238E27FC236}">
              <a16:creationId xmlns:a16="http://schemas.microsoft.com/office/drawing/2014/main" id="{00000000-0008-0000-2000-0000FD000000}"/>
            </a:ext>
          </a:extLst>
        </xdr:cNvPr>
        <xdr:cNvSpPr txBox="1">
          <a:spLocks noChangeArrowheads="1"/>
        </xdr:cNvSpPr>
      </xdr:nvSpPr>
      <xdr:spPr bwMode="auto">
        <a:xfrm>
          <a:off x="12192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1862666</xdr:colOff>
      <xdr:row>42</xdr:row>
      <xdr:rowOff>63500</xdr:rowOff>
    </xdr:from>
    <xdr:ext cx="114300" cy="285750"/>
    <xdr:sp macro="" textlink="">
      <xdr:nvSpPr>
        <xdr:cNvPr id="254" name="Text Box 8">
          <a:extLst>
            <a:ext uri="{FF2B5EF4-FFF2-40B4-BE49-F238E27FC236}">
              <a16:creationId xmlns:a16="http://schemas.microsoft.com/office/drawing/2014/main" id="{00000000-0008-0000-2000-0000FE000000}"/>
            </a:ext>
          </a:extLst>
        </xdr:cNvPr>
        <xdr:cNvSpPr txBox="1">
          <a:spLocks noChangeArrowheads="1"/>
        </xdr:cNvSpPr>
      </xdr:nvSpPr>
      <xdr:spPr bwMode="auto">
        <a:xfrm>
          <a:off x="1214966" y="806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63500</xdr:rowOff>
    </xdr:from>
    <xdr:ext cx="114300" cy="285750"/>
    <xdr:sp macro="" textlink="">
      <xdr:nvSpPr>
        <xdr:cNvPr id="255" name="Text Box 8">
          <a:extLst>
            <a:ext uri="{FF2B5EF4-FFF2-40B4-BE49-F238E27FC236}">
              <a16:creationId xmlns:a16="http://schemas.microsoft.com/office/drawing/2014/main" id="{00000000-0008-0000-2000-0000FF000000}"/>
            </a:ext>
          </a:extLst>
        </xdr:cNvPr>
        <xdr:cNvSpPr txBox="1">
          <a:spLocks noChangeArrowheads="1"/>
        </xdr:cNvSpPr>
      </xdr:nvSpPr>
      <xdr:spPr bwMode="auto">
        <a:xfrm>
          <a:off x="1219200" y="806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256" name="Text Box 1">
          <a:extLst>
            <a:ext uri="{FF2B5EF4-FFF2-40B4-BE49-F238E27FC236}">
              <a16:creationId xmlns:a16="http://schemas.microsoft.com/office/drawing/2014/main" id="{00000000-0008-0000-2000-000000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257" name="Text Box 2">
          <a:extLst>
            <a:ext uri="{FF2B5EF4-FFF2-40B4-BE49-F238E27FC236}">
              <a16:creationId xmlns:a16="http://schemas.microsoft.com/office/drawing/2014/main" id="{00000000-0008-0000-2000-000001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258" name="Text Box 3">
          <a:extLst>
            <a:ext uri="{FF2B5EF4-FFF2-40B4-BE49-F238E27FC236}">
              <a16:creationId xmlns:a16="http://schemas.microsoft.com/office/drawing/2014/main" id="{00000000-0008-0000-2000-000002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259" name="Text Box 4">
          <a:extLst>
            <a:ext uri="{FF2B5EF4-FFF2-40B4-BE49-F238E27FC236}">
              <a16:creationId xmlns:a16="http://schemas.microsoft.com/office/drawing/2014/main" id="{00000000-0008-0000-2000-000003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260" name="Text Box 5">
          <a:extLst>
            <a:ext uri="{FF2B5EF4-FFF2-40B4-BE49-F238E27FC236}">
              <a16:creationId xmlns:a16="http://schemas.microsoft.com/office/drawing/2014/main" id="{00000000-0008-0000-2000-000004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261" name="Text Box 6">
          <a:extLst>
            <a:ext uri="{FF2B5EF4-FFF2-40B4-BE49-F238E27FC236}">
              <a16:creationId xmlns:a16="http://schemas.microsoft.com/office/drawing/2014/main" id="{00000000-0008-0000-2000-000005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262" name="Text Box 8">
          <a:extLst>
            <a:ext uri="{FF2B5EF4-FFF2-40B4-BE49-F238E27FC236}">
              <a16:creationId xmlns:a16="http://schemas.microsoft.com/office/drawing/2014/main" id="{00000000-0008-0000-2000-000006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263" name="Text Box 9">
          <a:extLst>
            <a:ext uri="{FF2B5EF4-FFF2-40B4-BE49-F238E27FC236}">
              <a16:creationId xmlns:a16="http://schemas.microsoft.com/office/drawing/2014/main" id="{00000000-0008-0000-2000-000007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264" name="Text Box 10">
          <a:extLst>
            <a:ext uri="{FF2B5EF4-FFF2-40B4-BE49-F238E27FC236}">
              <a16:creationId xmlns:a16="http://schemas.microsoft.com/office/drawing/2014/main" id="{00000000-0008-0000-2000-000008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265" name="Text Box 1">
          <a:extLst>
            <a:ext uri="{FF2B5EF4-FFF2-40B4-BE49-F238E27FC236}">
              <a16:creationId xmlns:a16="http://schemas.microsoft.com/office/drawing/2014/main" id="{00000000-0008-0000-2000-000009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266" name="Text Box 2">
          <a:extLst>
            <a:ext uri="{FF2B5EF4-FFF2-40B4-BE49-F238E27FC236}">
              <a16:creationId xmlns:a16="http://schemas.microsoft.com/office/drawing/2014/main" id="{00000000-0008-0000-2000-00000A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71</xdr:row>
      <xdr:rowOff>0</xdr:rowOff>
    </xdr:from>
    <xdr:ext cx="114300" cy="285750"/>
    <xdr:sp macro="" textlink="">
      <xdr:nvSpPr>
        <xdr:cNvPr id="267" name="Text Box 8">
          <a:extLst>
            <a:ext uri="{FF2B5EF4-FFF2-40B4-BE49-F238E27FC236}">
              <a16:creationId xmlns:a16="http://schemas.microsoft.com/office/drawing/2014/main" id="{00000000-0008-0000-2000-00000B010000}"/>
            </a:ext>
          </a:extLst>
        </xdr:cNvPr>
        <xdr:cNvSpPr txBox="1">
          <a:spLocks noChangeArrowheads="1"/>
        </xdr:cNvSpPr>
      </xdr:nvSpPr>
      <xdr:spPr bwMode="auto">
        <a:xfrm>
          <a:off x="1219200" y="1352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68" name="Text Box 1">
          <a:extLst>
            <a:ext uri="{FF2B5EF4-FFF2-40B4-BE49-F238E27FC236}">
              <a16:creationId xmlns:a16="http://schemas.microsoft.com/office/drawing/2014/main" id="{00000000-0008-0000-2000-00000C01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69" name="Text Box 2">
          <a:extLst>
            <a:ext uri="{FF2B5EF4-FFF2-40B4-BE49-F238E27FC236}">
              <a16:creationId xmlns:a16="http://schemas.microsoft.com/office/drawing/2014/main" id="{00000000-0008-0000-2000-00000D01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70" name="Text Box 3">
          <a:extLst>
            <a:ext uri="{FF2B5EF4-FFF2-40B4-BE49-F238E27FC236}">
              <a16:creationId xmlns:a16="http://schemas.microsoft.com/office/drawing/2014/main" id="{00000000-0008-0000-2000-00000E01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71" name="Text Box 4">
          <a:extLst>
            <a:ext uri="{FF2B5EF4-FFF2-40B4-BE49-F238E27FC236}">
              <a16:creationId xmlns:a16="http://schemas.microsoft.com/office/drawing/2014/main" id="{00000000-0008-0000-2000-00000F01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72" name="Text Box 5">
          <a:extLst>
            <a:ext uri="{FF2B5EF4-FFF2-40B4-BE49-F238E27FC236}">
              <a16:creationId xmlns:a16="http://schemas.microsoft.com/office/drawing/2014/main" id="{00000000-0008-0000-2000-00001001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73" name="Text Box 6">
          <a:extLst>
            <a:ext uri="{FF2B5EF4-FFF2-40B4-BE49-F238E27FC236}">
              <a16:creationId xmlns:a16="http://schemas.microsoft.com/office/drawing/2014/main" id="{00000000-0008-0000-2000-00001101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74" name="Text Box 8">
          <a:extLst>
            <a:ext uri="{FF2B5EF4-FFF2-40B4-BE49-F238E27FC236}">
              <a16:creationId xmlns:a16="http://schemas.microsoft.com/office/drawing/2014/main" id="{00000000-0008-0000-2000-00001201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75" name="Text Box 9">
          <a:extLst>
            <a:ext uri="{FF2B5EF4-FFF2-40B4-BE49-F238E27FC236}">
              <a16:creationId xmlns:a16="http://schemas.microsoft.com/office/drawing/2014/main" id="{00000000-0008-0000-2000-00001301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76" name="Text Box 10">
          <a:extLst>
            <a:ext uri="{FF2B5EF4-FFF2-40B4-BE49-F238E27FC236}">
              <a16:creationId xmlns:a16="http://schemas.microsoft.com/office/drawing/2014/main" id="{00000000-0008-0000-2000-00001401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86</xdr:row>
      <xdr:rowOff>0</xdr:rowOff>
    </xdr:from>
    <xdr:ext cx="114300" cy="285750"/>
    <xdr:sp macro="" textlink="">
      <xdr:nvSpPr>
        <xdr:cNvPr id="277" name="Text Box 11">
          <a:extLst>
            <a:ext uri="{FF2B5EF4-FFF2-40B4-BE49-F238E27FC236}">
              <a16:creationId xmlns:a16="http://schemas.microsoft.com/office/drawing/2014/main" id="{00000000-0008-0000-2000-000015010000}"/>
            </a:ext>
          </a:extLst>
        </xdr:cNvPr>
        <xdr:cNvSpPr txBox="1">
          <a:spLocks noChangeArrowheads="1"/>
        </xdr:cNvSpPr>
      </xdr:nvSpPr>
      <xdr:spPr bwMode="auto">
        <a:xfrm>
          <a:off x="12192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86</xdr:row>
      <xdr:rowOff>0</xdr:rowOff>
    </xdr:from>
    <xdr:ext cx="114300" cy="285750"/>
    <xdr:sp macro="" textlink="">
      <xdr:nvSpPr>
        <xdr:cNvPr id="278" name="Text Box 12">
          <a:extLst>
            <a:ext uri="{FF2B5EF4-FFF2-40B4-BE49-F238E27FC236}">
              <a16:creationId xmlns:a16="http://schemas.microsoft.com/office/drawing/2014/main" id="{00000000-0008-0000-2000-000016010000}"/>
            </a:ext>
          </a:extLst>
        </xdr:cNvPr>
        <xdr:cNvSpPr txBox="1">
          <a:spLocks noChangeArrowheads="1"/>
        </xdr:cNvSpPr>
      </xdr:nvSpPr>
      <xdr:spPr bwMode="auto">
        <a:xfrm>
          <a:off x="12192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89</xdr:row>
      <xdr:rowOff>0</xdr:rowOff>
    </xdr:from>
    <xdr:ext cx="114300" cy="285750"/>
    <xdr:sp macro="" textlink="">
      <xdr:nvSpPr>
        <xdr:cNvPr id="279" name="Text Box 13">
          <a:extLst>
            <a:ext uri="{FF2B5EF4-FFF2-40B4-BE49-F238E27FC236}">
              <a16:creationId xmlns:a16="http://schemas.microsoft.com/office/drawing/2014/main" id="{00000000-0008-0000-2000-000017010000}"/>
            </a:ext>
          </a:extLst>
        </xdr:cNvPr>
        <xdr:cNvSpPr txBox="1">
          <a:spLocks noChangeArrowheads="1"/>
        </xdr:cNvSpPr>
      </xdr:nvSpPr>
      <xdr:spPr bwMode="auto">
        <a:xfrm>
          <a:off x="1219200" y="1695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89</xdr:row>
      <xdr:rowOff>0</xdr:rowOff>
    </xdr:from>
    <xdr:ext cx="114300" cy="285750"/>
    <xdr:sp macro="" textlink="">
      <xdr:nvSpPr>
        <xdr:cNvPr id="280" name="Text Box 14">
          <a:extLst>
            <a:ext uri="{FF2B5EF4-FFF2-40B4-BE49-F238E27FC236}">
              <a16:creationId xmlns:a16="http://schemas.microsoft.com/office/drawing/2014/main" id="{00000000-0008-0000-2000-000018010000}"/>
            </a:ext>
          </a:extLst>
        </xdr:cNvPr>
        <xdr:cNvSpPr txBox="1">
          <a:spLocks noChangeArrowheads="1"/>
        </xdr:cNvSpPr>
      </xdr:nvSpPr>
      <xdr:spPr bwMode="auto">
        <a:xfrm>
          <a:off x="1219200" y="1695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81" name="Text Box 1">
          <a:extLst>
            <a:ext uri="{FF2B5EF4-FFF2-40B4-BE49-F238E27FC236}">
              <a16:creationId xmlns:a16="http://schemas.microsoft.com/office/drawing/2014/main" id="{00000000-0008-0000-2000-00001901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84</xdr:row>
      <xdr:rowOff>0</xdr:rowOff>
    </xdr:from>
    <xdr:ext cx="114300" cy="285750"/>
    <xdr:sp macro="" textlink="">
      <xdr:nvSpPr>
        <xdr:cNvPr id="282" name="Text Box 2">
          <a:extLst>
            <a:ext uri="{FF2B5EF4-FFF2-40B4-BE49-F238E27FC236}">
              <a16:creationId xmlns:a16="http://schemas.microsoft.com/office/drawing/2014/main" id="{00000000-0008-0000-2000-00001A010000}"/>
            </a:ext>
          </a:extLst>
        </xdr:cNvPr>
        <xdr:cNvSpPr txBox="1">
          <a:spLocks noChangeArrowheads="1"/>
        </xdr:cNvSpPr>
      </xdr:nvSpPr>
      <xdr:spPr bwMode="auto">
        <a:xfrm>
          <a:off x="1219200" y="1600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283" name="Text Box 8">
          <a:extLst>
            <a:ext uri="{FF2B5EF4-FFF2-40B4-BE49-F238E27FC236}">
              <a16:creationId xmlns:a16="http://schemas.microsoft.com/office/drawing/2014/main" id="{00000000-0008-0000-2000-00001B01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284" name="Text Box 8">
          <a:extLst>
            <a:ext uri="{FF2B5EF4-FFF2-40B4-BE49-F238E27FC236}">
              <a16:creationId xmlns:a16="http://schemas.microsoft.com/office/drawing/2014/main" id="{00000000-0008-0000-2000-00001C010000}"/>
            </a:ext>
          </a:extLst>
        </xdr:cNvPr>
        <xdr:cNvSpPr txBox="1">
          <a:spLocks noChangeArrowheads="1"/>
        </xdr:cNvSpPr>
      </xdr:nvSpPr>
      <xdr:spPr bwMode="auto">
        <a:xfrm>
          <a:off x="1219200" y="1104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42333</xdr:colOff>
      <xdr:row>20</xdr:row>
      <xdr:rowOff>31750</xdr:rowOff>
    </xdr:from>
    <xdr:ext cx="114300" cy="285750"/>
    <xdr:sp macro="" textlink="">
      <xdr:nvSpPr>
        <xdr:cNvPr id="285" name="Text Box 8">
          <a:extLst>
            <a:ext uri="{FF2B5EF4-FFF2-40B4-BE49-F238E27FC236}">
              <a16:creationId xmlns:a16="http://schemas.microsoft.com/office/drawing/2014/main" id="{00000000-0008-0000-2000-00001D010000}"/>
            </a:ext>
          </a:extLst>
        </xdr:cNvPr>
        <xdr:cNvSpPr txBox="1">
          <a:spLocks noChangeArrowheads="1"/>
        </xdr:cNvSpPr>
      </xdr:nvSpPr>
      <xdr:spPr bwMode="auto">
        <a:xfrm>
          <a:off x="1261533" y="3841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1471084</xdr:colOff>
      <xdr:row>44</xdr:row>
      <xdr:rowOff>21167</xdr:rowOff>
    </xdr:from>
    <xdr:ext cx="114300" cy="285750"/>
    <xdr:sp macro="" textlink="">
      <xdr:nvSpPr>
        <xdr:cNvPr id="286" name="Text Box 8">
          <a:extLst>
            <a:ext uri="{FF2B5EF4-FFF2-40B4-BE49-F238E27FC236}">
              <a16:creationId xmlns:a16="http://schemas.microsoft.com/office/drawing/2014/main" id="{00000000-0008-0000-2000-00001E010000}"/>
            </a:ext>
          </a:extLst>
        </xdr:cNvPr>
        <xdr:cNvSpPr txBox="1">
          <a:spLocks noChangeArrowheads="1"/>
        </xdr:cNvSpPr>
      </xdr:nvSpPr>
      <xdr:spPr bwMode="auto">
        <a:xfrm>
          <a:off x="1223434" y="8403167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590550</xdr:colOff>
      <xdr:row>62</xdr:row>
      <xdr:rowOff>9525</xdr:rowOff>
    </xdr:from>
    <xdr:ext cx="114300" cy="285750"/>
    <xdr:sp macro="" textlink="">
      <xdr:nvSpPr>
        <xdr:cNvPr id="287" name="Text Box 8">
          <a:extLst>
            <a:ext uri="{FF2B5EF4-FFF2-40B4-BE49-F238E27FC236}">
              <a16:creationId xmlns:a16="http://schemas.microsoft.com/office/drawing/2014/main" id="{00000000-0008-0000-2000-00001F010000}"/>
            </a:ext>
          </a:extLst>
        </xdr:cNvPr>
        <xdr:cNvSpPr txBox="1">
          <a:spLocks noChangeArrowheads="1"/>
        </xdr:cNvSpPr>
      </xdr:nvSpPr>
      <xdr:spPr bwMode="auto">
        <a:xfrm>
          <a:off x="1809750" y="118205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288" name="Text Box 1">
          <a:extLst>
            <a:ext uri="{FF2B5EF4-FFF2-40B4-BE49-F238E27FC236}">
              <a16:creationId xmlns:a16="http://schemas.microsoft.com/office/drawing/2014/main" id="{00000000-0008-0000-2000-000020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289" name="Text Box 2">
          <a:extLst>
            <a:ext uri="{FF2B5EF4-FFF2-40B4-BE49-F238E27FC236}">
              <a16:creationId xmlns:a16="http://schemas.microsoft.com/office/drawing/2014/main" id="{00000000-0008-0000-2000-000021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290" name="Text Box 3">
          <a:extLst>
            <a:ext uri="{FF2B5EF4-FFF2-40B4-BE49-F238E27FC236}">
              <a16:creationId xmlns:a16="http://schemas.microsoft.com/office/drawing/2014/main" id="{00000000-0008-0000-2000-000022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291" name="Text Box 4">
          <a:extLst>
            <a:ext uri="{FF2B5EF4-FFF2-40B4-BE49-F238E27FC236}">
              <a16:creationId xmlns:a16="http://schemas.microsoft.com/office/drawing/2014/main" id="{00000000-0008-0000-2000-000023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292" name="Text Box 5">
          <a:extLst>
            <a:ext uri="{FF2B5EF4-FFF2-40B4-BE49-F238E27FC236}">
              <a16:creationId xmlns:a16="http://schemas.microsoft.com/office/drawing/2014/main" id="{00000000-0008-0000-2000-000024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293" name="Text Box 6">
          <a:extLst>
            <a:ext uri="{FF2B5EF4-FFF2-40B4-BE49-F238E27FC236}">
              <a16:creationId xmlns:a16="http://schemas.microsoft.com/office/drawing/2014/main" id="{00000000-0008-0000-2000-000025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294" name="Text Box 8">
          <a:extLst>
            <a:ext uri="{FF2B5EF4-FFF2-40B4-BE49-F238E27FC236}">
              <a16:creationId xmlns:a16="http://schemas.microsoft.com/office/drawing/2014/main" id="{00000000-0008-0000-2000-000026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295" name="Text Box 9">
          <a:extLst>
            <a:ext uri="{FF2B5EF4-FFF2-40B4-BE49-F238E27FC236}">
              <a16:creationId xmlns:a16="http://schemas.microsoft.com/office/drawing/2014/main" id="{00000000-0008-0000-2000-000027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296" name="Text Box 10">
          <a:extLst>
            <a:ext uri="{FF2B5EF4-FFF2-40B4-BE49-F238E27FC236}">
              <a16:creationId xmlns:a16="http://schemas.microsoft.com/office/drawing/2014/main" id="{00000000-0008-0000-2000-000028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74082</xdr:colOff>
      <xdr:row>58</xdr:row>
      <xdr:rowOff>148166</xdr:rowOff>
    </xdr:from>
    <xdr:ext cx="114300" cy="285750"/>
    <xdr:sp macro="" textlink="">
      <xdr:nvSpPr>
        <xdr:cNvPr id="297" name="Text Box 1">
          <a:extLst>
            <a:ext uri="{FF2B5EF4-FFF2-40B4-BE49-F238E27FC236}">
              <a16:creationId xmlns:a16="http://schemas.microsoft.com/office/drawing/2014/main" id="{00000000-0008-0000-2000-000029010000}"/>
            </a:ext>
          </a:extLst>
        </xdr:cNvPr>
        <xdr:cNvSpPr txBox="1">
          <a:spLocks noChangeArrowheads="1"/>
        </xdr:cNvSpPr>
      </xdr:nvSpPr>
      <xdr:spPr bwMode="auto">
        <a:xfrm>
          <a:off x="1293282" y="11197166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698500</xdr:colOff>
      <xdr:row>69</xdr:row>
      <xdr:rowOff>127000</xdr:rowOff>
    </xdr:from>
    <xdr:ext cx="114300" cy="285750"/>
    <xdr:sp macro="" textlink="">
      <xdr:nvSpPr>
        <xdr:cNvPr id="298" name="Text Box 2">
          <a:extLst>
            <a:ext uri="{FF2B5EF4-FFF2-40B4-BE49-F238E27FC236}">
              <a16:creationId xmlns:a16="http://schemas.microsoft.com/office/drawing/2014/main" id="{00000000-0008-0000-2000-00002A010000}"/>
            </a:ext>
          </a:extLst>
        </xdr:cNvPr>
        <xdr:cNvSpPr txBox="1">
          <a:spLocks noChangeArrowheads="1"/>
        </xdr:cNvSpPr>
      </xdr:nvSpPr>
      <xdr:spPr bwMode="auto">
        <a:xfrm>
          <a:off x="1831975" y="1327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71</xdr:row>
      <xdr:rowOff>0</xdr:rowOff>
    </xdr:from>
    <xdr:ext cx="114300" cy="285750"/>
    <xdr:sp macro="" textlink="">
      <xdr:nvSpPr>
        <xdr:cNvPr id="299" name="Text Box 8">
          <a:extLst>
            <a:ext uri="{FF2B5EF4-FFF2-40B4-BE49-F238E27FC236}">
              <a16:creationId xmlns:a16="http://schemas.microsoft.com/office/drawing/2014/main" id="{00000000-0008-0000-2000-00002B010000}"/>
            </a:ext>
          </a:extLst>
        </xdr:cNvPr>
        <xdr:cNvSpPr txBox="1">
          <a:spLocks noChangeArrowheads="1"/>
        </xdr:cNvSpPr>
      </xdr:nvSpPr>
      <xdr:spPr bwMode="auto">
        <a:xfrm>
          <a:off x="1219200" y="1352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87</xdr:row>
      <xdr:rowOff>0</xdr:rowOff>
    </xdr:from>
    <xdr:ext cx="114300" cy="285750"/>
    <xdr:sp macro="" textlink="">
      <xdr:nvSpPr>
        <xdr:cNvPr id="300" name="Text Box 13">
          <a:extLst>
            <a:ext uri="{FF2B5EF4-FFF2-40B4-BE49-F238E27FC236}">
              <a16:creationId xmlns:a16="http://schemas.microsoft.com/office/drawing/2014/main" id="{00000000-0008-0000-2000-00002C010000}"/>
            </a:ext>
          </a:extLst>
        </xdr:cNvPr>
        <xdr:cNvSpPr txBox="1">
          <a:spLocks noChangeArrowheads="1"/>
        </xdr:cNvSpPr>
      </xdr:nvSpPr>
      <xdr:spPr bwMode="auto">
        <a:xfrm>
          <a:off x="12192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114300</xdr:colOff>
      <xdr:row>79</xdr:row>
      <xdr:rowOff>0</xdr:rowOff>
    </xdr:from>
    <xdr:ext cx="114300" cy="285750"/>
    <xdr:sp macro="" textlink="">
      <xdr:nvSpPr>
        <xdr:cNvPr id="301" name="Text Box 14">
          <a:extLst>
            <a:ext uri="{FF2B5EF4-FFF2-40B4-BE49-F238E27FC236}">
              <a16:creationId xmlns:a16="http://schemas.microsoft.com/office/drawing/2014/main" id="{00000000-0008-0000-2000-00002D010000}"/>
            </a:ext>
          </a:extLst>
        </xdr:cNvPr>
        <xdr:cNvSpPr txBox="1">
          <a:spLocks noChangeArrowheads="1"/>
        </xdr:cNvSpPr>
      </xdr:nvSpPr>
      <xdr:spPr bwMode="auto">
        <a:xfrm>
          <a:off x="1333500" y="1504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02" name="Text Box 8">
          <a:extLst>
            <a:ext uri="{FF2B5EF4-FFF2-40B4-BE49-F238E27FC236}">
              <a16:creationId xmlns:a16="http://schemas.microsoft.com/office/drawing/2014/main" id="{00000000-0008-0000-2000-00002E010000}"/>
            </a:ext>
          </a:extLst>
        </xdr:cNvPr>
        <xdr:cNvSpPr txBox="1">
          <a:spLocks noChangeArrowheads="1"/>
        </xdr:cNvSpPr>
      </xdr:nvSpPr>
      <xdr:spPr bwMode="auto">
        <a:xfrm>
          <a:off x="1219200" y="1162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03" name="Text Box 8">
          <a:extLst>
            <a:ext uri="{FF2B5EF4-FFF2-40B4-BE49-F238E27FC236}">
              <a16:creationId xmlns:a16="http://schemas.microsoft.com/office/drawing/2014/main" id="{00000000-0008-0000-2000-00002F010000}"/>
            </a:ext>
          </a:extLst>
        </xdr:cNvPr>
        <xdr:cNvSpPr txBox="1">
          <a:spLocks noChangeArrowheads="1"/>
        </xdr:cNvSpPr>
      </xdr:nvSpPr>
      <xdr:spPr bwMode="auto">
        <a:xfrm>
          <a:off x="1219200" y="1162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04" name="Text Box 1">
          <a:extLst>
            <a:ext uri="{FF2B5EF4-FFF2-40B4-BE49-F238E27FC236}">
              <a16:creationId xmlns:a16="http://schemas.microsoft.com/office/drawing/2014/main" id="{00000000-0008-0000-2000-000030010000}"/>
            </a:ext>
          </a:extLst>
        </xdr:cNvPr>
        <xdr:cNvSpPr txBox="1">
          <a:spLocks noChangeArrowheads="1"/>
        </xdr:cNvSpPr>
      </xdr:nvSpPr>
      <xdr:spPr bwMode="auto">
        <a:xfrm>
          <a:off x="1219200" y="1143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05" name="Text Box 2">
          <a:extLst>
            <a:ext uri="{FF2B5EF4-FFF2-40B4-BE49-F238E27FC236}">
              <a16:creationId xmlns:a16="http://schemas.microsoft.com/office/drawing/2014/main" id="{00000000-0008-0000-2000-000031010000}"/>
            </a:ext>
          </a:extLst>
        </xdr:cNvPr>
        <xdr:cNvSpPr txBox="1">
          <a:spLocks noChangeArrowheads="1"/>
        </xdr:cNvSpPr>
      </xdr:nvSpPr>
      <xdr:spPr bwMode="auto">
        <a:xfrm>
          <a:off x="1219200" y="1143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06" name="Text Box 3">
          <a:extLst>
            <a:ext uri="{FF2B5EF4-FFF2-40B4-BE49-F238E27FC236}">
              <a16:creationId xmlns:a16="http://schemas.microsoft.com/office/drawing/2014/main" id="{00000000-0008-0000-2000-000032010000}"/>
            </a:ext>
          </a:extLst>
        </xdr:cNvPr>
        <xdr:cNvSpPr txBox="1">
          <a:spLocks noChangeArrowheads="1"/>
        </xdr:cNvSpPr>
      </xdr:nvSpPr>
      <xdr:spPr bwMode="auto">
        <a:xfrm>
          <a:off x="1219200" y="1143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07" name="Text Box 4">
          <a:extLst>
            <a:ext uri="{FF2B5EF4-FFF2-40B4-BE49-F238E27FC236}">
              <a16:creationId xmlns:a16="http://schemas.microsoft.com/office/drawing/2014/main" id="{00000000-0008-0000-2000-000033010000}"/>
            </a:ext>
          </a:extLst>
        </xdr:cNvPr>
        <xdr:cNvSpPr txBox="1">
          <a:spLocks noChangeArrowheads="1"/>
        </xdr:cNvSpPr>
      </xdr:nvSpPr>
      <xdr:spPr bwMode="auto">
        <a:xfrm>
          <a:off x="1219200" y="1143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08" name="Text Box 5">
          <a:extLst>
            <a:ext uri="{FF2B5EF4-FFF2-40B4-BE49-F238E27FC236}">
              <a16:creationId xmlns:a16="http://schemas.microsoft.com/office/drawing/2014/main" id="{00000000-0008-0000-2000-000034010000}"/>
            </a:ext>
          </a:extLst>
        </xdr:cNvPr>
        <xdr:cNvSpPr txBox="1">
          <a:spLocks noChangeArrowheads="1"/>
        </xdr:cNvSpPr>
      </xdr:nvSpPr>
      <xdr:spPr bwMode="auto">
        <a:xfrm>
          <a:off x="1219200" y="1143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09" name="Text Box 6">
          <a:extLst>
            <a:ext uri="{FF2B5EF4-FFF2-40B4-BE49-F238E27FC236}">
              <a16:creationId xmlns:a16="http://schemas.microsoft.com/office/drawing/2014/main" id="{00000000-0008-0000-2000-000035010000}"/>
            </a:ext>
          </a:extLst>
        </xdr:cNvPr>
        <xdr:cNvSpPr txBox="1">
          <a:spLocks noChangeArrowheads="1"/>
        </xdr:cNvSpPr>
      </xdr:nvSpPr>
      <xdr:spPr bwMode="auto">
        <a:xfrm>
          <a:off x="1219200" y="1143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10" name="Text Box 8">
          <a:extLst>
            <a:ext uri="{FF2B5EF4-FFF2-40B4-BE49-F238E27FC236}">
              <a16:creationId xmlns:a16="http://schemas.microsoft.com/office/drawing/2014/main" id="{00000000-0008-0000-2000-000036010000}"/>
            </a:ext>
          </a:extLst>
        </xdr:cNvPr>
        <xdr:cNvSpPr txBox="1">
          <a:spLocks noChangeArrowheads="1"/>
        </xdr:cNvSpPr>
      </xdr:nvSpPr>
      <xdr:spPr bwMode="auto">
        <a:xfrm>
          <a:off x="1219200" y="1143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11" name="Text Box 9">
          <a:extLst>
            <a:ext uri="{FF2B5EF4-FFF2-40B4-BE49-F238E27FC236}">
              <a16:creationId xmlns:a16="http://schemas.microsoft.com/office/drawing/2014/main" id="{00000000-0008-0000-2000-000037010000}"/>
            </a:ext>
          </a:extLst>
        </xdr:cNvPr>
        <xdr:cNvSpPr txBox="1">
          <a:spLocks noChangeArrowheads="1"/>
        </xdr:cNvSpPr>
      </xdr:nvSpPr>
      <xdr:spPr bwMode="auto">
        <a:xfrm>
          <a:off x="1219200" y="1143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12" name="Text Box 10">
          <a:extLst>
            <a:ext uri="{FF2B5EF4-FFF2-40B4-BE49-F238E27FC236}">
              <a16:creationId xmlns:a16="http://schemas.microsoft.com/office/drawing/2014/main" id="{00000000-0008-0000-2000-000038010000}"/>
            </a:ext>
          </a:extLst>
        </xdr:cNvPr>
        <xdr:cNvSpPr txBox="1">
          <a:spLocks noChangeArrowheads="1"/>
        </xdr:cNvSpPr>
      </xdr:nvSpPr>
      <xdr:spPr bwMode="auto">
        <a:xfrm>
          <a:off x="1219200" y="1143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13" name="Text Box 1">
          <a:extLst>
            <a:ext uri="{FF2B5EF4-FFF2-40B4-BE49-F238E27FC236}">
              <a16:creationId xmlns:a16="http://schemas.microsoft.com/office/drawing/2014/main" id="{00000000-0008-0000-2000-000039010000}"/>
            </a:ext>
          </a:extLst>
        </xdr:cNvPr>
        <xdr:cNvSpPr txBox="1">
          <a:spLocks noChangeArrowheads="1"/>
        </xdr:cNvSpPr>
      </xdr:nvSpPr>
      <xdr:spPr bwMode="auto">
        <a:xfrm>
          <a:off x="1219200" y="1143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14" name="Text Box 2">
          <a:extLst>
            <a:ext uri="{FF2B5EF4-FFF2-40B4-BE49-F238E27FC236}">
              <a16:creationId xmlns:a16="http://schemas.microsoft.com/office/drawing/2014/main" id="{00000000-0008-0000-2000-00003A010000}"/>
            </a:ext>
          </a:extLst>
        </xdr:cNvPr>
        <xdr:cNvSpPr txBox="1">
          <a:spLocks noChangeArrowheads="1"/>
        </xdr:cNvSpPr>
      </xdr:nvSpPr>
      <xdr:spPr bwMode="auto">
        <a:xfrm>
          <a:off x="1219200" y="1143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15" name="Text Box 8">
          <a:extLst>
            <a:ext uri="{FF2B5EF4-FFF2-40B4-BE49-F238E27FC236}">
              <a16:creationId xmlns:a16="http://schemas.microsoft.com/office/drawing/2014/main" id="{00000000-0008-0000-2000-00003B010000}"/>
            </a:ext>
          </a:extLst>
        </xdr:cNvPr>
        <xdr:cNvSpPr txBox="1">
          <a:spLocks noChangeArrowheads="1"/>
        </xdr:cNvSpPr>
      </xdr:nvSpPr>
      <xdr:spPr bwMode="auto">
        <a:xfrm>
          <a:off x="1219200" y="1162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16" name="Text Box 1">
          <a:extLst>
            <a:ext uri="{FF2B5EF4-FFF2-40B4-BE49-F238E27FC236}">
              <a16:creationId xmlns:a16="http://schemas.microsoft.com/office/drawing/2014/main" id="{00000000-0008-0000-2000-00003C010000}"/>
            </a:ext>
          </a:extLst>
        </xdr:cNvPr>
        <xdr:cNvSpPr txBox="1">
          <a:spLocks noChangeArrowheads="1"/>
        </xdr:cNvSpPr>
      </xdr:nvSpPr>
      <xdr:spPr bwMode="auto">
        <a:xfrm>
          <a:off x="1219200" y="1143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17" name="Text Box 2">
          <a:extLst>
            <a:ext uri="{FF2B5EF4-FFF2-40B4-BE49-F238E27FC236}">
              <a16:creationId xmlns:a16="http://schemas.microsoft.com/office/drawing/2014/main" id="{00000000-0008-0000-2000-00003D010000}"/>
            </a:ext>
          </a:extLst>
        </xdr:cNvPr>
        <xdr:cNvSpPr txBox="1">
          <a:spLocks noChangeArrowheads="1"/>
        </xdr:cNvSpPr>
      </xdr:nvSpPr>
      <xdr:spPr bwMode="auto">
        <a:xfrm>
          <a:off x="1219200" y="1143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18" name="Text Box 3">
          <a:extLst>
            <a:ext uri="{FF2B5EF4-FFF2-40B4-BE49-F238E27FC236}">
              <a16:creationId xmlns:a16="http://schemas.microsoft.com/office/drawing/2014/main" id="{00000000-0008-0000-2000-00003E010000}"/>
            </a:ext>
          </a:extLst>
        </xdr:cNvPr>
        <xdr:cNvSpPr txBox="1">
          <a:spLocks noChangeArrowheads="1"/>
        </xdr:cNvSpPr>
      </xdr:nvSpPr>
      <xdr:spPr bwMode="auto">
        <a:xfrm>
          <a:off x="1219200" y="1143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19" name="Text Box 4">
          <a:extLst>
            <a:ext uri="{FF2B5EF4-FFF2-40B4-BE49-F238E27FC236}">
              <a16:creationId xmlns:a16="http://schemas.microsoft.com/office/drawing/2014/main" id="{00000000-0008-0000-2000-00003F010000}"/>
            </a:ext>
          </a:extLst>
        </xdr:cNvPr>
        <xdr:cNvSpPr txBox="1">
          <a:spLocks noChangeArrowheads="1"/>
        </xdr:cNvSpPr>
      </xdr:nvSpPr>
      <xdr:spPr bwMode="auto">
        <a:xfrm>
          <a:off x="1219200" y="1143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20" name="Text Box 5">
          <a:extLst>
            <a:ext uri="{FF2B5EF4-FFF2-40B4-BE49-F238E27FC236}">
              <a16:creationId xmlns:a16="http://schemas.microsoft.com/office/drawing/2014/main" id="{00000000-0008-0000-2000-000040010000}"/>
            </a:ext>
          </a:extLst>
        </xdr:cNvPr>
        <xdr:cNvSpPr txBox="1">
          <a:spLocks noChangeArrowheads="1"/>
        </xdr:cNvSpPr>
      </xdr:nvSpPr>
      <xdr:spPr bwMode="auto">
        <a:xfrm>
          <a:off x="1219200" y="1143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21" name="Text Box 6">
          <a:extLst>
            <a:ext uri="{FF2B5EF4-FFF2-40B4-BE49-F238E27FC236}">
              <a16:creationId xmlns:a16="http://schemas.microsoft.com/office/drawing/2014/main" id="{00000000-0008-0000-2000-000041010000}"/>
            </a:ext>
          </a:extLst>
        </xdr:cNvPr>
        <xdr:cNvSpPr txBox="1">
          <a:spLocks noChangeArrowheads="1"/>
        </xdr:cNvSpPr>
      </xdr:nvSpPr>
      <xdr:spPr bwMode="auto">
        <a:xfrm>
          <a:off x="1219200" y="1143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22" name="Text Box 8">
          <a:extLst>
            <a:ext uri="{FF2B5EF4-FFF2-40B4-BE49-F238E27FC236}">
              <a16:creationId xmlns:a16="http://schemas.microsoft.com/office/drawing/2014/main" id="{00000000-0008-0000-2000-000042010000}"/>
            </a:ext>
          </a:extLst>
        </xdr:cNvPr>
        <xdr:cNvSpPr txBox="1">
          <a:spLocks noChangeArrowheads="1"/>
        </xdr:cNvSpPr>
      </xdr:nvSpPr>
      <xdr:spPr bwMode="auto">
        <a:xfrm>
          <a:off x="1219200" y="1143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23" name="Text Box 9">
          <a:extLst>
            <a:ext uri="{FF2B5EF4-FFF2-40B4-BE49-F238E27FC236}">
              <a16:creationId xmlns:a16="http://schemas.microsoft.com/office/drawing/2014/main" id="{00000000-0008-0000-2000-000043010000}"/>
            </a:ext>
          </a:extLst>
        </xdr:cNvPr>
        <xdr:cNvSpPr txBox="1">
          <a:spLocks noChangeArrowheads="1"/>
        </xdr:cNvSpPr>
      </xdr:nvSpPr>
      <xdr:spPr bwMode="auto">
        <a:xfrm>
          <a:off x="1219200" y="1143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24" name="Text Box 10">
          <a:extLst>
            <a:ext uri="{FF2B5EF4-FFF2-40B4-BE49-F238E27FC236}">
              <a16:creationId xmlns:a16="http://schemas.microsoft.com/office/drawing/2014/main" id="{00000000-0008-0000-2000-000044010000}"/>
            </a:ext>
          </a:extLst>
        </xdr:cNvPr>
        <xdr:cNvSpPr txBox="1">
          <a:spLocks noChangeArrowheads="1"/>
        </xdr:cNvSpPr>
      </xdr:nvSpPr>
      <xdr:spPr bwMode="auto">
        <a:xfrm>
          <a:off x="1219200" y="1143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25" name="Text Box 1">
          <a:extLst>
            <a:ext uri="{FF2B5EF4-FFF2-40B4-BE49-F238E27FC236}">
              <a16:creationId xmlns:a16="http://schemas.microsoft.com/office/drawing/2014/main" id="{00000000-0008-0000-2000-000045010000}"/>
            </a:ext>
          </a:extLst>
        </xdr:cNvPr>
        <xdr:cNvSpPr txBox="1">
          <a:spLocks noChangeArrowheads="1"/>
        </xdr:cNvSpPr>
      </xdr:nvSpPr>
      <xdr:spPr bwMode="auto">
        <a:xfrm>
          <a:off x="1219200" y="1143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326" name="Text Box 2">
          <a:extLst>
            <a:ext uri="{FF2B5EF4-FFF2-40B4-BE49-F238E27FC236}">
              <a16:creationId xmlns:a16="http://schemas.microsoft.com/office/drawing/2014/main" id="{00000000-0008-0000-2000-000046010000}"/>
            </a:ext>
          </a:extLst>
        </xdr:cNvPr>
        <xdr:cNvSpPr txBox="1">
          <a:spLocks noChangeArrowheads="1"/>
        </xdr:cNvSpPr>
      </xdr:nvSpPr>
      <xdr:spPr bwMode="auto">
        <a:xfrm>
          <a:off x="1219200" y="1143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62</xdr:row>
      <xdr:rowOff>0</xdr:rowOff>
    </xdr:from>
    <xdr:ext cx="114300" cy="285750"/>
    <xdr:sp macro="" textlink="">
      <xdr:nvSpPr>
        <xdr:cNvPr id="327" name="Text Box 8">
          <a:extLst>
            <a:ext uri="{FF2B5EF4-FFF2-40B4-BE49-F238E27FC236}">
              <a16:creationId xmlns:a16="http://schemas.microsoft.com/office/drawing/2014/main" id="{00000000-0008-0000-2000-000047010000}"/>
            </a:ext>
          </a:extLst>
        </xdr:cNvPr>
        <xdr:cNvSpPr txBox="1">
          <a:spLocks noChangeArrowheads="1"/>
        </xdr:cNvSpPr>
      </xdr:nvSpPr>
      <xdr:spPr bwMode="auto">
        <a:xfrm>
          <a:off x="1219200" y="1181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62</xdr:row>
      <xdr:rowOff>0</xdr:rowOff>
    </xdr:from>
    <xdr:ext cx="114300" cy="285750"/>
    <xdr:sp macro="" textlink="">
      <xdr:nvSpPr>
        <xdr:cNvPr id="328" name="Text Box 8">
          <a:extLst>
            <a:ext uri="{FF2B5EF4-FFF2-40B4-BE49-F238E27FC236}">
              <a16:creationId xmlns:a16="http://schemas.microsoft.com/office/drawing/2014/main" id="{00000000-0008-0000-2000-000048010000}"/>
            </a:ext>
          </a:extLst>
        </xdr:cNvPr>
        <xdr:cNvSpPr txBox="1">
          <a:spLocks noChangeArrowheads="1"/>
        </xdr:cNvSpPr>
      </xdr:nvSpPr>
      <xdr:spPr bwMode="auto">
        <a:xfrm>
          <a:off x="1219200" y="1181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29" name="Text Box 1">
          <a:extLst>
            <a:ext uri="{FF2B5EF4-FFF2-40B4-BE49-F238E27FC236}">
              <a16:creationId xmlns:a16="http://schemas.microsoft.com/office/drawing/2014/main" id="{00000000-0008-0000-2000-000049010000}"/>
            </a:ext>
          </a:extLst>
        </xdr:cNvPr>
        <xdr:cNvSpPr txBox="1">
          <a:spLocks noChangeArrowheads="1"/>
        </xdr:cNvSpPr>
      </xdr:nvSpPr>
      <xdr:spPr bwMode="auto">
        <a:xfrm>
          <a:off x="1219200" y="1162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30" name="Text Box 2">
          <a:extLst>
            <a:ext uri="{FF2B5EF4-FFF2-40B4-BE49-F238E27FC236}">
              <a16:creationId xmlns:a16="http://schemas.microsoft.com/office/drawing/2014/main" id="{00000000-0008-0000-2000-00004A010000}"/>
            </a:ext>
          </a:extLst>
        </xdr:cNvPr>
        <xdr:cNvSpPr txBox="1">
          <a:spLocks noChangeArrowheads="1"/>
        </xdr:cNvSpPr>
      </xdr:nvSpPr>
      <xdr:spPr bwMode="auto">
        <a:xfrm>
          <a:off x="1219200" y="1162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31" name="Text Box 3">
          <a:extLst>
            <a:ext uri="{FF2B5EF4-FFF2-40B4-BE49-F238E27FC236}">
              <a16:creationId xmlns:a16="http://schemas.microsoft.com/office/drawing/2014/main" id="{00000000-0008-0000-2000-00004B010000}"/>
            </a:ext>
          </a:extLst>
        </xdr:cNvPr>
        <xdr:cNvSpPr txBox="1">
          <a:spLocks noChangeArrowheads="1"/>
        </xdr:cNvSpPr>
      </xdr:nvSpPr>
      <xdr:spPr bwMode="auto">
        <a:xfrm>
          <a:off x="1219200" y="1162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32" name="Text Box 4">
          <a:extLst>
            <a:ext uri="{FF2B5EF4-FFF2-40B4-BE49-F238E27FC236}">
              <a16:creationId xmlns:a16="http://schemas.microsoft.com/office/drawing/2014/main" id="{00000000-0008-0000-2000-00004C010000}"/>
            </a:ext>
          </a:extLst>
        </xdr:cNvPr>
        <xdr:cNvSpPr txBox="1">
          <a:spLocks noChangeArrowheads="1"/>
        </xdr:cNvSpPr>
      </xdr:nvSpPr>
      <xdr:spPr bwMode="auto">
        <a:xfrm>
          <a:off x="1219200" y="1162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33" name="Text Box 5">
          <a:extLst>
            <a:ext uri="{FF2B5EF4-FFF2-40B4-BE49-F238E27FC236}">
              <a16:creationId xmlns:a16="http://schemas.microsoft.com/office/drawing/2014/main" id="{00000000-0008-0000-2000-00004D010000}"/>
            </a:ext>
          </a:extLst>
        </xdr:cNvPr>
        <xdr:cNvSpPr txBox="1">
          <a:spLocks noChangeArrowheads="1"/>
        </xdr:cNvSpPr>
      </xdr:nvSpPr>
      <xdr:spPr bwMode="auto">
        <a:xfrm>
          <a:off x="1219200" y="1162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34" name="Text Box 6">
          <a:extLst>
            <a:ext uri="{FF2B5EF4-FFF2-40B4-BE49-F238E27FC236}">
              <a16:creationId xmlns:a16="http://schemas.microsoft.com/office/drawing/2014/main" id="{00000000-0008-0000-2000-00004E010000}"/>
            </a:ext>
          </a:extLst>
        </xdr:cNvPr>
        <xdr:cNvSpPr txBox="1">
          <a:spLocks noChangeArrowheads="1"/>
        </xdr:cNvSpPr>
      </xdr:nvSpPr>
      <xdr:spPr bwMode="auto">
        <a:xfrm>
          <a:off x="1219200" y="1162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35" name="Text Box 8">
          <a:extLst>
            <a:ext uri="{FF2B5EF4-FFF2-40B4-BE49-F238E27FC236}">
              <a16:creationId xmlns:a16="http://schemas.microsoft.com/office/drawing/2014/main" id="{00000000-0008-0000-2000-00004F010000}"/>
            </a:ext>
          </a:extLst>
        </xdr:cNvPr>
        <xdr:cNvSpPr txBox="1">
          <a:spLocks noChangeArrowheads="1"/>
        </xdr:cNvSpPr>
      </xdr:nvSpPr>
      <xdr:spPr bwMode="auto">
        <a:xfrm>
          <a:off x="1219200" y="1162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36" name="Text Box 9">
          <a:extLst>
            <a:ext uri="{FF2B5EF4-FFF2-40B4-BE49-F238E27FC236}">
              <a16:creationId xmlns:a16="http://schemas.microsoft.com/office/drawing/2014/main" id="{00000000-0008-0000-2000-000050010000}"/>
            </a:ext>
          </a:extLst>
        </xdr:cNvPr>
        <xdr:cNvSpPr txBox="1">
          <a:spLocks noChangeArrowheads="1"/>
        </xdr:cNvSpPr>
      </xdr:nvSpPr>
      <xdr:spPr bwMode="auto">
        <a:xfrm>
          <a:off x="1219200" y="1162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37" name="Text Box 10">
          <a:extLst>
            <a:ext uri="{FF2B5EF4-FFF2-40B4-BE49-F238E27FC236}">
              <a16:creationId xmlns:a16="http://schemas.microsoft.com/office/drawing/2014/main" id="{00000000-0008-0000-2000-000051010000}"/>
            </a:ext>
          </a:extLst>
        </xdr:cNvPr>
        <xdr:cNvSpPr txBox="1">
          <a:spLocks noChangeArrowheads="1"/>
        </xdr:cNvSpPr>
      </xdr:nvSpPr>
      <xdr:spPr bwMode="auto">
        <a:xfrm>
          <a:off x="1219200" y="1162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38" name="Text Box 1">
          <a:extLst>
            <a:ext uri="{FF2B5EF4-FFF2-40B4-BE49-F238E27FC236}">
              <a16:creationId xmlns:a16="http://schemas.microsoft.com/office/drawing/2014/main" id="{00000000-0008-0000-2000-000052010000}"/>
            </a:ext>
          </a:extLst>
        </xdr:cNvPr>
        <xdr:cNvSpPr txBox="1">
          <a:spLocks noChangeArrowheads="1"/>
        </xdr:cNvSpPr>
      </xdr:nvSpPr>
      <xdr:spPr bwMode="auto">
        <a:xfrm>
          <a:off x="1219200" y="1162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39" name="Text Box 2">
          <a:extLst>
            <a:ext uri="{FF2B5EF4-FFF2-40B4-BE49-F238E27FC236}">
              <a16:creationId xmlns:a16="http://schemas.microsoft.com/office/drawing/2014/main" id="{00000000-0008-0000-2000-000053010000}"/>
            </a:ext>
          </a:extLst>
        </xdr:cNvPr>
        <xdr:cNvSpPr txBox="1">
          <a:spLocks noChangeArrowheads="1"/>
        </xdr:cNvSpPr>
      </xdr:nvSpPr>
      <xdr:spPr bwMode="auto">
        <a:xfrm>
          <a:off x="1219200" y="1162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62</xdr:row>
      <xdr:rowOff>0</xdr:rowOff>
    </xdr:from>
    <xdr:ext cx="114300" cy="285750"/>
    <xdr:sp macro="" textlink="">
      <xdr:nvSpPr>
        <xdr:cNvPr id="340" name="Text Box 8">
          <a:extLst>
            <a:ext uri="{FF2B5EF4-FFF2-40B4-BE49-F238E27FC236}">
              <a16:creationId xmlns:a16="http://schemas.microsoft.com/office/drawing/2014/main" id="{00000000-0008-0000-2000-000054010000}"/>
            </a:ext>
          </a:extLst>
        </xdr:cNvPr>
        <xdr:cNvSpPr txBox="1">
          <a:spLocks noChangeArrowheads="1"/>
        </xdr:cNvSpPr>
      </xdr:nvSpPr>
      <xdr:spPr bwMode="auto">
        <a:xfrm>
          <a:off x="1219200" y="1181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41" name="Text Box 1">
          <a:extLst>
            <a:ext uri="{FF2B5EF4-FFF2-40B4-BE49-F238E27FC236}">
              <a16:creationId xmlns:a16="http://schemas.microsoft.com/office/drawing/2014/main" id="{00000000-0008-0000-2000-000055010000}"/>
            </a:ext>
          </a:extLst>
        </xdr:cNvPr>
        <xdr:cNvSpPr txBox="1">
          <a:spLocks noChangeArrowheads="1"/>
        </xdr:cNvSpPr>
      </xdr:nvSpPr>
      <xdr:spPr bwMode="auto">
        <a:xfrm>
          <a:off x="1219200" y="1162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42" name="Text Box 2">
          <a:extLst>
            <a:ext uri="{FF2B5EF4-FFF2-40B4-BE49-F238E27FC236}">
              <a16:creationId xmlns:a16="http://schemas.microsoft.com/office/drawing/2014/main" id="{00000000-0008-0000-2000-000056010000}"/>
            </a:ext>
          </a:extLst>
        </xdr:cNvPr>
        <xdr:cNvSpPr txBox="1">
          <a:spLocks noChangeArrowheads="1"/>
        </xdr:cNvSpPr>
      </xdr:nvSpPr>
      <xdr:spPr bwMode="auto">
        <a:xfrm>
          <a:off x="1219200" y="1162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43" name="Text Box 3">
          <a:extLst>
            <a:ext uri="{FF2B5EF4-FFF2-40B4-BE49-F238E27FC236}">
              <a16:creationId xmlns:a16="http://schemas.microsoft.com/office/drawing/2014/main" id="{00000000-0008-0000-2000-000057010000}"/>
            </a:ext>
          </a:extLst>
        </xdr:cNvPr>
        <xdr:cNvSpPr txBox="1">
          <a:spLocks noChangeArrowheads="1"/>
        </xdr:cNvSpPr>
      </xdr:nvSpPr>
      <xdr:spPr bwMode="auto">
        <a:xfrm>
          <a:off x="1219200" y="1162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44" name="Text Box 4">
          <a:extLst>
            <a:ext uri="{FF2B5EF4-FFF2-40B4-BE49-F238E27FC236}">
              <a16:creationId xmlns:a16="http://schemas.microsoft.com/office/drawing/2014/main" id="{00000000-0008-0000-2000-000058010000}"/>
            </a:ext>
          </a:extLst>
        </xdr:cNvPr>
        <xdr:cNvSpPr txBox="1">
          <a:spLocks noChangeArrowheads="1"/>
        </xdr:cNvSpPr>
      </xdr:nvSpPr>
      <xdr:spPr bwMode="auto">
        <a:xfrm>
          <a:off x="1219200" y="1162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45" name="Text Box 5">
          <a:extLst>
            <a:ext uri="{FF2B5EF4-FFF2-40B4-BE49-F238E27FC236}">
              <a16:creationId xmlns:a16="http://schemas.microsoft.com/office/drawing/2014/main" id="{00000000-0008-0000-2000-000059010000}"/>
            </a:ext>
          </a:extLst>
        </xdr:cNvPr>
        <xdr:cNvSpPr txBox="1">
          <a:spLocks noChangeArrowheads="1"/>
        </xdr:cNvSpPr>
      </xdr:nvSpPr>
      <xdr:spPr bwMode="auto">
        <a:xfrm>
          <a:off x="1219200" y="1162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46" name="Text Box 6">
          <a:extLst>
            <a:ext uri="{FF2B5EF4-FFF2-40B4-BE49-F238E27FC236}">
              <a16:creationId xmlns:a16="http://schemas.microsoft.com/office/drawing/2014/main" id="{00000000-0008-0000-2000-00005A010000}"/>
            </a:ext>
          </a:extLst>
        </xdr:cNvPr>
        <xdr:cNvSpPr txBox="1">
          <a:spLocks noChangeArrowheads="1"/>
        </xdr:cNvSpPr>
      </xdr:nvSpPr>
      <xdr:spPr bwMode="auto">
        <a:xfrm>
          <a:off x="1219200" y="1162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47" name="Text Box 8">
          <a:extLst>
            <a:ext uri="{FF2B5EF4-FFF2-40B4-BE49-F238E27FC236}">
              <a16:creationId xmlns:a16="http://schemas.microsoft.com/office/drawing/2014/main" id="{00000000-0008-0000-2000-00005B010000}"/>
            </a:ext>
          </a:extLst>
        </xdr:cNvPr>
        <xdr:cNvSpPr txBox="1">
          <a:spLocks noChangeArrowheads="1"/>
        </xdr:cNvSpPr>
      </xdr:nvSpPr>
      <xdr:spPr bwMode="auto">
        <a:xfrm>
          <a:off x="1219200" y="1162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48" name="Text Box 9">
          <a:extLst>
            <a:ext uri="{FF2B5EF4-FFF2-40B4-BE49-F238E27FC236}">
              <a16:creationId xmlns:a16="http://schemas.microsoft.com/office/drawing/2014/main" id="{00000000-0008-0000-2000-00005C010000}"/>
            </a:ext>
          </a:extLst>
        </xdr:cNvPr>
        <xdr:cNvSpPr txBox="1">
          <a:spLocks noChangeArrowheads="1"/>
        </xdr:cNvSpPr>
      </xdr:nvSpPr>
      <xdr:spPr bwMode="auto">
        <a:xfrm>
          <a:off x="1219200" y="1162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49" name="Text Box 10">
          <a:extLst>
            <a:ext uri="{FF2B5EF4-FFF2-40B4-BE49-F238E27FC236}">
              <a16:creationId xmlns:a16="http://schemas.microsoft.com/office/drawing/2014/main" id="{00000000-0008-0000-2000-00005D010000}"/>
            </a:ext>
          </a:extLst>
        </xdr:cNvPr>
        <xdr:cNvSpPr txBox="1">
          <a:spLocks noChangeArrowheads="1"/>
        </xdr:cNvSpPr>
      </xdr:nvSpPr>
      <xdr:spPr bwMode="auto">
        <a:xfrm>
          <a:off x="1219200" y="1162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61</xdr:row>
      <xdr:rowOff>0</xdr:rowOff>
    </xdr:from>
    <xdr:ext cx="114300" cy="285750"/>
    <xdr:sp macro="" textlink="">
      <xdr:nvSpPr>
        <xdr:cNvPr id="350" name="Text Box 1">
          <a:extLst>
            <a:ext uri="{FF2B5EF4-FFF2-40B4-BE49-F238E27FC236}">
              <a16:creationId xmlns:a16="http://schemas.microsoft.com/office/drawing/2014/main" id="{00000000-0008-0000-2000-00005E010000}"/>
            </a:ext>
          </a:extLst>
        </xdr:cNvPr>
        <xdr:cNvSpPr txBox="1">
          <a:spLocks noChangeArrowheads="1"/>
        </xdr:cNvSpPr>
      </xdr:nvSpPr>
      <xdr:spPr bwMode="auto">
        <a:xfrm>
          <a:off x="1219200" y="1162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38100</xdr:colOff>
      <xdr:row>61</xdr:row>
      <xdr:rowOff>0</xdr:rowOff>
    </xdr:from>
    <xdr:ext cx="114300" cy="285750"/>
    <xdr:sp macro="" textlink="">
      <xdr:nvSpPr>
        <xdr:cNvPr id="351" name="Text Box 2">
          <a:extLst>
            <a:ext uri="{FF2B5EF4-FFF2-40B4-BE49-F238E27FC236}">
              <a16:creationId xmlns:a16="http://schemas.microsoft.com/office/drawing/2014/main" id="{00000000-0008-0000-2000-00005F010000}"/>
            </a:ext>
          </a:extLst>
        </xdr:cNvPr>
        <xdr:cNvSpPr txBox="1">
          <a:spLocks noChangeArrowheads="1"/>
        </xdr:cNvSpPr>
      </xdr:nvSpPr>
      <xdr:spPr bwMode="auto">
        <a:xfrm>
          <a:off x="1257300" y="1162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67</xdr:row>
      <xdr:rowOff>152400</xdr:rowOff>
    </xdr:from>
    <xdr:ext cx="114300" cy="285750"/>
    <xdr:sp macro="" textlink="">
      <xdr:nvSpPr>
        <xdr:cNvPr id="352" name="Text Box 8">
          <a:extLst>
            <a:ext uri="{FF2B5EF4-FFF2-40B4-BE49-F238E27FC236}">
              <a16:creationId xmlns:a16="http://schemas.microsoft.com/office/drawing/2014/main" id="{00000000-0008-0000-2000-000060010000}"/>
            </a:ext>
          </a:extLst>
        </xdr:cNvPr>
        <xdr:cNvSpPr txBox="1">
          <a:spLocks noChangeArrowheads="1"/>
        </xdr:cNvSpPr>
      </xdr:nvSpPr>
      <xdr:spPr bwMode="auto">
        <a:xfrm>
          <a:off x="4267200" y="129159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114300" cy="285750"/>
    <xdr:sp macro="" textlink="">
      <xdr:nvSpPr>
        <xdr:cNvPr id="353" name="Text Box 8">
          <a:extLst>
            <a:ext uri="{FF2B5EF4-FFF2-40B4-BE49-F238E27FC236}">
              <a16:creationId xmlns:a16="http://schemas.microsoft.com/office/drawing/2014/main" id="{00000000-0008-0000-2000-000061010000}"/>
            </a:ext>
          </a:extLst>
        </xdr:cNvPr>
        <xdr:cNvSpPr txBox="1">
          <a:spLocks noChangeArrowheads="1"/>
        </xdr:cNvSpPr>
      </xdr:nvSpPr>
      <xdr:spPr bwMode="auto">
        <a:xfrm>
          <a:off x="24384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85</xdr:row>
      <xdr:rowOff>0</xdr:rowOff>
    </xdr:from>
    <xdr:ext cx="114300" cy="285750"/>
    <xdr:sp macro="" textlink="">
      <xdr:nvSpPr>
        <xdr:cNvPr id="354" name="Text Box 11">
          <a:extLst>
            <a:ext uri="{FF2B5EF4-FFF2-40B4-BE49-F238E27FC236}">
              <a16:creationId xmlns:a16="http://schemas.microsoft.com/office/drawing/2014/main" id="{00000000-0008-0000-2000-000062010000}"/>
            </a:ext>
          </a:extLst>
        </xdr:cNvPr>
        <xdr:cNvSpPr txBox="1">
          <a:spLocks noChangeArrowheads="1"/>
        </xdr:cNvSpPr>
      </xdr:nvSpPr>
      <xdr:spPr bwMode="auto">
        <a:xfrm>
          <a:off x="18288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85</xdr:row>
      <xdr:rowOff>0</xdr:rowOff>
    </xdr:from>
    <xdr:ext cx="114300" cy="285750"/>
    <xdr:sp macro="" textlink="">
      <xdr:nvSpPr>
        <xdr:cNvPr id="355" name="Text Box 12">
          <a:extLst>
            <a:ext uri="{FF2B5EF4-FFF2-40B4-BE49-F238E27FC236}">
              <a16:creationId xmlns:a16="http://schemas.microsoft.com/office/drawing/2014/main" id="{00000000-0008-0000-2000-000063010000}"/>
            </a:ext>
          </a:extLst>
        </xdr:cNvPr>
        <xdr:cNvSpPr txBox="1">
          <a:spLocks noChangeArrowheads="1"/>
        </xdr:cNvSpPr>
      </xdr:nvSpPr>
      <xdr:spPr bwMode="auto">
        <a:xfrm>
          <a:off x="18288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86</xdr:row>
      <xdr:rowOff>0</xdr:rowOff>
    </xdr:from>
    <xdr:ext cx="114300" cy="285750"/>
    <xdr:sp macro="" textlink="">
      <xdr:nvSpPr>
        <xdr:cNvPr id="356" name="Text Box 11">
          <a:extLst>
            <a:ext uri="{FF2B5EF4-FFF2-40B4-BE49-F238E27FC236}">
              <a16:creationId xmlns:a16="http://schemas.microsoft.com/office/drawing/2014/main" id="{00000000-0008-0000-2000-000064010000}"/>
            </a:ext>
          </a:extLst>
        </xdr:cNvPr>
        <xdr:cNvSpPr txBox="1">
          <a:spLocks noChangeArrowheads="1"/>
        </xdr:cNvSpPr>
      </xdr:nvSpPr>
      <xdr:spPr bwMode="auto">
        <a:xfrm>
          <a:off x="18288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86</xdr:row>
      <xdr:rowOff>0</xdr:rowOff>
    </xdr:from>
    <xdr:ext cx="114300" cy="285750"/>
    <xdr:sp macro="" textlink="">
      <xdr:nvSpPr>
        <xdr:cNvPr id="357" name="Text Box 12">
          <a:extLst>
            <a:ext uri="{FF2B5EF4-FFF2-40B4-BE49-F238E27FC236}">
              <a16:creationId xmlns:a16="http://schemas.microsoft.com/office/drawing/2014/main" id="{00000000-0008-0000-2000-000065010000}"/>
            </a:ext>
          </a:extLst>
        </xdr:cNvPr>
        <xdr:cNvSpPr txBox="1">
          <a:spLocks noChangeArrowheads="1"/>
        </xdr:cNvSpPr>
      </xdr:nvSpPr>
      <xdr:spPr bwMode="auto">
        <a:xfrm>
          <a:off x="18288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86</xdr:row>
      <xdr:rowOff>0</xdr:rowOff>
    </xdr:from>
    <xdr:ext cx="114300" cy="285750"/>
    <xdr:sp macro="" textlink="">
      <xdr:nvSpPr>
        <xdr:cNvPr id="358" name="Text Box 11">
          <a:extLst>
            <a:ext uri="{FF2B5EF4-FFF2-40B4-BE49-F238E27FC236}">
              <a16:creationId xmlns:a16="http://schemas.microsoft.com/office/drawing/2014/main" id="{00000000-0008-0000-2000-000066010000}"/>
            </a:ext>
          </a:extLst>
        </xdr:cNvPr>
        <xdr:cNvSpPr txBox="1">
          <a:spLocks noChangeArrowheads="1"/>
        </xdr:cNvSpPr>
      </xdr:nvSpPr>
      <xdr:spPr bwMode="auto">
        <a:xfrm>
          <a:off x="18288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86</xdr:row>
      <xdr:rowOff>0</xdr:rowOff>
    </xdr:from>
    <xdr:ext cx="114300" cy="285750"/>
    <xdr:sp macro="" textlink="">
      <xdr:nvSpPr>
        <xdr:cNvPr id="359" name="Text Box 12">
          <a:extLst>
            <a:ext uri="{FF2B5EF4-FFF2-40B4-BE49-F238E27FC236}">
              <a16:creationId xmlns:a16="http://schemas.microsoft.com/office/drawing/2014/main" id="{00000000-0008-0000-2000-000067010000}"/>
            </a:ext>
          </a:extLst>
        </xdr:cNvPr>
        <xdr:cNvSpPr txBox="1">
          <a:spLocks noChangeArrowheads="1"/>
        </xdr:cNvSpPr>
      </xdr:nvSpPr>
      <xdr:spPr bwMode="auto">
        <a:xfrm>
          <a:off x="18288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87</xdr:row>
      <xdr:rowOff>0</xdr:rowOff>
    </xdr:from>
    <xdr:ext cx="114300" cy="285750"/>
    <xdr:sp macro="" textlink="">
      <xdr:nvSpPr>
        <xdr:cNvPr id="360" name="Text Box 13">
          <a:extLst>
            <a:ext uri="{FF2B5EF4-FFF2-40B4-BE49-F238E27FC236}">
              <a16:creationId xmlns:a16="http://schemas.microsoft.com/office/drawing/2014/main" id="{00000000-0008-0000-2000-000068010000}"/>
            </a:ext>
          </a:extLst>
        </xdr:cNvPr>
        <xdr:cNvSpPr txBox="1">
          <a:spLocks noChangeArrowheads="1"/>
        </xdr:cNvSpPr>
      </xdr:nvSpPr>
      <xdr:spPr bwMode="auto">
        <a:xfrm>
          <a:off x="18288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87</xdr:row>
      <xdr:rowOff>0</xdr:rowOff>
    </xdr:from>
    <xdr:ext cx="114300" cy="285750"/>
    <xdr:sp macro="" textlink="">
      <xdr:nvSpPr>
        <xdr:cNvPr id="361" name="Text Box 14">
          <a:extLst>
            <a:ext uri="{FF2B5EF4-FFF2-40B4-BE49-F238E27FC236}">
              <a16:creationId xmlns:a16="http://schemas.microsoft.com/office/drawing/2014/main" id="{00000000-0008-0000-2000-000069010000}"/>
            </a:ext>
          </a:extLst>
        </xdr:cNvPr>
        <xdr:cNvSpPr txBox="1">
          <a:spLocks noChangeArrowheads="1"/>
        </xdr:cNvSpPr>
      </xdr:nvSpPr>
      <xdr:spPr bwMode="auto">
        <a:xfrm>
          <a:off x="18288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85</xdr:row>
      <xdr:rowOff>0</xdr:rowOff>
    </xdr:from>
    <xdr:ext cx="114300" cy="285750"/>
    <xdr:sp macro="" textlink="">
      <xdr:nvSpPr>
        <xdr:cNvPr id="362" name="Text Box 11">
          <a:extLst>
            <a:ext uri="{FF2B5EF4-FFF2-40B4-BE49-F238E27FC236}">
              <a16:creationId xmlns:a16="http://schemas.microsoft.com/office/drawing/2014/main" id="{00000000-0008-0000-2000-00006A010000}"/>
            </a:ext>
          </a:extLst>
        </xdr:cNvPr>
        <xdr:cNvSpPr txBox="1">
          <a:spLocks noChangeArrowheads="1"/>
        </xdr:cNvSpPr>
      </xdr:nvSpPr>
      <xdr:spPr bwMode="auto">
        <a:xfrm>
          <a:off x="18288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85</xdr:row>
      <xdr:rowOff>0</xdr:rowOff>
    </xdr:from>
    <xdr:ext cx="114300" cy="285750"/>
    <xdr:sp macro="" textlink="">
      <xdr:nvSpPr>
        <xdr:cNvPr id="363" name="Text Box 12">
          <a:extLst>
            <a:ext uri="{FF2B5EF4-FFF2-40B4-BE49-F238E27FC236}">
              <a16:creationId xmlns:a16="http://schemas.microsoft.com/office/drawing/2014/main" id="{00000000-0008-0000-2000-00006B010000}"/>
            </a:ext>
          </a:extLst>
        </xdr:cNvPr>
        <xdr:cNvSpPr txBox="1">
          <a:spLocks noChangeArrowheads="1"/>
        </xdr:cNvSpPr>
      </xdr:nvSpPr>
      <xdr:spPr bwMode="auto">
        <a:xfrm>
          <a:off x="18288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86</xdr:row>
      <xdr:rowOff>0</xdr:rowOff>
    </xdr:from>
    <xdr:ext cx="114300" cy="285750"/>
    <xdr:sp macro="" textlink="">
      <xdr:nvSpPr>
        <xdr:cNvPr id="364" name="Text Box 11">
          <a:extLst>
            <a:ext uri="{FF2B5EF4-FFF2-40B4-BE49-F238E27FC236}">
              <a16:creationId xmlns:a16="http://schemas.microsoft.com/office/drawing/2014/main" id="{00000000-0008-0000-2000-00006C010000}"/>
            </a:ext>
          </a:extLst>
        </xdr:cNvPr>
        <xdr:cNvSpPr txBox="1">
          <a:spLocks noChangeArrowheads="1"/>
        </xdr:cNvSpPr>
      </xdr:nvSpPr>
      <xdr:spPr bwMode="auto">
        <a:xfrm>
          <a:off x="18288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86</xdr:row>
      <xdr:rowOff>0</xdr:rowOff>
    </xdr:from>
    <xdr:ext cx="114300" cy="285750"/>
    <xdr:sp macro="" textlink="">
      <xdr:nvSpPr>
        <xdr:cNvPr id="365" name="Text Box 12">
          <a:extLst>
            <a:ext uri="{FF2B5EF4-FFF2-40B4-BE49-F238E27FC236}">
              <a16:creationId xmlns:a16="http://schemas.microsoft.com/office/drawing/2014/main" id="{00000000-0008-0000-2000-00006D010000}"/>
            </a:ext>
          </a:extLst>
        </xdr:cNvPr>
        <xdr:cNvSpPr txBox="1">
          <a:spLocks noChangeArrowheads="1"/>
        </xdr:cNvSpPr>
      </xdr:nvSpPr>
      <xdr:spPr bwMode="auto">
        <a:xfrm>
          <a:off x="18288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86</xdr:row>
      <xdr:rowOff>0</xdr:rowOff>
    </xdr:from>
    <xdr:ext cx="114300" cy="285750"/>
    <xdr:sp macro="" textlink="">
      <xdr:nvSpPr>
        <xdr:cNvPr id="366" name="Text Box 11">
          <a:extLst>
            <a:ext uri="{FF2B5EF4-FFF2-40B4-BE49-F238E27FC236}">
              <a16:creationId xmlns:a16="http://schemas.microsoft.com/office/drawing/2014/main" id="{00000000-0008-0000-2000-00006E010000}"/>
            </a:ext>
          </a:extLst>
        </xdr:cNvPr>
        <xdr:cNvSpPr txBox="1">
          <a:spLocks noChangeArrowheads="1"/>
        </xdr:cNvSpPr>
      </xdr:nvSpPr>
      <xdr:spPr bwMode="auto">
        <a:xfrm>
          <a:off x="18288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86</xdr:row>
      <xdr:rowOff>0</xdr:rowOff>
    </xdr:from>
    <xdr:ext cx="114300" cy="285750"/>
    <xdr:sp macro="" textlink="">
      <xdr:nvSpPr>
        <xdr:cNvPr id="367" name="Text Box 12">
          <a:extLst>
            <a:ext uri="{FF2B5EF4-FFF2-40B4-BE49-F238E27FC236}">
              <a16:creationId xmlns:a16="http://schemas.microsoft.com/office/drawing/2014/main" id="{00000000-0008-0000-2000-00006F010000}"/>
            </a:ext>
          </a:extLst>
        </xdr:cNvPr>
        <xdr:cNvSpPr txBox="1">
          <a:spLocks noChangeArrowheads="1"/>
        </xdr:cNvSpPr>
      </xdr:nvSpPr>
      <xdr:spPr bwMode="auto">
        <a:xfrm>
          <a:off x="18288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419100</xdr:colOff>
      <xdr:row>87</xdr:row>
      <xdr:rowOff>9525</xdr:rowOff>
    </xdr:from>
    <xdr:ext cx="114300" cy="285750"/>
    <xdr:sp macro="" textlink="">
      <xdr:nvSpPr>
        <xdr:cNvPr id="368" name="Text Box 8">
          <a:extLst>
            <a:ext uri="{FF2B5EF4-FFF2-40B4-BE49-F238E27FC236}">
              <a16:creationId xmlns:a16="http://schemas.microsoft.com/office/drawing/2014/main" id="{00000000-0008-0000-2000-000070010000}"/>
            </a:ext>
          </a:extLst>
        </xdr:cNvPr>
        <xdr:cNvSpPr txBox="1">
          <a:spLocks noChangeArrowheads="1"/>
        </xdr:cNvSpPr>
      </xdr:nvSpPr>
      <xdr:spPr bwMode="auto">
        <a:xfrm>
          <a:off x="2247900" y="16583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87</xdr:row>
      <xdr:rowOff>0</xdr:rowOff>
    </xdr:from>
    <xdr:ext cx="114300" cy="285750"/>
    <xdr:sp macro="" textlink="">
      <xdr:nvSpPr>
        <xdr:cNvPr id="369" name="Text Box 13">
          <a:extLst>
            <a:ext uri="{FF2B5EF4-FFF2-40B4-BE49-F238E27FC236}">
              <a16:creationId xmlns:a16="http://schemas.microsoft.com/office/drawing/2014/main" id="{00000000-0008-0000-2000-000071010000}"/>
            </a:ext>
          </a:extLst>
        </xdr:cNvPr>
        <xdr:cNvSpPr txBox="1">
          <a:spLocks noChangeArrowheads="1"/>
        </xdr:cNvSpPr>
      </xdr:nvSpPr>
      <xdr:spPr bwMode="auto">
        <a:xfrm>
          <a:off x="18288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85</xdr:row>
      <xdr:rowOff>0</xdr:rowOff>
    </xdr:from>
    <xdr:ext cx="114300" cy="285750"/>
    <xdr:sp macro="" textlink="">
      <xdr:nvSpPr>
        <xdr:cNvPr id="370" name="Text Box 11">
          <a:extLst>
            <a:ext uri="{FF2B5EF4-FFF2-40B4-BE49-F238E27FC236}">
              <a16:creationId xmlns:a16="http://schemas.microsoft.com/office/drawing/2014/main" id="{00000000-0008-0000-2000-000072010000}"/>
            </a:ext>
          </a:extLst>
        </xdr:cNvPr>
        <xdr:cNvSpPr txBox="1">
          <a:spLocks noChangeArrowheads="1"/>
        </xdr:cNvSpPr>
      </xdr:nvSpPr>
      <xdr:spPr bwMode="auto">
        <a:xfrm>
          <a:off x="24384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85</xdr:row>
      <xdr:rowOff>0</xdr:rowOff>
    </xdr:from>
    <xdr:ext cx="114300" cy="285750"/>
    <xdr:sp macro="" textlink="">
      <xdr:nvSpPr>
        <xdr:cNvPr id="371" name="Text Box 12">
          <a:extLst>
            <a:ext uri="{FF2B5EF4-FFF2-40B4-BE49-F238E27FC236}">
              <a16:creationId xmlns:a16="http://schemas.microsoft.com/office/drawing/2014/main" id="{00000000-0008-0000-2000-000073010000}"/>
            </a:ext>
          </a:extLst>
        </xdr:cNvPr>
        <xdr:cNvSpPr txBox="1">
          <a:spLocks noChangeArrowheads="1"/>
        </xdr:cNvSpPr>
      </xdr:nvSpPr>
      <xdr:spPr bwMode="auto">
        <a:xfrm>
          <a:off x="24384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114300" cy="285750"/>
    <xdr:sp macro="" textlink="">
      <xdr:nvSpPr>
        <xdr:cNvPr id="372" name="Text Box 11">
          <a:extLst>
            <a:ext uri="{FF2B5EF4-FFF2-40B4-BE49-F238E27FC236}">
              <a16:creationId xmlns:a16="http://schemas.microsoft.com/office/drawing/2014/main" id="{00000000-0008-0000-2000-000074010000}"/>
            </a:ext>
          </a:extLst>
        </xdr:cNvPr>
        <xdr:cNvSpPr txBox="1">
          <a:spLocks noChangeArrowheads="1"/>
        </xdr:cNvSpPr>
      </xdr:nvSpPr>
      <xdr:spPr bwMode="auto">
        <a:xfrm>
          <a:off x="24384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114300" cy="285750"/>
    <xdr:sp macro="" textlink="">
      <xdr:nvSpPr>
        <xdr:cNvPr id="373" name="Text Box 12">
          <a:extLst>
            <a:ext uri="{FF2B5EF4-FFF2-40B4-BE49-F238E27FC236}">
              <a16:creationId xmlns:a16="http://schemas.microsoft.com/office/drawing/2014/main" id="{00000000-0008-0000-2000-000075010000}"/>
            </a:ext>
          </a:extLst>
        </xdr:cNvPr>
        <xdr:cNvSpPr txBox="1">
          <a:spLocks noChangeArrowheads="1"/>
        </xdr:cNvSpPr>
      </xdr:nvSpPr>
      <xdr:spPr bwMode="auto">
        <a:xfrm>
          <a:off x="24384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114300" cy="285750"/>
    <xdr:sp macro="" textlink="">
      <xdr:nvSpPr>
        <xdr:cNvPr id="374" name="Text Box 11">
          <a:extLst>
            <a:ext uri="{FF2B5EF4-FFF2-40B4-BE49-F238E27FC236}">
              <a16:creationId xmlns:a16="http://schemas.microsoft.com/office/drawing/2014/main" id="{00000000-0008-0000-2000-000076010000}"/>
            </a:ext>
          </a:extLst>
        </xdr:cNvPr>
        <xdr:cNvSpPr txBox="1">
          <a:spLocks noChangeArrowheads="1"/>
        </xdr:cNvSpPr>
      </xdr:nvSpPr>
      <xdr:spPr bwMode="auto">
        <a:xfrm>
          <a:off x="24384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114300" cy="285750"/>
    <xdr:sp macro="" textlink="">
      <xdr:nvSpPr>
        <xdr:cNvPr id="375" name="Text Box 12">
          <a:extLst>
            <a:ext uri="{FF2B5EF4-FFF2-40B4-BE49-F238E27FC236}">
              <a16:creationId xmlns:a16="http://schemas.microsoft.com/office/drawing/2014/main" id="{00000000-0008-0000-2000-000077010000}"/>
            </a:ext>
          </a:extLst>
        </xdr:cNvPr>
        <xdr:cNvSpPr txBox="1">
          <a:spLocks noChangeArrowheads="1"/>
        </xdr:cNvSpPr>
      </xdr:nvSpPr>
      <xdr:spPr bwMode="auto">
        <a:xfrm>
          <a:off x="24384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87</xdr:row>
      <xdr:rowOff>0</xdr:rowOff>
    </xdr:from>
    <xdr:ext cx="114300" cy="285750"/>
    <xdr:sp macro="" textlink="">
      <xdr:nvSpPr>
        <xdr:cNvPr id="376" name="Text Box 13">
          <a:extLst>
            <a:ext uri="{FF2B5EF4-FFF2-40B4-BE49-F238E27FC236}">
              <a16:creationId xmlns:a16="http://schemas.microsoft.com/office/drawing/2014/main" id="{00000000-0008-0000-2000-000078010000}"/>
            </a:ext>
          </a:extLst>
        </xdr:cNvPr>
        <xdr:cNvSpPr txBox="1">
          <a:spLocks noChangeArrowheads="1"/>
        </xdr:cNvSpPr>
      </xdr:nvSpPr>
      <xdr:spPr bwMode="auto">
        <a:xfrm>
          <a:off x="24384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87</xdr:row>
      <xdr:rowOff>0</xdr:rowOff>
    </xdr:from>
    <xdr:ext cx="114300" cy="285750"/>
    <xdr:sp macro="" textlink="">
      <xdr:nvSpPr>
        <xdr:cNvPr id="377" name="Text Box 14">
          <a:extLst>
            <a:ext uri="{FF2B5EF4-FFF2-40B4-BE49-F238E27FC236}">
              <a16:creationId xmlns:a16="http://schemas.microsoft.com/office/drawing/2014/main" id="{00000000-0008-0000-2000-000079010000}"/>
            </a:ext>
          </a:extLst>
        </xdr:cNvPr>
        <xdr:cNvSpPr txBox="1">
          <a:spLocks noChangeArrowheads="1"/>
        </xdr:cNvSpPr>
      </xdr:nvSpPr>
      <xdr:spPr bwMode="auto">
        <a:xfrm>
          <a:off x="24384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85</xdr:row>
      <xdr:rowOff>0</xdr:rowOff>
    </xdr:from>
    <xdr:ext cx="114300" cy="285750"/>
    <xdr:sp macro="" textlink="">
      <xdr:nvSpPr>
        <xdr:cNvPr id="378" name="Text Box 11">
          <a:extLst>
            <a:ext uri="{FF2B5EF4-FFF2-40B4-BE49-F238E27FC236}">
              <a16:creationId xmlns:a16="http://schemas.microsoft.com/office/drawing/2014/main" id="{00000000-0008-0000-2000-00007A010000}"/>
            </a:ext>
          </a:extLst>
        </xdr:cNvPr>
        <xdr:cNvSpPr txBox="1">
          <a:spLocks noChangeArrowheads="1"/>
        </xdr:cNvSpPr>
      </xdr:nvSpPr>
      <xdr:spPr bwMode="auto">
        <a:xfrm>
          <a:off x="24384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85</xdr:row>
      <xdr:rowOff>0</xdr:rowOff>
    </xdr:from>
    <xdr:ext cx="114300" cy="285750"/>
    <xdr:sp macro="" textlink="">
      <xdr:nvSpPr>
        <xdr:cNvPr id="379" name="Text Box 12">
          <a:extLst>
            <a:ext uri="{FF2B5EF4-FFF2-40B4-BE49-F238E27FC236}">
              <a16:creationId xmlns:a16="http://schemas.microsoft.com/office/drawing/2014/main" id="{00000000-0008-0000-2000-00007B010000}"/>
            </a:ext>
          </a:extLst>
        </xdr:cNvPr>
        <xdr:cNvSpPr txBox="1">
          <a:spLocks noChangeArrowheads="1"/>
        </xdr:cNvSpPr>
      </xdr:nvSpPr>
      <xdr:spPr bwMode="auto">
        <a:xfrm>
          <a:off x="24384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114300" cy="285750"/>
    <xdr:sp macro="" textlink="">
      <xdr:nvSpPr>
        <xdr:cNvPr id="380" name="Text Box 11">
          <a:extLst>
            <a:ext uri="{FF2B5EF4-FFF2-40B4-BE49-F238E27FC236}">
              <a16:creationId xmlns:a16="http://schemas.microsoft.com/office/drawing/2014/main" id="{00000000-0008-0000-2000-00007C010000}"/>
            </a:ext>
          </a:extLst>
        </xdr:cNvPr>
        <xdr:cNvSpPr txBox="1">
          <a:spLocks noChangeArrowheads="1"/>
        </xdr:cNvSpPr>
      </xdr:nvSpPr>
      <xdr:spPr bwMode="auto">
        <a:xfrm>
          <a:off x="24384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114300" cy="285750"/>
    <xdr:sp macro="" textlink="">
      <xdr:nvSpPr>
        <xdr:cNvPr id="381" name="Text Box 12">
          <a:extLst>
            <a:ext uri="{FF2B5EF4-FFF2-40B4-BE49-F238E27FC236}">
              <a16:creationId xmlns:a16="http://schemas.microsoft.com/office/drawing/2014/main" id="{00000000-0008-0000-2000-00007D010000}"/>
            </a:ext>
          </a:extLst>
        </xdr:cNvPr>
        <xdr:cNvSpPr txBox="1">
          <a:spLocks noChangeArrowheads="1"/>
        </xdr:cNvSpPr>
      </xdr:nvSpPr>
      <xdr:spPr bwMode="auto">
        <a:xfrm>
          <a:off x="24384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114300" cy="285750"/>
    <xdr:sp macro="" textlink="">
      <xdr:nvSpPr>
        <xdr:cNvPr id="382" name="Text Box 11">
          <a:extLst>
            <a:ext uri="{FF2B5EF4-FFF2-40B4-BE49-F238E27FC236}">
              <a16:creationId xmlns:a16="http://schemas.microsoft.com/office/drawing/2014/main" id="{00000000-0008-0000-2000-00007E010000}"/>
            </a:ext>
          </a:extLst>
        </xdr:cNvPr>
        <xdr:cNvSpPr txBox="1">
          <a:spLocks noChangeArrowheads="1"/>
        </xdr:cNvSpPr>
      </xdr:nvSpPr>
      <xdr:spPr bwMode="auto">
        <a:xfrm>
          <a:off x="24384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114300" cy="285750"/>
    <xdr:sp macro="" textlink="">
      <xdr:nvSpPr>
        <xdr:cNvPr id="383" name="Text Box 12">
          <a:extLst>
            <a:ext uri="{FF2B5EF4-FFF2-40B4-BE49-F238E27FC236}">
              <a16:creationId xmlns:a16="http://schemas.microsoft.com/office/drawing/2014/main" id="{00000000-0008-0000-2000-00007F010000}"/>
            </a:ext>
          </a:extLst>
        </xdr:cNvPr>
        <xdr:cNvSpPr txBox="1">
          <a:spLocks noChangeArrowheads="1"/>
        </xdr:cNvSpPr>
      </xdr:nvSpPr>
      <xdr:spPr bwMode="auto">
        <a:xfrm>
          <a:off x="24384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428625</xdr:colOff>
      <xdr:row>86</xdr:row>
      <xdr:rowOff>104775</xdr:rowOff>
    </xdr:from>
    <xdr:ext cx="114300" cy="285750"/>
    <xdr:sp macro="" textlink="">
      <xdr:nvSpPr>
        <xdr:cNvPr id="384" name="Text Box 8">
          <a:extLst>
            <a:ext uri="{FF2B5EF4-FFF2-40B4-BE49-F238E27FC236}">
              <a16:creationId xmlns:a16="http://schemas.microsoft.com/office/drawing/2014/main" id="{00000000-0008-0000-2000-000080010000}"/>
            </a:ext>
          </a:extLst>
        </xdr:cNvPr>
        <xdr:cNvSpPr txBox="1">
          <a:spLocks noChangeArrowheads="1"/>
        </xdr:cNvSpPr>
      </xdr:nvSpPr>
      <xdr:spPr bwMode="auto">
        <a:xfrm>
          <a:off x="2867025" y="164877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4</xdr:col>
      <xdr:colOff>0</xdr:colOff>
      <xdr:row>87</xdr:row>
      <xdr:rowOff>0</xdr:rowOff>
    </xdr:from>
    <xdr:ext cx="114300" cy="285750"/>
    <xdr:sp macro="" textlink="">
      <xdr:nvSpPr>
        <xdr:cNvPr id="385" name="Text Box 13">
          <a:extLst>
            <a:ext uri="{FF2B5EF4-FFF2-40B4-BE49-F238E27FC236}">
              <a16:creationId xmlns:a16="http://schemas.microsoft.com/office/drawing/2014/main" id="{00000000-0008-0000-2000-000081010000}"/>
            </a:ext>
          </a:extLst>
        </xdr:cNvPr>
        <xdr:cNvSpPr txBox="1">
          <a:spLocks noChangeArrowheads="1"/>
        </xdr:cNvSpPr>
      </xdr:nvSpPr>
      <xdr:spPr bwMode="auto">
        <a:xfrm>
          <a:off x="24384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85</xdr:row>
      <xdr:rowOff>0</xdr:rowOff>
    </xdr:from>
    <xdr:ext cx="114300" cy="285750"/>
    <xdr:sp macro="" textlink="">
      <xdr:nvSpPr>
        <xdr:cNvPr id="386" name="Text Box 11">
          <a:extLst>
            <a:ext uri="{FF2B5EF4-FFF2-40B4-BE49-F238E27FC236}">
              <a16:creationId xmlns:a16="http://schemas.microsoft.com/office/drawing/2014/main" id="{00000000-0008-0000-2000-000082010000}"/>
            </a:ext>
          </a:extLst>
        </xdr:cNvPr>
        <xdr:cNvSpPr txBox="1">
          <a:spLocks noChangeArrowheads="1"/>
        </xdr:cNvSpPr>
      </xdr:nvSpPr>
      <xdr:spPr bwMode="auto">
        <a:xfrm>
          <a:off x="30480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85</xdr:row>
      <xdr:rowOff>0</xdr:rowOff>
    </xdr:from>
    <xdr:ext cx="114300" cy="285750"/>
    <xdr:sp macro="" textlink="">
      <xdr:nvSpPr>
        <xdr:cNvPr id="387" name="Text Box 12">
          <a:extLst>
            <a:ext uri="{FF2B5EF4-FFF2-40B4-BE49-F238E27FC236}">
              <a16:creationId xmlns:a16="http://schemas.microsoft.com/office/drawing/2014/main" id="{00000000-0008-0000-2000-000083010000}"/>
            </a:ext>
          </a:extLst>
        </xdr:cNvPr>
        <xdr:cNvSpPr txBox="1">
          <a:spLocks noChangeArrowheads="1"/>
        </xdr:cNvSpPr>
      </xdr:nvSpPr>
      <xdr:spPr bwMode="auto">
        <a:xfrm>
          <a:off x="30480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86</xdr:row>
      <xdr:rowOff>0</xdr:rowOff>
    </xdr:from>
    <xdr:ext cx="114300" cy="285750"/>
    <xdr:sp macro="" textlink="">
      <xdr:nvSpPr>
        <xdr:cNvPr id="388" name="Text Box 11">
          <a:extLst>
            <a:ext uri="{FF2B5EF4-FFF2-40B4-BE49-F238E27FC236}">
              <a16:creationId xmlns:a16="http://schemas.microsoft.com/office/drawing/2014/main" id="{00000000-0008-0000-2000-000084010000}"/>
            </a:ext>
          </a:extLst>
        </xdr:cNvPr>
        <xdr:cNvSpPr txBox="1">
          <a:spLocks noChangeArrowheads="1"/>
        </xdr:cNvSpPr>
      </xdr:nvSpPr>
      <xdr:spPr bwMode="auto">
        <a:xfrm>
          <a:off x="30480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86</xdr:row>
      <xdr:rowOff>0</xdr:rowOff>
    </xdr:from>
    <xdr:ext cx="114300" cy="285750"/>
    <xdr:sp macro="" textlink="">
      <xdr:nvSpPr>
        <xdr:cNvPr id="389" name="Text Box 12">
          <a:extLst>
            <a:ext uri="{FF2B5EF4-FFF2-40B4-BE49-F238E27FC236}">
              <a16:creationId xmlns:a16="http://schemas.microsoft.com/office/drawing/2014/main" id="{00000000-0008-0000-2000-000085010000}"/>
            </a:ext>
          </a:extLst>
        </xdr:cNvPr>
        <xdr:cNvSpPr txBox="1">
          <a:spLocks noChangeArrowheads="1"/>
        </xdr:cNvSpPr>
      </xdr:nvSpPr>
      <xdr:spPr bwMode="auto">
        <a:xfrm>
          <a:off x="30480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86</xdr:row>
      <xdr:rowOff>0</xdr:rowOff>
    </xdr:from>
    <xdr:ext cx="114300" cy="285750"/>
    <xdr:sp macro="" textlink="">
      <xdr:nvSpPr>
        <xdr:cNvPr id="390" name="Text Box 11">
          <a:extLst>
            <a:ext uri="{FF2B5EF4-FFF2-40B4-BE49-F238E27FC236}">
              <a16:creationId xmlns:a16="http://schemas.microsoft.com/office/drawing/2014/main" id="{00000000-0008-0000-2000-000086010000}"/>
            </a:ext>
          </a:extLst>
        </xdr:cNvPr>
        <xdr:cNvSpPr txBox="1">
          <a:spLocks noChangeArrowheads="1"/>
        </xdr:cNvSpPr>
      </xdr:nvSpPr>
      <xdr:spPr bwMode="auto">
        <a:xfrm>
          <a:off x="30480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86</xdr:row>
      <xdr:rowOff>0</xdr:rowOff>
    </xdr:from>
    <xdr:ext cx="114300" cy="285750"/>
    <xdr:sp macro="" textlink="">
      <xdr:nvSpPr>
        <xdr:cNvPr id="391" name="Text Box 12">
          <a:extLst>
            <a:ext uri="{FF2B5EF4-FFF2-40B4-BE49-F238E27FC236}">
              <a16:creationId xmlns:a16="http://schemas.microsoft.com/office/drawing/2014/main" id="{00000000-0008-0000-2000-000087010000}"/>
            </a:ext>
          </a:extLst>
        </xdr:cNvPr>
        <xdr:cNvSpPr txBox="1">
          <a:spLocks noChangeArrowheads="1"/>
        </xdr:cNvSpPr>
      </xdr:nvSpPr>
      <xdr:spPr bwMode="auto">
        <a:xfrm>
          <a:off x="30480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87</xdr:row>
      <xdr:rowOff>0</xdr:rowOff>
    </xdr:from>
    <xdr:ext cx="114300" cy="285750"/>
    <xdr:sp macro="" textlink="">
      <xdr:nvSpPr>
        <xdr:cNvPr id="392" name="Text Box 13">
          <a:extLst>
            <a:ext uri="{FF2B5EF4-FFF2-40B4-BE49-F238E27FC236}">
              <a16:creationId xmlns:a16="http://schemas.microsoft.com/office/drawing/2014/main" id="{00000000-0008-0000-2000-000088010000}"/>
            </a:ext>
          </a:extLst>
        </xdr:cNvPr>
        <xdr:cNvSpPr txBox="1">
          <a:spLocks noChangeArrowheads="1"/>
        </xdr:cNvSpPr>
      </xdr:nvSpPr>
      <xdr:spPr bwMode="auto">
        <a:xfrm>
          <a:off x="30480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87</xdr:row>
      <xdr:rowOff>0</xdr:rowOff>
    </xdr:from>
    <xdr:ext cx="114300" cy="285750"/>
    <xdr:sp macro="" textlink="">
      <xdr:nvSpPr>
        <xdr:cNvPr id="393" name="Text Box 14">
          <a:extLst>
            <a:ext uri="{FF2B5EF4-FFF2-40B4-BE49-F238E27FC236}">
              <a16:creationId xmlns:a16="http://schemas.microsoft.com/office/drawing/2014/main" id="{00000000-0008-0000-2000-000089010000}"/>
            </a:ext>
          </a:extLst>
        </xdr:cNvPr>
        <xdr:cNvSpPr txBox="1">
          <a:spLocks noChangeArrowheads="1"/>
        </xdr:cNvSpPr>
      </xdr:nvSpPr>
      <xdr:spPr bwMode="auto">
        <a:xfrm>
          <a:off x="30480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85</xdr:row>
      <xdr:rowOff>0</xdr:rowOff>
    </xdr:from>
    <xdr:ext cx="114300" cy="285750"/>
    <xdr:sp macro="" textlink="">
      <xdr:nvSpPr>
        <xdr:cNvPr id="394" name="Text Box 11">
          <a:extLst>
            <a:ext uri="{FF2B5EF4-FFF2-40B4-BE49-F238E27FC236}">
              <a16:creationId xmlns:a16="http://schemas.microsoft.com/office/drawing/2014/main" id="{00000000-0008-0000-2000-00008A010000}"/>
            </a:ext>
          </a:extLst>
        </xdr:cNvPr>
        <xdr:cNvSpPr txBox="1">
          <a:spLocks noChangeArrowheads="1"/>
        </xdr:cNvSpPr>
      </xdr:nvSpPr>
      <xdr:spPr bwMode="auto">
        <a:xfrm>
          <a:off x="30480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85</xdr:row>
      <xdr:rowOff>0</xdr:rowOff>
    </xdr:from>
    <xdr:ext cx="114300" cy="285750"/>
    <xdr:sp macro="" textlink="">
      <xdr:nvSpPr>
        <xdr:cNvPr id="395" name="Text Box 12">
          <a:extLst>
            <a:ext uri="{FF2B5EF4-FFF2-40B4-BE49-F238E27FC236}">
              <a16:creationId xmlns:a16="http://schemas.microsoft.com/office/drawing/2014/main" id="{00000000-0008-0000-2000-00008B010000}"/>
            </a:ext>
          </a:extLst>
        </xdr:cNvPr>
        <xdr:cNvSpPr txBox="1">
          <a:spLocks noChangeArrowheads="1"/>
        </xdr:cNvSpPr>
      </xdr:nvSpPr>
      <xdr:spPr bwMode="auto">
        <a:xfrm>
          <a:off x="30480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86</xdr:row>
      <xdr:rowOff>0</xdr:rowOff>
    </xdr:from>
    <xdr:ext cx="114300" cy="285750"/>
    <xdr:sp macro="" textlink="">
      <xdr:nvSpPr>
        <xdr:cNvPr id="396" name="Text Box 11">
          <a:extLst>
            <a:ext uri="{FF2B5EF4-FFF2-40B4-BE49-F238E27FC236}">
              <a16:creationId xmlns:a16="http://schemas.microsoft.com/office/drawing/2014/main" id="{00000000-0008-0000-2000-00008C010000}"/>
            </a:ext>
          </a:extLst>
        </xdr:cNvPr>
        <xdr:cNvSpPr txBox="1">
          <a:spLocks noChangeArrowheads="1"/>
        </xdr:cNvSpPr>
      </xdr:nvSpPr>
      <xdr:spPr bwMode="auto">
        <a:xfrm>
          <a:off x="30480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86</xdr:row>
      <xdr:rowOff>0</xdr:rowOff>
    </xdr:from>
    <xdr:ext cx="114300" cy="285750"/>
    <xdr:sp macro="" textlink="">
      <xdr:nvSpPr>
        <xdr:cNvPr id="397" name="Text Box 12">
          <a:extLst>
            <a:ext uri="{FF2B5EF4-FFF2-40B4-BE49-F238E27FC236}">
              <a16:creationId xmlns:a16="http://schemas.microsoft.com/office/drawing/2014/main" id="{00000000-0008-0000-2000-00008D010000}"/>
            </a:ext>
          </a:extLst>
        </xdr:cNvPr>
        <xdr:cNvSpPr txBox="1">
          <a:spLocks noChangeArrowheads="1"/>
        </xdr:cNvSpPr>
      </xdr:nvSpPr>
      <xdr:spPr bwMode="auto">
        <a:xfrm>
          <a:off x="30480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86</xdr:row>
      <xdr:rowOff>0</xdr:rowOff>
    </xdr:from>
    <xdr:ext cx="114300" cy="285750"/>
    <xdr:sp macro="" textlink="">
      <xdr:nvSpPr>
        <xdr:cNvPr id="398" name="Text Box 11">
          <a:extLst>
            <a:ext uri="{FF2B5EF4-FFF2-40B4-BE49-F238E27FC236}">
              <a16:creationId xmlns:a16="http://schemas.microsoft.com/office/drawing/2014/main" id="{00000000-0008-0000-2000-00008E010000}"/>
            </a:ext>
          </a:extLst>
        </xdr:cNvPr>
        <xdr:cNvSpPr txBox="1">
          <a:spLocks noChangeArrowheads="1"/>
        </xdr:cNvSpPr>
      </xdr:nvSpPr>
      <xdr:spPr bwMode="auto">
        <a:xfrm>
          <a:off x="30480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86</xdr:row>
      <xdr:rowOff>0</xdr:rowOff>
    </xdr:from>
    <xdr:ext cx="114300" cy="285750"/>
    <xdr:sp macro="" textlink="">
      <xdr:nvSpPr>
        <xdr:cNvPr id="399" name="Text Box 12">
          <a:extLst>
            <a:ext uri="{FF2B5EF4-FFF2-40B4-BE49-F238E27FC236}">
              <a16:creationId xmlns:a16="http://schemas.microsoft.com/office/drawing/2014/main" id="{00000000-0008-0000-2000-00008F010000}"/>
            </a:ext>
          </a:extLst>
        </xdr:cNvPr>
        <xdr:cNvSpPr txBox="1">
          <a:spLocks noChangeArrowheads="1"/>
        </xdr:cNvSpPr>
      </xdr:nvSpPr>
      <xdr:spPr bwMode="auto">
        <a:xfrm>
          <a:off x="30480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87</xdr:row>
      <xdr:rowOff>0</xdr:rowOff>
    </xdr:from>
    <xdr:ext cx="114300" cy="285750"/>
    <xdr:sp macro="" textlink="">
      <xdr:nvSpPr>
        <xdr:cNvPr id="400" name="Text Box 13">
          <a:extLst>
            <a:ext uri="{FF2B5EF4-FFF2-40B4-BE49-F238E27FC236}">
              <a16:creationId xmlns:a16="http://schemas.microsoft.com/office/drawing/2014/main" id="{00000000-0008-0000-2000-000090010000}"/>
            </a:ext>
          </a:extLst>
        </xdr:cNvPr>
        <xdr:cNvSpPr txBox="1">
          <a:spLocks noChangeArrowheads="1"/>
        </xdr:cNvSpPr>
      </xdr:nvSpPr>
      <xdr:spPr bwMode="auto">
        <a:xfrm>
          <a:off x="30480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85</xdr:row>
      <xdr:rowOff>0</xdr:rowOff>
    </xdr:from>
    <xdr:ext cx="114300" cy="285750"/>
    <xdr:sp macro="" textlink="">
      <xdr:nvSpPr>
        <xdr:cNvPr id="401" name="Text Box 11">
          <a:extLst>
            <a:ext uri="{FF2B5EF4-FFF2-40B4-BE49-F238E27FC236}">
              <a16:creationId xmlns:a16="http://schemas.microsoft.com/office/drawing/2014/main" id="{00000000-0008-0000-2000-000091010000}"/>
            </a:ext>
          </a:extLst>
        </xdr:cNvPr>
        <xdr:cNvSpPr txBox="1">
          <a:spLocks noChangeArrowheads="1"/>
        </xdr:cNvSpPr>
      </xdr:nvSpPr>
      <xdr:spPr bwMode="auto">
        <a:xfrm>
          <a:off x="36576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85</xdr:row>
      <xdr:rowOff>0</xdr:rowOff>
    </xdr:from>
    <xdr:ext cx="114300" cy="285750"/>
    <xdr:sp macro="" textlink="">
      <xdr:nvSpPr>
        <xdr:cNvPr id="402" name="Text Box 12">
          <a:extLst>
            <a:ext uri="{FF2B5EF4-FFF2-40B4-BE49-F238E27FC236}">
              <a16:creationId xmlns:a16="http://schemas.microsoft.com/office/drawing/2014/main" id="{00000000-0008-0000-2000-000092010000}"/>
            </a:ext>
          </a:extLst>
        </xdr:cNvPr>
        <xdr:cNvSpPr txBox="1">
          <a:spLocks noChangeArrowheads="1"/>
        </xdr:cNvSpPr>
      </xdr:nvSpPr>
      <xdr:spPr bwMode="auto">
        <a:xfrm>
          <a:off x="36576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86</xdr:row>
      <xdr:rowOff>0</xdr:rowOff>
    </xdr:from>
    <xdr:ext cx="114300" cy="285750"/>
    <xdr:sp macro="" textlink="">
      <xdr:nvSpPr>
        <xdr:cNvPr id="403" name="Text Box 11">
          <a:extLst>
            <a:ext uri="{FF2B5EF4-FFF2-40B4-BE49-F238E27FC236}">
              <a16:creationId xmlns:a16="http://schemas.microsoft.com/office/drawing/2014/main" id="{00000000-0008-0000-2000-000093010000}"/>
            </a:ext>
          </a:extLst>
        </xdr:cNvPr>
        <xdr:cNvSpPr txBox="1">
          <a:spLocks noChangeArrowheads="1"/>
        </xdr:cNvSpPr>
      </xdr:nvSpPr>
      <xdr:spPr bwMode="auto">
        <a:xfrm>
          <a:off x="36576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86</xdr:row>
      <xdr:rowOff>0</xdr:rowOff>
    </xdr:from>
    <xdr:ext cx="114300" cy="285750"/>
    <xdr:sp macro="" textlink="">
      <xdr:nvSpPr>
        <xdr:cNvPr id="404" name="Text Box 12">
          <a:extLst>
            <a:ext uri="{FF2B5EF4-FFF2-40B4-BE49-F238E27FC236}">
              <a16:creationId xmlns:a16="http://schemas.microsoft.com/office/drawing/2014/main" id="{00000000-0008-0000-2000-000094010000}"/>
            </a:ext>
          </a:extLst>
        </xdr:cNvPr>
        <xdr:cNvSpPr txBox="1">
          <a:spLocks noChangeArrowheads="1"/>
        </xdr:cNvSpPr>
      </xdr:nvSpPr>
      <xdr:spPr bwMode="auto">
        <a:xfrm>
          <a:off x="36576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86</xdr:row>
      <xdr:rowOff>0</xdr:rowOff>
    </xdr:from>
    <xdr:ext cx="114300" cy="285750"/>
    <xdr:sp macro="" textlink="">
      <xdr:nvSpPr>
        <xdr:cNvPr id="405" name="Text Box 11">
          <a:extLst>
            <a:ext uri="{FF2B5EF4-FFF2-40B4-BE49-F238E27FC236}">
              <a16:creationId xmlns:a16="http://schemas.microsoft.com/office/drawing/2014/main" id="{00000000-0008-0000-2000-000095010000}"/>
            </a:ext>
          </a:extLst>
        </xdr:cNvPr>
        <xdr:cNvSpPr txBox="1">
          <a:spLocks noChangeArrowheads="1"/>
        </xdr:cNvSpPr>
      </xdr:nvSpPr>
      <xdr:spPr bwMode="auto">
        <a:xfrm>
          <a:off x="36576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86</xdr:row>
      <xdr:rowOff>0</xdr:rowOff>
    </xdr:from>
    <xdr:ext cx="114300" cy="285750"/>
    <xdr:sp macro="" textlink="">
      <xdr:nvSpPr>
        <xdr:cNvPr id="406" name="Text Box 12">
          <a:extLst>
            <a:ext uri="{FF2B5EF4-FFF2-40B4-BE49-F238E27FC236}">
              <a16:creationId xmlns:a16="http://schemas.microsoft.com/office/drawing/2014/main" id="{00000000-0008-0000-2000-000096010000}"/>
            </a:ext>
          </a:extLst>
        </xdr:cNvPr>
        <xdr:cNvSpPr txBox="1">
          <a:spLocks noChangeArrowheads="1"/>
        </xdr:cNvSpPr>
      </xdr:nvSpPr>
      <xdr:spPr bwMode="auto">
        <a:xfrm>
          <a:off x="36576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87</xdr:row>
      <xdr:rowOff>0</xdr:rowOff>
    </xdr:from>
    <xdr:ext cx="114300" cy="285750"/>
    <xdr:sp macro="" textlink="">
      <xdr:nvSpPr>
        <xdr:cNvPr id="407" name="Text Box 13">
          <a:extLst>
            <a:ext uri="{FF2B5EF4-FFF2-40B4-BE49-F238E27FC236}">
              <a16:creationId xmlns:a16="http://schemas.microsoft.com/office/drawing/2014/main" id="{00000000-0008-0000-2000-000097010000}"/>
            </a:ext>
          </a:extLst>
        </xdr:cNvPr>
        <xdr:cNvSpPr txBox="1">
          <a:spLocks noChangeArrowheads="1"/>
        </xdr:cNvSpPr>
      </xdr:nvSpPr>
      <xdr:spPr bwMode="auto">
        <a:xfrm>
          <a:off x="36576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87</xdr:row>
      <xdr:rowOff>0</xdr:rowOff>
    </xdr:from>
    <xdr:ext cx="114300" cy="285750"/>
    <xdr:sp macro="" textlink="">
      <xdr:nvSpPr>
        <xdr:cNvPr id="408" name="Text Box 14">
          <a:extLst>
            <a:ext uri="{FF2B5EF4-FFF2-40B4-BE49-F238E27FC236}">
              <a16:creationId xmlns:a16="http://schemas.microsoft.com/office/drawing/2014/main" id="{00000000-0008-0000-2000-000098010000}"/>
            </a:ext>
          </a:extLst>
        </xdr:cNvPr>
        <xdr:cNvSpPr txBox="1">
          <a:spLocks noChangeArrowheads="1"/>
        </xdr:cNvSpPr>
      </xdr:nvSpPr>
      <xdr:spPr bwMode="auto">
        <a:xfrm>
          <a:off x="36576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85</xdr:row>
      <xdr:rowOff>0</xdr:rowOff>
    </xdr:from>
    <xdr:ext cx="114300" cy="285750"/>
    <xdr:sp macro="" textlink="">
      <xdr:nvSpPr>
        <xdr:cNvPr id="409" name="Text Box 11">
          <a:extLst>
            <a:ext uri="{FF2B5EF4-FFF2-40B4-BE49-F238E27FC236}">
              <a16:creationId xmlns:a16="http://schemas.microsoft.com/office/drawing/2014/main" id="{00000000-0008-0000-2000-000099010000}"/>
            </a:ext>
          </a:extLst>
        </xdr:cNvPr>
        <xdr:cNvSpPr txBox="1">
          <a:spLocks noChangeArrowheads="1"/>
        </xdr:cNvSpPr>
      </xdr:nvSpPr>
      <xdr:spPr bwMode="auto">
        <a:xfrm>
          <a:off x="36576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85</xdr:row>
      <xdr:rowOff>0</xdr:rowOff>
    </xdr:from>
    <xdr:ext cx="114300" cy="285750"/>
    <xdr:sp macro="" textlink="">
      <xdr:nvSpPr>
        <xdr:cNvPr id="410" name="Text Box 12">
          <a:extLst>
            <a:ext uri="{FF2B5EF4-FFF2-40B4-BE49-F238E27FC236}">
              <a16:creationId xmlns:a16="http://schemas.microsoft.com/office/drawing/2014/main" id="{00000000-0008-0000-2000-00009A010000}"/>
            </a:ext>
          </a:extLst>
        </xdr:cNvPr>
        <xdr:cNvSpPr txBox="1">
          <a:spLocks noChangeArrowheads="1"/>
        </xdr:cNvSpPr>
      </xdr:nvSpPr>
      <xdr:spPr bwMode="auto">
        <a:xfrm>
          <a:off x="36576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86</xdr:row>
      <xdr:rowOff>0</xdr:rowOff>
    </xdr:from>
    <xdr:ext cx="114300" cy="285750"/>
    <xdr:sp macro="" textlink="">
      <xdr:nvSpPr>
        <xdr:cNvPr id="411" name="Text Box 11">
          <a:extLst>
            <a:ext uri="{FF2B5EF4-FFF2-40B4-BE49-F238E27FC236}">
              <a16:creationId xmlns:a16="http://schemas.microsoft.com/office/drawing/2014/main" id="{00000000-0008-0000-2000-00009B010000}"/>
            </a:ext>
          </a:extLst>
        </xdr:cNvPr>
        <xdr:cNvSpPr txBox="1">
          <a:spLocks noChangeArrowheads="1"/>
        </xdr:cNvSpPr>
      </xdr:nvSpPr>
      <xdr:spPr bwMode="auto">
        <a:xfrm>
          <a:off x="36576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86</xdr:row>
      <xdr:rowOff>0</xdr:rowOff>
    </xdr:from>
    <xdr:ext cx="114300" cy="285750"/>
    <xdr:sp macro="" textlink="">
      <xdr:nvSpPr>
        <xdr:cNvPr id="412" name="Text Box 12">
          <a:extLst>
            <a:ext uri="{FF2B5EF4-FFF2-40B4-BE49-F238E27FC236}">
              <a16:creationId xmlns:a16="http://schemas.microsoft.com/office/drawing/2014/main" id="{00000000-0008-0000-2000-00009C010000}"/>
            </a:ext>
          </a:extLst>
        </xdr:cNvPr>
        <xdr:cNvSpPr txBox="1">
          <a:spLocks noChangeArrowheads="1"/>
        </xdr:cNvSpPr>
      </xdr:nvSpPr>
      <xdr:spPr bwMode="auto">
        <a:xfrm>
          <a:off x="36576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86</xdr:row>
      <xdr:rowOff>0</xdr:rowOff>
    </xdr:from>
    <xdr:ext cx="114300" cy="285750"/>
    <xdr:sp macro="" textlink="">
      <xdr:nvSpPr>
        <xdr:cNvPr id="413" name="Text Box 11">
          <a:extLst>
            <a:ext uri="{FF2B5EF4-FFF2-40B4-BE49-F238E27FC236}">
              <a16:creationId xmlns:a16="http://schemas.microsoft.com/office/drawing/2014/main" id="{00000000-0008-0000-2000-00009D010000}"/>
            </a:ext>
          </a:extLst>
        </xdr:cNvPr>
        <xdr:cNvSpPr txBox="1">
          <a:spLocks noChangeArrowheads="1"/>
        </xdr:cNvSpPr>
      </xdr:nvSpPr>
      <xdr:spPr bwMode="auto">
        <a:xfrm>
          <a:off x="36576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86</xdr:row>
      <xdr:rowOff>0</xdr:rowOff>
    </xdr:from>
    <xdr:ext cx="114300" cy="285750"/>
    <xdr:sp macro="" textlink="">
      <xdr:nvSpPr>
        <xdr:cNvPr id="414" name="Text Box 12">
          <a:extLst>
            <a:ext uri="{FF2B5EF4-FFF2-40B4-BE49-F238E27FC236}">
              <a16:creationId xmlns:a16="http://schemas.microsoft.com/office/drawing/2014/main" id="{00000000-0008-0000-2000-00009E010000}"/>
            </a:ext>
          </a:extLst>
        </xdr:cNvPr>
        <xdr:cNvSpPr txBox="1">
          <a:spLocks noChangeArrowheads="1"/>
        </xdr:cNvSpPr>
      </xdr:nvSpPr>
      <xdr:spPr bwMode="auto">
        <a:xfrm>
          <a:off x="36576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428625</xdr:colOff>
      <xdr:row>86</xdr:row>
      <xdr:rowOff>104775</xdr:rowOff>
    </xdr:from>
    <xdr:ext cx="114300" cy="285750"/>
    <xdr:sp macro="" textlink="">
      <xdr:nvSpPr>
        <xdr:cNvPr id="415" name="Text Box 8">
          <a:extLst>
            <a:ext uri="{FF2B5EF4-FFF2-40B4-BE49-F238E27FC236}">
              <a16:creationId xmlns:a16="http://schemas.microsoft.com/office/drawing/2014/main" id="{00000000-0008-0000-2000-00009F010000}"/>
            </a:ext>
          </a:extLst>
        </xdr:cNvPr>
        <xdr:cNvSpPr txBox="1">
          <a:spLocks noChangeArrowheads="1"/>
        </xdr:cNvSpPr>
      </xdr:nvSpPr>
      <xdr:spPr bwMode="auto">
        <a:xfrm>
          <a:off x="4086225" y="164877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87</xdr:row>
      <xdr:rowOff>0</xdr:rowOff>
    </xdr:from>
    <xdr:ext cx="114300" cy="285750"/>
    <xdr:sp macro="" textlink="">
      <xdr:nvSpPr>
        <xdr:cNvPr id="416" name="Text Box 13">
          <a:extLst>
            <a:ext uri="{FF2B5EF4-FFF2-40B4-BE49-F238E27FC236}">
              <a16:creationId xmlns:a16="http://schemas.microsoft.com/office/drawing/2014/main" id="{00000000-0008-0000-2000-0000A0010000}"/>
            </a:ext>
          </a:extLst>
        </xdr:cNvPr>
        <xdr:cNvSpPr txBox="1">
          <a:spLocks noChangeArrowheads="1"/>
        </xdr:cNvSpPr>
      </xdr:nvSpPr>
      <xdr:spPr bwMode="auto">
        <a:xfrm>
          <a:off x="36576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85</xdr:row>
      <xdr:rowOff>0</xdr:rowOff>
    </xdr:from>
    <xdr:ext cx="114300" cy="285750"/>
    <xdr:sp macro="" textlink="">
      <xdr:nvSpPr>
        <xdr:cNvPr id="417" name="Text Box 11">
          <a:extLst>
            <a:ext uri="{FF2B5EF4-FFF2-40B4-BE49-F238E27FC236}">
              <a16:creationId xmlns:a16="http://schemas.microsoft.com/office/drawing/2014/main" id="{00000000-0008-0000-2000-0000A1010000}"/>
            </a:ext>
          </a:extLst>
        </xdr:cNvPr>
        <xdr:cNvSpPr txBox="1">
          <a:spLocks noChangeArrowheads="1"/>
        </xdr:cNvSpPr>
      </xdr:nvSpPr>
      <xdr:spPr bwMode="auto">
        <a:xfrm>
          <a:off x="42672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85</xdr:row>
      <xdr:rowOff>0</xdr:rowOff>
    </xdr:from>
    <xdr:ext cx="114300" cy="285750"/>
    <xdr:sp macro="" textlink="">
      <xdr:nvSpPr>
        <xdr:cNvPr id="418" name="Text Box 12">
          <a:extLst>
            <a:ext uri="{FF2B5EF4-FFF2-40B4-BE49-F238E27FC236}">
              <a16:creationId xmlns:a16="http://schemas.microsoft.com/office/drawing/2014/main" id="{00000000-0008-0000-2000-0000A2010000}"/>
            </a:ext>
          </a:extLst>
        </xdr:cNvPr>
        <xdr:cNvSpPr txBox="1">
          <a:spLocks noChangeArrowheads="1"/>
        </xdr:cNvSpPr>
      </xdr:nvSpPr>
      <xdr:spPr bwMode="auto">
        <a:xfrm>
          <a:off x="42672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86</xdr:row>
      <xdr:rowOff>0</xdr:rowOff>
    </xdr:from>
    <xdr:ext cx="114300" cy="285750"/>
    <xdr:sp macro="" textlink="">
      <xdr:nvSpPr>
        <xdr:cNvPr id="419" name="Text Box 11">
          <a:extLst>
            <a:ext uri="{FF2B5EF4-FFF2-40B4-BE49-F238E27FC236}">
              <a16:creationId xmlns:a16="http://schemas.microsoft.com/office/drawing/2014/main" id="{00000000-0008-0000-2000-0000A3010000}"/>
            </a:ext>
          </a:extLst>
        </xdr:cNvPr>
        <xdr:cNvSpPr txBox="1">
          <a:spLocks noChangeArrowheads="1"/>
        </xdr:cNvSpPr>
      </xdr:nvSpPr>
      <xdr:spPr bwMode="auto">
        <a:xfrm>
          <a:off x="42672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86</xdr:row>
      <xdr:rowOff>0</xdr:rowOff>
    </xdr:from>
    <xdr:ext cx="114300" cy="285750"/>
    <xdr:sp macro="" textlink="">
      <xdr:nvSpPr>
        <xdr:cNvPr id="420" name="Text Box 12">
          <a:extLst>
            <a:ext uri="{FF2B5EF4-FFF2-40B4-BE49-F238E27FC236}">
              <a16:creationId xmlns:a16="http://schemas.microsoft.com/office/drawing/2014/main" id="{00000000-0008-0000-2000-0000A4010000}"/>
            </a:ext>
          </a:extLst>
        </xdr:cNvPr>
        <xdr:cNvSpPr txBox="1">
          <a:spLocks noChangeArrowheads="1"/>
        </xdr:cNvSpPr>
      </xdr:nvSpPr>
      <xdr:spPr bwMode="auto">
        <a:xfrm>
          <a:off x="42672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86</xdr:row>
      <xdr:rowOff>0</xdr:rowOff>
    </xdr:from>
    <xdr:ext cx="114300" cy="285750"/>
    <xdr:sp macro="" textlink="">
      <xdr:nvSpPr>
        <xdr:cNvPr id="421" name="Text Box 11">
          <a:extLst>
            <a:ext uri="{FF2B5EF4-FFF2-40B4-BE49-F238E27FC236}">
              <a16:creationId xmlns:a16="http://schemas.microsoft.com/office/drawing/2014/main" id="{00000000-0008-0000-2000-0000A5010000}"/>
            </a:ext>
          </a:extLst>
        </xdr:cNvPr>
        <xdr:cNvSpPr txBox="1">
          <a:spLocks noChangeArrowheads="1"/>
        </xdr:cNvSpPr>
      </xdr:nvSpPr>
      <xdr:spPr bwMode="auto">
        <a:xfrm>
          <a:off x="42672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86</xdr:row>
      <xdr:rowOff>0</xdr:rowOff>
    </xdr:from>
    <xdr:ext cx="114300" cy="285750"/>
    <xdr:sp macro="" textlink="">
      <xdr:nvSpPr>
        <xdr:cNvPr id="422" name="Text Box 12">
          <a:extLst>
            <a:ext uri="{FF2B5EF4-FFF2-40B4-BE49-F238E27FC236}">
              <a16:creationId xmlns:a16="http://schemas.microsoft.com/office/drawing/2014/main" id="{00000000-0008-0000-2000-0000A6010000}"/>
            </a:ext>
          </a:extLst>
        </xdr:cNvPr>
        <xdr:cNvSpPr txBox="1">
          <a:spLocks noChangeArrowheads="1"/>
        </xdr:cNvSpPr>
      </xdr:nvSpPr>
      <xdr:spPr bwMode="auto">
        <a:xfrm>
          <a:off x="42672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87</xdr:row>
      <xdr:rowOff>0</xdr:rowOff>
    </xdr:from>
    <xdr:ext cx="114300" cy="285750"/>
    <xdr:sp macro="" textlink="">
      <xdr:nvSpPr>
        <xdr:cNvPr id="423" name="Text Box 13">
          <a:extLst>
            <a:ext uri="{FF2B5EF4-FFF2-40B4-BE49-F238E27FC236}">
              <a16:creationId xmlns:a16="http://schemas.microsoft.com/office/drawing/2014/main" id="{00000000-0008-0000-2000-0000A7010000}"/>
            </a:ext>
          </a:extLst>
        </xdr:cNvPr>
        <xdr:cNvSpPr txBox="1">
          <a:spLocks noChangeArrowheads="1"/>
        </xdr:cNvSpPr>
      </xdr:nvSpPr>
      <xdr:spPr bwMode="auto">
        <a:xfrm>
          <a:off x="42672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87</xdr:row>
      <xdr:rowOff>0</xdr:rowOff>
    </xdr:from>
    <xdr:ext cx="114300" cy="285750"/>
    <xdr:sp macro="" textlink="">
      <xdr:nvSpPr>
        <xdr:cNvPr id="424" name="Text Box 14">
          <a:extLst>
            <a:ext uri="{FF2B5EF4-FFF2-40B4-BE49-F238E27FC236}">
              <a16:creationId xmlns:a16="http://schemas.microsoft.com/office/drawing/2014/main" id="{00000000-0008-0000-2000-0000A8010000}"/>
            </a:ext>
          </a:extLst>
        </xdr:cNvPr>
        <xdr:cNvSpPr txBox="1">
          <a:spLocks noChangeArrowheads="1"/>
        </xdr:cNvSpPr>
      </xdr:nvSpPr>
      <xdr:spPr bwMode="auto">
        <a:xfrm>
          <a:off x="42672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85</xdr:row>
      <xdr:rowOff>0</xdr:rowOff>
    </xdr:from>
    <xdr:ext cx="114300" cy="285750"/>
    <xdr:sp macro="" textlink="">
      <xdr:nvSpPr>
        <xdr:cNvPr id="425" name="Text Box 11">
          <a:extLst>
            <a:ext uri="{FF2B5EF4-FFF2-40B4-BE49-F238E27FC236}">
              <a16:creationId xmlns:a16="http://schemas.microsoft.com/office/drawing/2014/main" id="{00000000-0008-0000-2000-0000A9010000}"/>
            </a:ext>
          </a:extLst>
        </xdr:cNvPr>
        <xdr:cNvSpPr txBox="1">
          <a:spLocks noChangeArrowheads="1"/>
        </xdr:cNvSpPr>
      </xdr:nvSpPr>
      <xdr:spPr bwMode="auto">
        <a:xfrm>
          <a:off x="42672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85</xdr:row>
      <xdr:rowOff>0</xdr:rowOff>
    </xdr:from>
    <xdr:ext cx="114300" cy="285750"/>
    <xdr:sp macro="" textlink="">
      <xdr:nvSpPr>
        <xdr:cNvPr id="426" name="Text Box 12">
          <a:extLst>
            <a:ext uri="{FF2B5EF4-FFF2-40B4-BE49-F238E27FC236}">
              <a16:creationId xmlns:a16="http://schemas.microsoft.com/office/drawing/2014/main" id="{00000000-0008-0000-2000-0000AA010000}"/>
            </a:ext>
          </a:extLst>
        </xdr:cNvPr>
        <xdr:cNvSpPr txBox="1">
          <a:spLocks noChangeArrowheads="1"/>
        </xdr:cNvSpPr>
      </xdr:nvSpPr>
      <xdr:spPr bwMode="auto">
        <a:xfrm>
          <a:off x="42672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86</xdr:row>
      <xdr:rowOff>0</xdr:rowOff>
    </xdr:from>
    <xdr:ext cx="114300" cy="285750"/>
    <xdr:sp macro="" textlink="">
      <xdr:nvSpPr>
        <xdr:cNvPr id="427" name="Text Box 11">
          <a:extLst>
            <a:ext uri="{FF2B5EF4-FFF2-40B4-BE49-F238E27FC236}">
              <a16:creationId xmlns:a16="http://schemas.microsoft.com/office/drawing/2014/main" id="{00000000-0008-0000-2000-0000AB010000}"/>
            </a:ext>
          </a:extLst>
        </xdr:cNvPr>
        <xdr:cNvSpPr txBox="1">
          <a:spLocks noChangeArrowheads="1"/>
        </xdr:cNvSpPr>
      </xdr:nvSpPr>
      <xdr:spPr bwMode="auto">
        <a:xfrm>
          <a:off x="42672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86</xdr:row>
      <xdr:rowOff>0</xdr:rowOff>
    </xdr:from>
    <xdr:ext cx="114300" cy="285750"/>
    <xdr:sp macro="" textlink="">
      <xdr:nvSpPr>
        <xdr:cNvPr id="428" name="Text Box 12">
          <a:extLst>
            <a:ext uri="{FF2B5EF4-FFF2-40B4-BE49-F238E27FC236}">
              <a16:creationId xmlns:a16="http://schemas.microsoft.com/office/drawing/2014/main" id="{00000000-0008-0000-2000-0000AC010000}"/>
            </a:ext>
          </a:extLst>
        </xdr:cNvPr>
        <xdr:cNvSpPr txBox="1">
          <a:spLocks noChangeArrowheads="1"/>
        </xdr:cNvSpPr>
      </xdr:nvSpPr>
      <xdr:spPr bwMode="auto">
        <a:xfrm>
          <a:off x="42672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86</xdr:row>
      <xdr:rowOff>0</xdr:rowOff>
    </xdr:from>
    <xdr:ext cx="114300" cy="285750"/>
    <xdr:sp macro="" textlink="">
      <xdr:nvSpPr>
        <xdr:cNvPr id="429" name="Text Box 11">
          <a:extLst>
            <a:ext uri="{FF2B5EF4-FFF2-40B4-BE49-F238E27FC236}">
              <a16:creationId xmlns:a16="http://schemas.microsoft.com/office/drawing/2014/main" id="{00000000-0008-0000-2000-0000AD010000}"/>
            </a:ext>
          </a:extLst>
        </xdr:cNvPr>
        <xdr:cNvSpPr txBox="1">
          <a:spLocks noChangeArrowheads="1"/>
        </xdr:cNvSpPr>
      </xdr:nvSpPr>
      <xdr:spPr bwMode="auto">
        <a:xfrm>
          <a:off x="42672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86</xdr:row>
      <xdr:rowOff>0</xdr:rowOff>
    </xdr:from>
    <xdr:ext cx="114300" cy="285750"/>
    <xdr:sp macro="" textlink="">
      <xdr:nvSpPr>
        <xdr:cNvPr id="430" name="Text Box 12">
          <a:extLst>
            <a:ext uri="{FF2B5EF4-FFF2-40B4-BE49-F238E27FC236}">
              <a16:creationId xmlns:a16="http://schemas.microsoft.com/office/drawing/2014/main" id="{00000000-0008-0000-2000-0000AE010000}"/>
            </a:ext>
          </a:extLst>
        </xdr:cNvPr>
        <xdr:cNvSpPr txBox="1">
          <a:spLocks noChangeArrowheads="1"/>
        </xdr:cNvSpPr>
      </xdr:nvSpPr>
      <xdr:spPr bwMode="auto">
        <a:xfrm>
          <a:off x="42672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86</xdr:row>
      <xdr:rowOff>104775</xdr:rowOff>
    </xdr:from>
    <xdr:ext cx="114300" cy="285750"/>
    <xdr:sp macro="" textlink="">
      <xdr:nvSpPr>
        <xdr:cNvPr id="431" name="Text Box 8">
          <a:extLst>
            <a:ext uri="{FF2B5EF4-FFF2-40B4-BE49-F238E27FC236}">
              <a16:creationId xmlns:a16="http://schemas.microsoft.com/office/drawing/2014/main" id="{00000000-0008-0000-2000-0000AF010000}"/>
            </a:ext>
          </a:extLst>
        </xdr:cNvPr>
        <xdr:cNvSpPr txBox="1">
          <a:spLocks noChangeArrowheads="1"/>
        </xdr:cNvSpPr>
      </xdr:nvSpPr>
      <xdr:spPr bwMode="auto">
        <a:xfrm>
          <a:off x="4267200" y="164877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87</xdr:row>
      <xdr:rowOff>0</xdr:rowOff>
    </xdr:from>
    <xdr:ext cx="114300" cy="285750"/>
    <xdr:sp macro="" textlink="">
      <xdr:nvSpPr>
        <xdr:cNvPr id="432" name="Text Box 13">
          <a:extLst>
            <a:ext uri="{FF2B5EF4-FFF2-40B4-BE49-F238E27FC236}">
              <a16:creationId xmlns:a16="http://schemas.microsoft.com/office/drawing/2014/main" id="{00000000-0008-0000-2000-0000B0010000}"/>
            </a:ext>
          </a:extLst>
        </xdr:cNvPr>
        <xdr:cNvSpPr txBox="1">
          <a:spLocks noChangeArrowheads="1"/>
        </xdr:cNvSpPr>
      </xdr:nvSpPr>
      <xdr:spPr bwMode="auto">
        <a:xfrm>
          <a:off x="42672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85</xdr:row>
      <xdr:rowOff>0</xdr:rowOff>
    </xdr:from>
    <xdr:ext cx="114300" cy="285750"/>
    <xdr:sp macro="" textlink="">
      <xdr:nvSpPr>
        <xdr:cNvPr id="433" name="Text Box 11">
          <a:extLst>
            <a:ext uri="{FF2B5EF4-FFF2-40B4-BE49-F238E27FC236}">
              <a16:creationId xmlns:a16="http://schemas.microsoft.com/office/drawing/2014/main" id="{00000000-0008-0000-2000-0000B1010000}"/>
            </a:ext>
          </a:extLst>
        </xdr:cNvPr>
        <xdr:cNvSpPr txBox="1">
          <a:spLocks noChangeArrowheads="1"/>
        </xdr:cNvSpPr>
      </xdr:nvSpPr>
      <xdr:spPr bwMode="auto">
        <a:xfrm>
          <a:off x="42672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85</xdr:row>
      <xdr:rowOff>0</xdr:rowOff>
    </xdr:from>
    <xdr:ext cx="114300" cy="285750"/>
    <xdr:sp macro="" textlink="">
      <xdr:nvSpPr>
        <xdr:cNvPr id="434" name="Text Box 12">
          <a:extLst>
            <a:ext uri="{FF2B5EF4-FFF2-40B4-BE49-F238E27FC236}">
              <a16:creationId xmlns:a16="http://schemas.microsoft.com/office/drawing/2014/main" id="{00000000-0008-0000-2000-0000B2010000}"/>
            </a:ext>
          </a:extLst>
        </xdr:cNvPr>
        <xdr:cNvSpPr txBox="1">
          <a:spLocks noChangeArrowheads="1"/>
        </xdr:cNvSpPr>
      </xdr:nvSpPr>
      <xdr:spPr bwMode="auto">
        <a:xfrm>
          <a:off x="42672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86</xdr:row>
      <xdr:rowOff>0</xdr:rowOff>
    </xdr:from>
    <xdr:ext cx="114300" cy="285750"/>
    <xdr:sp macro="" textlink="">
      <xdr:nvSpPr>
        <xdr:cNvPr id="435" name="Text Box 11">
          <a:extLst>
            <a:ext uri="{FF2B5EF4-FFF2-40B4-BE49-F238E27FC236}">
              <a16:creationId xmlns:a16="http://schemas.microsoft.com/office/drawing/2014/main" id="{00000000-0008-0000-2000-0000B3010000}"/>
            </a:ext>
          </a:extLst>
        </xdr:cNvPr>
        <xdr:cNvSpPr txBox="1">
          <a:spLocks noChangeArrowheads="1"/>
        </xdr:cNvSpPr>
      </xdr:nvSpPr>
      <xdr:spPr bwMode="auto">
        <a:xfrm>
          <a:off x="42672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86</xdr:row>
      <xdr:rowOff>0</xdr:rowOff>
    </xdr:from>
    <xdr:ext cx="114300" cy="285750"/>
    <xdr:sp macro="" textlink="">
      <xdr:nvSpPr>
        <xdr:cNvPr id="436" name="Text Box 12">
          <a:extLst>
            <a:ext uri="{FF2B5EF4-FFF2-40B4-BE49-F238E27FC236}">
              <a16:creationId xmlns:a16="http://schemas.microsoft.com/office/drawing/2014/main" id="{00000000-0008-0000-2000-0000B4010000}"/>
            </a:ext>
          </a:extLst>
        </xdr:cNvPr>
        <xdr:cNvSpPr txBox="1">
          <a:spLocks noChangeArrowheads="1"/>
        </xdr:cNvSpPr>
      </xdr:nvSpPr>
      <xdr:spPr bwMode="auto">
        <a:xfrm>
          <a:off x="42672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86</xdr:row>
      <xdr:rowOff>0</xdr:rowOff>
    </xdr:from>
    <xdr:ext cx="114300" cy="285750"/>
    <xdr:sp macro="" textlink="">
      <xdr:nvSpPr>
        <xdr:cNvPr id="437" name="Text Box 11">
          <a:extLst>
            <a:ext uri="{FF2B5EF4-FFF2-40B4-BE49-F238E27FC236}">
              <a16:creationId xmlns:a16="http://schemas.microsoft.com/office/drawing/2014/main" id="{00000000-0008-0000-2000-0000B5010000}"/>
            </a:ext>
          </a:extLst>
        </xdr:cNvPr>
        <xdr:cNvSpPr txBox="1">
          <a:spLocks noChangeArrowheads="1"/>
        </xdr:cNvSpPr>
      </xdr:nvSpPr>
      <xdr:spPr bwMode="auto">
        <a:xfrm>
          <a:off x="42672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86</xdr:row>
      <xdr:rowOff>0</xdr:rowOff>
    </xdr:from>
    <xdr:ext cx="114300" cy="285750"/>
    <xdr:sp macro="" textlink="">
      <xdr:nvSpPr>
        <xdr:cNvPr id="438" name="Text Box 12">
          <a:extLst>
            <a:ext uri="{FF2B5EF4-FFF2-40B4-BE49-F238E27FC236}">
              <a16:creationId xmlns:a16="http://schemas.microsoft.com/office/drawing/2014/main" id="{00000000-0008-0000-2000-0000B6010000}"/>
            </a:ext>
          </a:extLst>
        </xdr:cNvPr>
        <xdr:cNvSpPr txBox="1">
          <a:spLocks noChangeArrowheads="1"/>
        </xdr:cNvSpPr>
      </xdr:nvSpPr>
      <xdr:spPr bwMode="auto">
        <a:xfrm>
          <a:off x="42672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87</xdr:row>
      <xdr:rowOff>0</xdr:rowOff>
    </xdr:from>
    <xdr:ext cx="114300" cy="285750"/>
    <xdr:sp macro="" textlink="">
      <xdr:nvSpPr>
        <xdr:cNvPr id="439" name="Text Box 13">
          <a:extLst>
            <a:ext uri="{FF2B5EF4-FFF2-40B4-BE49-F238E27FC236}">
              <a16:creationId xmlns:a16="http://schemas.microsoft.com/office/drawing/2014/main" id="{00000000-0008-0000-2000-0000B7010000}"/>
            </a:ext>
          </a:extLst>
        </xdr:cNvPr>
        <xdr:cNvSpPr txBox="1">
          <a:spLocks noChangeArrowheads="1"/>
        </xdr:cNvSpPr>
      </xdr:nvSpPr>
      <xdr:spPr bwMode="auto">
        <a:xfrm>
          <a:off x="42672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87</xdr:row>
      <xdr:rowOff>0</xdr:rowOff>
    </xdr:from>
    <xdr:ext cx="114300" cy="285750"/>
    <xdr:sp macro="" textlink="">
      <xdr:nvSpPr>
        <xdr:cNvPr id="440" name="Text Box 14">
          <a:extLst>
            <a:ext uri="{FF2B5EF4-FFF2-40B4-BE49-F238E27FC236}">
              <a16:creationId xmlns:a16="http://schemas.microsoft.com/office/drawing/2014/main" id="{00000000-0008-0000-2000-0000B8010000}"/>
            </a:ext>
          </a:extLst>
        </xdr:cNvPr>
        <xdr:cNvSpPr txBox="1">
          <a:spLocks noChangeArrowheads="1"/>
        </xdr:cNvSpPr>
      </xdr:nvSpPr>
      <xdr:spPr bwMode="auto">
        <a:xfrm>
          <a:off x="42672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85</xdr:row>
      <xdr:rowOff>0</xdr:rowOff>
    </xdr:from>
    <xdr:ext cx="114300" cy="285750"/>
    <xdr:sp macro="" textlink="">
      <xdr:nvSpPr>
        <xdr:cNvPr id="441" name="Text Box 11">
          <a:extLst>
            <a:ext uri="{FF2B5EF4-FFF2-40B4-BE49-F238E27FC236}">
              <a16:creationId xmlns:a16="http://schemas.microsoft.com/office/drawing/2014/main" id="{00000000-0008-0000-2000-0000B9010000}"/>
            </a:ext>
          </a:extLst>
        </xdr:cNvPr>
        <xdr:cNvSpPr txBox="1">
          <a:spLocks noChangeArrowheads="1"/>
        </xdr:cNvSpPr>
      </xdr:nvSpPr>
      <xdr:spPr bwMode="auto">
        <a:xfrm>
          <a:off x="42672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85</xdr:row>
      <xdr:rowOff>0</xdr:rowOff>
    </xdr:from>
    <xdr:ext cx="114300" cy="285750"/>
    <xdr:sp macro="" textlink="">
      <xdr:nvSpPr>
        <xdr:cNvPr id="442" name="Text Box 12">
          <a:extLst>
            <a:ext uri="{FF2B5EF4-FFF2-40B4-BE49-F238E27FC236}">
              <a16:creationId xmlns:a16="http://schemas.microsoft.com/office/drawing/2014/main" id="{00000000-0008-0000-2000-0000BA010000}"/>
            </a:ext>
          </a:extLst>
        </xdr:cNvPr>
        <xdr:cNvSpPr txBox="1">
          <a:spLocks noChangeArrowheads="1"/>
        </xdr:cNvSpPr>
      </xdr:nvSpPr>
      <xdr:spPr bwMode="auto">
        <a:xfrm>
          <a:off x="42672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114300" cy="285750"/>
    <xdr:sp macro="" textlink="">
      <xdr:nvSpPr>
        <xdr:cNvPr id="443" name="Text Box 11">
          <a:extLst>
            <a:ext uri="{FF2B5EF4-FFF2-40B4-BE49-F238E27FC236}">
              <a16:creationId xmlns:a16="http://schemas.microsoft.com/office/drawing/2014/main" id="{00000000-0008-0000-2000-0000BB010000}"/>
            </a:ext>
          </a:extLst>
        </xdr:cNvPr>
        <xdr:cNvSpPr txBox="1">
          <a:spLocks noChangeArrowheads="1"/>
        </xdr:cNvSpPr>
      </xdr:nvSpPr>
      <xdr:spPr bwMode="auto">
        <a:xfrm>
          <a:off x="42672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86</xdr:row>
      <xdr:rowOff>0</xdr:rowOff>
    </xdr:from>
    <xdr:ext cx="114300" cy="285750"/>
    <xdr:sp macro="" textlink="">
      <xdr:nvSpPr>
        <xdr:cNvPr id="444" name="Text Box 12">
          <a:extLst>
            <a:ext uri="{FF2B5EF4-FFF2-40B4-BE49-F238E27FC236}">
              <a16:creationId xmlns:a16="http://schemas.microsoft.com/office/drawing/2014/main" id="{00000000-0008-0000-2000-0000BC010000}"/>
            </a:ext>
          </a:extLst>
        </xdr:cNvPr>
        <xdr:cNvSpPr txBox="1">
          <a:spLocks noChangeArrowheads="1"/>
        </xdr:cNvSpPr>
      </xdr:nvSpPr>
      <xdr:spPr bwMode="auto">
        <a:xfrm>
          <a:off x="42672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86</xdr:row>
      <xdr:rowOff>0</xdr:rowOff>
    </xdr:from>
    <xdr:ext cx="114300" cy="285750"/>
    <xdr:sp macro="" textlink="">
      <xdr:nvSpPr>
        <xdr:cNvPr id="445" name="Text Box 11">
          <a:extLst>
            <a:ext uri="{FF2B5EF4-FFF2-40B4-BE49-F238E27FC236}">
              <a16:creationId xmlns:a16="http://schemas.microsoft.com/office/drawing/2014/main" id="{00000000-0008-0000-2000-0000BD010000}"/>
            </a:ext>
          </a:extLst>
        </xdr:cNvPr>
        <xdr:cNvSpPr txBox="1">
          <a:spLocks noChangeArrowheads="1"/>
        </xdr:cNvSpPr>
      </xdr:nvSpPr>
      <xdr:spPr bwMode="auto">
        <a:xfrm>
          <a:off x="42672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85</xdr:row>
      <xdr:rowOff>0</xdr:rowOff>
    </xdr:from>
    <xdr:ext cx="114300" cy="285750"/>
    <xdr:sp macro="" textlink="">
      <xdr:nvSpPr>
        <xdr:cNvPr id="448" name="Text Box 11">
          <a:extLst>
            <a:ext uri="{FF2B5EF4-FFF2-40B4-BE49-F238E27FC236}">
              <a16:creationId xmlns:a16="http://schemas.microsoft.com/office/drawing/2014/main" id="{00000000-0008-0000-2000-0000C0010000}"/>
            </a:ext>
          </a:extLst>
        </xdr:cNvPr>
        <xdr:cNvSpPr txBox="1">
          <a:spLocks noChangeArrowheads="1"/>
        </xdr:cNvSpPr>
      </xdr:nvSpPr>
      <xdr:spPr bwMode="auto">
        <a:xfrm>
          <a:off x="48768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85</xdr:row>
      <xdr:rowOff>0</xdr:rowOff>
    </xdr:from>
    <xdr:ext cx="114300" cy="285750"/>
    <xdr:sp macro="" textlink="">
      <xdr:nvSpPr>
        <xdr:cNvPr id="449" name="Text Box 12">
          <a:extLst>
            <a:ext uri="{FF2B5EF4-FFF2-40B4-BE49-F238E27FC236}">
              <a16:creationId xmlns:a16="http://schemas.microsoft.com/office/drawing/2014/main" id="{00000000-0008-0000-2000-0000C1010000}"/>
            </a:ext>
          </a:extLst>
        </xdr:cNvPr>
        <xdr:cNvSpPr txBox="1">
          <a:spLocks noChangeArrowheads="1"/>
        </xdr:cNvSpPr>
      </xdr:nvSpPr>
      <xdr:spPr bwMode="auto">
        <a:xfrm>
          <a:off x="48768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86</xdr:row>
      <xdr:rowOff>0</xdr:rowOff>
    </xdr:from>
    <xdr:ext cx="114300" cy="285750"/>
    <xdr:sp macro="" textlink="">
      <xdr:nvSpPr>
        <xdr:cNvPr id="450" name="Text Box 11">
          <a:extLst>
            <a:ext uri="{FF2B5EF4-FFF2-40B4-BE49-F238E27FC236}">
              <a16:creationId xmlns:a16="http://schemas.microsoft.com/office/drawing/2014/main" id="{00000000-0008-0000-2000-0000C2010000}"/>
            </a:ext>
          </a:extLst>
        </xdr:cNvPr>
        <xdr:cNvSpPr txBox="1">
          <a:spLocks noChangeArrowheads="1"/>
        </xdr:cNvSpPr>
      </xdr:nvSpPr>
      <xdr:spPr bwMode="auto">
        <a:xfrm>
          <a:off x="48768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86</xdr:row>
      <xdr:rowOff>0</xdr:rowOff>
    </xdr:from>
    <xdr:ext cx="114300" cy="285750"/>
    <xdr:sp macro="" textlink="">
      <xdr:nvSpPr>
        <xdr:cNvPr id="451" name="Text Box 12">
          <a:extLst>
            <a:ext uri="{FF2B5EF4-FFF2-40B4-BE49-F238E27FC236}">
              <a16:creationId xmlns:a16="http://schemas.microsoft.com/office/drawing/2014/main" id="{00000000-0008-0000-2000-0000C3010000}"/>
            </a:ext>
          </a:extLst>
        </xdr:cNvPr>
        <xdr:cNvSpPr txBox="1">
          <a:spLocks noChangeArrowheads="1"/>
        </xdr:cNvSpPr>
      </xdr:nvSpPr>
      <xdr:spPr bwMode="auto">
        <a:xfrm>
          <a:off x="48768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86</xdr:row>
      <xdr:rowOff>0</xdr:rowOff>
    </xdr:from>
    <xdr:ext cx="114300" cy="285750"/>
    <xdr:sp macro="" textlink="">
      <xdr:nvSpPr>
        <xdr:cNvPr id="452" name="Text Box 11">
          <a:extLst>
            <a:ext uri="{FF2B5EF4-FFF2-40B4-BE49-F238E27FC236}">
              <a16:creationId xmlns:a16="http://schemas.microsoft.com/office/drawing/2014/main" id="{00000000-0008-0000-2000-0000C4010000}"/>
            </a:ext>
          </a:extLst>
        </xdr:cNvPr>
        <xdr:cNvSpPr txBox="1">
          <a:spLocks noChangeArrowheads="1"/>
        </xdr:cNvSpPr>
      </xdr:nvSpPr>
      <xdr:spPr bwMode="auto">
        <a:xfrm>
          <a:off x="48768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86</xdr:row>
      <xdr:rowOff>0</xdr:rowOff>
    </xdr:from>
    <xdr:ext cx="114300" cy="285750"/>
    <xdr:sp macro="" textlink="">
      <xdr:nvSpPr>
        <xdr:cNvPr id="453" name="Text Box 12">
          <a:extLst>
            <a:ext uri="{FF2B5EF4-FFF2-40B4-BE49-F238E27FC236}">
              <a16:creationId xmlns:a16="http://schemas.microsoft.com/office/drawing/2014/main" id="{00000000-0008-0000-2000-0000C5010000}"/>
            </a:ext>
          </a:extLst>
        </xdr:cNvPr>
        <xdr:cNvSpPr txBox="1">
          <a:spLocks noChangeArrowheads="1"/>
        </xdr:cNvSpPr>
      </xdr:nvSpPr>
      <xdr:spPr bwMode="auto">
        <a:xfrm>
          <a:off x="48768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87</xdr:row>
      <xdr:rowOff>0</xdr:rowOff>
    </xdr:from>
    <xdr:ext cx="114300" cy="285750"/>
    <xdr:sp macro="" textlink="">
      <xdr:nvSpPr>
        <xdr:cNvPr id="454" name="Text Box 13">
          <a:extLst>
            <a:ext uri="{FF2B5EF4-FFF2-40B4-BE49-F238E27FC236}">
              <a16:creationId xmlns:a16="http://schemas.microsoft.com/office/drawing/2014/main" id="{00000000-0008-0000-2000-0000C6010000}"/>
            </a:ext>
          </a:extLst>
        </xdr:cNvPr>
        <xdr:cNvSpPr txBox="1">
          <a:spLocks noChangeArrowheads="1"/>
        </xdr:cNvSpPr>
      </xdr:nvSpPr>
      <xdr:spPr bwMode="auto">
        <a:xfrm>
          <a:off x="48768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87</xdr:row>
      <xdr:rowOff>0</xdr:rowOff>
    </xdr:from>
    <xdr:ext cx="114300" cy="285750"/>
    <xdr:sp macro="" textlink="">
      <xdr:nvSpPr>
        <xdr:cNvPr id="455" name="Text Box 14">
          <a:extLst>
            <a:ext uri="{FF2B5EF4-FFF2-40B4-BE49-F238E27FC236}">
              <a16:creationId xmlns:a16="http://schemas.microsoft.com/office/drawing/2014/main" id="{00000000-0008-0000-2000-0000C7010000}"/>
            </a:ext>
          </a:extLst>
        </xdr:cNvPr>
        <xdr:cNvSpPr txBox="1">
          <a:spLocks noChangeArrowheads="1"/>
        </xdr:cNvSpPr>
      </xdr:nvSpPr>
      <xdr:spPr bwMode="auto">
        <a:xfrm>
          <a:off x="4876800" y="165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85</xdr:row>
      <xdr:rowOff>0</xdr:rowOff>
    </xdr:from>
    <xdr:ext cx="114300" cy="285750"/>
    <xdr:sp macro="" textlink="">
      <xdr:nvSpPr>
        <xdr:cNvPr id="456" name="Text Box 11">
          <a:extLst>
            <a:ext uri="{FF2B5EF4-FFF2-40B4-BE49-F238E27FC236}">
              <a16:creationId xmlns:a16="http://schemas.microsoft.com/office/drawing/2014/main" id="{00000000-0008-0000-2000-0000C8010000}"/>
            </a:ext>
          </a:extLst>
        </xdr:cNvPr>
        <xdr:cNvSpPr txBox="1">
          <a:spLocks noChangeArrowheads="1"/>
        </xdr:cNvSpPr>
      </xdr:nvSpPr>
      <xdr:spPr bwMode="auto">
        <a:xfrm>
          <a:off x="48768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85</xdr:row>
      <xdr:rowOff>0</xdr:rowOff>
    </xdr:from>
    <xdr:ext cx="114300" cy="285750"/>
    <xdr:sp macro="" textlink="">
      <xdr:nvSpPr>
        <xdr:cNvPr id="457" name="Text Box 12">
          <a:extLst>
            <a:ext uri="{FF2B5EF4-FFF2-40B4-BE49-F238E27FC236}">
              <a16:creationId xmlns:a16="http://schemas.microsoft.com/office/drawing/2014/main" id="{00000000-0008-0000-2000-0000C9010000}"/>
            </a:ext>
          </a:extLst>
        </xdr:cNvPr>
        <xdr:cNvSpPr txBox="1">
          <a:spLocks noChangeArrowheads="1"/>
        </xdr:cNvSpPr>
      </xdr:nvSpPr>
      <xdr:spPr bwMode="auto">
        <a:xfrm>
          <a:off x="4876800" y="1619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86</xdr:row>
      <xdr:rowOff>0</xdr:rowOff>
    </xdr:from>
    <xdr:ext cx="114300" cy="285750"/>
    <xdr:sp macro="" textlink="">
      <xdr:nvSpPr>
        <xdr:cNvPr id="458" name="Text Box 11">
          <a:extLst>
            <a:ext uri="{FF2B5EF4-FFF2-40B4-BE49-F238E27FC236}">
              <a16:creationId xmlns:a16="http://schemas.microsoft.com/office/drawing/2014/main" id="{00000000-0008-0000-2000-0000CA010000}"/>
            </a:ext>
          </a:extLst>
        </xdr:cNvPr>
        <xdr:cNvSpPr txBox="1">
          <a:spLocks noChangeArrowheads="1"/>
        </xdr:cNvSpPr>
      </xdr:nvSpPr>
      <xdr:spPr bwMode="auto">
        <a:xfrm>
          <a:off x="48768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86</xdr:row>
      <xdr:rowOff>0</xdr:rowOff>
    </xdr:from>
    <xdr:ext cx="114300" cy="285750"/>
    <xdr:sp macro="" textlink="">
      <xdr:nvSpPr>
        <xdr:cNvPr id="459" name="Text Box 12">
          <a:extLst>
            <a:ext uri="{FF2B5EF4-FFF2-40B4-BE49-F238E27FC236}">
              <a16:creationId xmlns:a16="http://schemas.microsoft.com/office/drawing/2014/main" id="{00000000-0008-0000-2000-0000CB010000}"/>
            </a:ext>
          </a:extLst>
        </xdr:cNvPr>
        <xdr:cNvSpPr txBox="1">
          <a:spLocks noChangeArrowheads="1"/>
        </xdr:cNvSpPr>
      </xdr:nvSpPr>
      <xdr:spPr bwMode="auto">
        <a:xfrm>
          <a:off x="48768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86</xdr:row>
      <xdr:rowOff>0</xdr:rowOff>
    </xdr:from>
    <xdr:ext cx="114300" cy="285750"/>
    <xdr:sp macro="" textlink="">
      <xdr:nvSpPr>
        <xdr:cNvPr id="460" name="Text Box 11">
          <a:extLst>
            <a:ext uri="{FF2B5EF4-FFF2-40B4-BE49-F238E27FC236}">
              <a16:creationId xmlns:a16="http://schemas.microsoft.com/office/drawing/2014/main" id="{00000000-0008-0000-2000-0000CC010000}"/>
            </a:ext>
          </a:extLst>
        </xdr:cNvPr>
        <xdr:cNvSpPr txBox="1">
          <a:spLocks noChangeArrowheads="1"/>
        </xdr:cNvSpPr>
      </xdr:nvSpPr>
      <xdr:spPr bwMode="auto">
        <a:xfrm>
          <a:off x="4876800" y="1638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492125</xdr:colOff>
      <xdr:row>87</xdr:row>
      <xdr:rowOff>115358</xdr:rowOff>
    </xdr:from>
    <xdr:ext cx="114300" cy="285750"/>
    <xdr:sp macro="" textlink="">
      <xdr:nvSpPr>
        <xdr:cNvPr id="462" name="Text Box 8">
          <a:extLst>
            <a:ext uri="{FF2B5EF4-FFF2-40B4-BE49-F238E27FC236}">
              <a16:creationId xmlns:a16="http://schemas.microsoft.com/office/drawing/2014/main" id="{00000000-0008-0000-2000-0000CE010000}"/>
            </a:ext>
          </a:extLst>
        </xdr:cNvPr>
        <xdr:cNvSpPr txBox="1">
          <a:spLocks noChangeArrowheads="1"/>
        </xdr:cNvSpPr>
      </xdr:nvSpPr>
      <xdr:spPr bwMode="auto">
        <a:xfrm>
          <a:off x="5368925" y="16688858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73</xdr:row>
      <xdr:rowOff>179917</xdr:rowOff>
    </xdr:from>
    <xdr:ext cx="114300" cy="285750"/>
    <xdr:sp macro="" textlink="">
      <xdr:nvSpPr>
        <xdr:cNvPr id="463" name="Text Box 13">
          <a:extLst>
            <a:ext uri="{FF2B5EF4-FFF2-40B4-BE49-F238E27FC236}">
              <a16:creationId xmlns:a16="http://schemas.microsoft.com/office/drawing/2014/main" id="{00000000-0008-0000-2000-0000CF010000}"/>
            </a:ext>
          </a:extLst>
        </xdr:cNvPr>
        <xdr:cNvSpPr txBox="1">
          <a:spLocks noChangeArrowheads="1"/>
        </xdr:cNvSpPr>
      </xdr:nvSpPr>
      <xdr:spPr bwMode="auto">
        <a:xfrm>
          <a:off x="5581650" y="14086417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89</xdr:row>
      <xdr:rowOff>0</xdr:rowOff>
    </xdr:from>
    <xdr:ext cx="114300" cy="285750"/>
    <xdr:sp macro="" textlink="">
      <xdr:nvSpPr>
        <xdr:cNvPr id="464" name="Text Box 13">
          <a:extLst>
            <a:ext uri="{FF2B5EF4-FFF2-40B4-BE49-F238E27FC236}">
              <a16:creationId xmlns:a16="http://schemas.microsoft.com/office/drawing/2014/main" id="{00000000-0008-0000-2000-0000D0010000}"/>
            </a:ext>
          </a:extLst>
        </xdr:cNvPr>
        <xdr:cNvSpPr txBox="1">
          <a:spLocks noChangeArrowheads="1"/>
        </xdr:cNvSpPr>
      </xdr:nvSpPr>
      <xdr:spPr bwMode="auto">
        <a:xfrm>
          <a:off x="1219200" y="1695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89</xdr:row>
      <xdr:rowOff>0</xdr:rowOff>
    </xdr:from>
    <xdr:ext cx="114300" cy="285750"/>
    <xdr:sp macro="" textlink="">
      <xdr:nvSpPr>
        <xdr:cNvPr id="465" name="Text Box 14">
          <a:extLst>
            <a:ext uri="{FF2B5EF4-FFF2-40B4-BE49-F238E27FC236}">
              <a16:creationId xmlns:a16="http://schemas.microsoft.com/office/drawing/2014/main" id="{00000000-0008-0000-2000-0000D1010000}"/>
            </a:ext>
          </a:extLst>
        </xdr:cNvPr>
        <xdr:cNvSpPr txBox="1">
          <a:spLocks noChangeArrowheads="1"/>
        </xdr:cNvSpPr>
      </xdr:nvSpPr>
      <xdr:spPr bwMode="auto">
        <a:xfrm>
          <a:off x="1219200" y="1695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89</xdr:row>
      <xdr:rowOff>0</xdr:rowOff>
    </xdr:from>
    <xdr:ext cx="114300" cy="285750"/>
    <xdr:sp macro="" textlink="">
      <xdr:nvSpPr>
        <xdr:cNvPr id="466" name="Text Box 13">
          <a:extLst>
            <a:ext uri="{FF2B5EF4-FFF2-40B4-BE49-F238E27FC236}">
              <a16:creationId xmlns:a16="http://schemas.microsoft.com/office/drawing/2014/main" id="{00000000-0008-0000-2000-0000D2010000}"/>
            </a:ext>
          </a:extLst>
        </xdr:cNvPr>
        <xdr:cNvSpPr txBox="1">
          <a:spLocks noChangeArrowheads="1"/>
        </xdr:cNvSpPr>
      </xdr:nvSpPr>
      <xdr:spPr bwMode="auto">
        <a:xfrm>
          <a:off x="1219200" y="1695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89</xdr:row>
      <xdr:rowOff>0</xdr:rowOff>
    </xdr:from>
    <xdr:ext cx="114300" cy="285750"/>
    <xdr:sp macro="" textlink="">
      <xdr:nvSpPr>
        <xdr:cNvPr id="467" name="Text Box 14">
          <a:extLst>
            <a:ext uri="{FF2B5EF4-FFF2-40B4-BE49-F238E27FC236}">
              <a16:creationId xmlns:a16="http://schemas.microsoft.com/office/drawing/2014/main" id="{00000000-0008-0000-2000-0000D3010000}"/>
            </a:ext>
          </a:extLst>
        </xdr:cNvPr>
        <xdr:cNvSpPr txBox="1">
          <a:spLocks noChangeArrowheads="1"/>
        </xdr:cNvSpPr>
      </xdr:nvSpPr>
      <xdr:spPr bwMode="auto">
        <a:xfrm>
          <a:off x="1219200" y="1695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89</xdr:row>
      <xdr:rowOff>0</xdr:rowOff>
    </xdr:from>
    <xdr:ext cx="114300" cy="285750"/>
    <xdr:sp macro="" textlink="">
      <xdr:nvSpPr>
        <xdr:cNvPr id="468" name="Text Box 13">
          <a:extLst>
            <a:ext uri="{FF2B5EF4-FFF2-40B4-BE49-F238E27FC236}">
              <a16:creationId xmlns:a16="http://schemas.microsoft.com/office/drawing/2014/main" id="{00000000-0008-0000-2000-0000D4010000}"/>
            </a:ext>
          </a:extLst>
        </xdr:cNvPr>
        <xdr:cNvSpPr txBox="1">
          <a:spLocks noChangeArrowheads="1"/>
        </xdr:cNvSpPr>
      </xdr:nvSpPr>
      <xdr:spPr bwMode="auto">
        <a:xfrm>
          <a:off x="1219200" y="1695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89</xdr:row>
      <xdr:rowOff>0</xdr:rowOff>
    </xdr:from>
    <xdr:ext cx="114300" cy="285750"/>
    <xdr:sp macro="" textlink="">
      <xdr:nvSpPr>
        <xdr:cNvPr id="469" name="Text Box 14">
          <a:extLst>
            <a:ext uri="{FF2B5EF4-FFF2-40B4-BE49-F238E27FC236}">
              <a16:creationId xmlns:a16="http://schemas.microsoft.com/office/drawing/2014/main" id="{00000000-0008-0000-2000-0000D5010000}"/>
            </a:ext>
          </a:extLst>
        </xdr:cNvPr>
        <xdr:cNvSpPr txBox="1">
          <a:spLocks noChangeArrowheads="1"/>
        </xdr:cNvSpPr>
      </xdr:nvSpPr>
      <xdr:spPr bwMode="auto">
        <a:xfrm>
          <a:off x="1219200" y="1695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89</xdr:row>
      <xdr:rowOff>0</xdr:rowOff>
    </xdr:from>
    <xdr:ext cx="114300" cy="285750"/>
    <xdr:sp macro="" textlink="">
      <xdr:nvSpPr>
        <xdr:cNvPr id="470" name="Text Box 13">
          <a:extLst>
            <a:ext uri="{FF2B5EF4-FFF2-40B4-BE49-F238E27FC236}">
              <a16:creationId xmlns:a16="http://schemas.microsoft.com/office/drawing/2014/main" id="{00000000-0008-0000-2000-0000D6010000}"/>
            </a:ext>
          </a:extLst>
        </xdr:cNvPr>
        <xdr:cNvSpPr txBox="1">
          <a:spLocks noChangeArrowheads="1"/>
        </xdr:cNvSpPr>
      </xdr:nvSpPr>
      <xdr:spPr bwMode="auto">
        <a:xfrm>
          <a:off x="1219200" y="1695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89</xdr:row>
      <xdr:rowOff>0</xdr:rowOff>
    </xdr:from>
    <xdr:ext cx="114300" cy="285750"/>
    <xdr:sp macro="" textlink="">
      <xdr:nvSpPr>
        <xdr:cNvPr id="471" name="Text Box 14">
          <a:extLst>
            <a:ext uri="{FF2B5EF4-FFF2-40B4-BE49-F238E27FC236}">
              <a16:creationId xmlns:a16="http://schemas.microsoft.com/office/drawing/2014/main" id="{00000000-0008-0000-2000-0000D7010000}"/>
            </a:ext>
          </a:extLst>
        </xdr:cNvPr>
        <xdr:cNvSpPr txBox="1">
          <a:spLocks noChangeArrowheads="1"/>
        </xdr:cNvSpPr>
      </xdr:nvSpPr>
      <xdr:spPr bwMode="auto">
        <a:xfrm>
          <a:off x="1219200" y="1695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37</xdr:row>
      <xdr:rowOff>0</xdr:rowOff>
    </xdr:from>
    <xdr:ext cx="114300" cy="285750"/>
    <xdr:sp macro="" textlink="">
      <xdr:nvSpPr>
        <xdr:cNvPr id="472" name="Text Box 8">
          <a:extLst>
            <a:ext uri="{FF2B5EF4-FFF2-40B4-BE49-F238E27FC236}">
              <a16:creationId xmlns:a16="http://schemas.microsoft.com/office/drawing/2014/main" id="{00000000-0008-0000-2000-0000D8010000}"/>
            </a:ext>
          </a:extLst>
        </xdr:cNvPr>
        <xdr:cNvSpPr txBox="1">
          <a:spLocks noChangeArrowheads="1"/>
        </xdr:cNvSpPr>
      </xdr:nvSpPr>
      <xdr:spPr bwMode="auto">
        <a:xfrm>
          <a:off x="1219200" y="704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37</xdr:row>
      <xdr:rowOff>0</xdr:rowOff>
    </xdr:from>
    <xdr:ext cx="114300" cy="285750"/>
    <xdr:sp macro="" textlink="">
      <xdr:nvSpPr>
        <xdr:cNvPr id="473" name="Text Box 8">
          <a:extLst>
            <a:ext uri="{FF2B5EF4-FFF2-40B4-BE49-F238E27FC236}">
              <a16:creationId xmlns:a16="http://schemas.microsoft.com/office/drawing/2014/main" id="{00000000-0008-0000-2000-0000D9010000}"/>
            </a:ext>
          </a:extLst>
        </xdr:cNvPr>
        <xdr:cNvSpPr txBox="1">
          <a:spLocks noChangeArrowheads="1"/>
        </xdr:cNvSpPr>
      </xdr:nvSpPr>
      <xdr:spPr bwMode="auto">
        <a:xfrm>
          <a:off x="1219200" y="704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474" name="Text Box 8">
          <a:extLst>
            <a:ext uri="{FF2B5EF4-FFF2-40B4-BE49-F238E27FC236}">
              <a16:creationId xmlns:a16="http://schemas.microsoft.com/office/drawing/2014/main" id="{00000000-0008-0000-2000-0000DA010000}"/>
            </a:ext>
          </a:extLst>
        </xdr:cNvPr>
        <xdr:cNvSpPr txBox="1">
          <a:spLocks noChangeArrowheads="1"/>
        </xdr:cNvSpPr>
      </xdr:nvSpPr>
      <xdr:spPr bwMode="auto">
        <a:xfrm>
          <a:off x="1219200" y="857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475" name="Text Box 8">
          <a:extLst>
            <a:ext uri="{FF2B5EF4-FFF2-40B4-BE49-F238E27FC236}">
              <a16:creationId xmlns:a16="http://schemas.microsoft.com/office/drawing/2014/main" id="{00000000-0008-0000-2000-0000DB010000}"/>
            </a:ext>
          </a:extLst>
        </xdr:cNvPr>
        <xdr:cNvSpPr txBox="1">
          <a:spLocks noChangeArrowheads="1"/>
        </xdr:cNvSpPr>
      </xdr:nvSpPr>
      <xdr:spPr bwMode="auto">
        <a:xfrm>
          <a:off x="1219200" y="857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76" name="Text Box 1">
          <a:extLst>
            <a:ext uri="{FF2B5EF4-FFF2-40B4-BE49-F238E27FC236}">
              <a16:creationId xmlns:a16="http://schemas.microsoft.com/office/drawing/2014/main" id="{00000000-0008-0000-2000-0000DC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77" name="Text Box 2">
          <a:extLst>
            <a:ext uri="{FF2B5EF4-FFF2-40B4-BE49-F238E27FC236}">
              <a16:creationId xmlns:a16="http://schemas.microsoft.com/office/drawing/2014/main" id="{00000000-0008-0000-2000-0000DD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78" name="Text Box 3">
          <a:extLst>
            <a:ext uri="{FF2B5EF4-FFF2-40B4-BE49-F238E27FC236}">
              <a16:creationId xmlns:a16="http://schemas.microsoft.com/office/drawing/2014/main" id="{00000000-0008-0000-2000-0000DE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79" name="Text Box 4">
          <a:extLst>
            <a:ext uri="{FF2B5EF4-FFF2-40B4-BE49-F238E27FC236}">
              <a16:creationId xmlns:a16="http://schemas.microsoft.com/office/drawing/2014/main" id="{00000000-0008-0000-2000-0000DF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80" name="Text Box 5">
          <a:extLst>
            <a:ext uri="{FF2B5EF4-FFF2-40B4-BE49-F238E27FC236}">
              <a16:creationId xmlns:a16="http://schemas.microsoft.com/office/drawing/2014/main" id="{00000000-0008-0000-2000-0000E0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81" name="Text Box 6">
          <a:extLst>
            <a:ext uri="{FF2B5EF4-FFF2-40B4-BE49-F238E27FC236}">
              <a16:creationId xmlns:a16="http://schemas.microsoft.com/office/drawing/2014/main" id="{00000000-0008-0000-2000-0000E1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82" name="Text Box 8">
          <a:extLst>
            <a:ext uri="{FF2B5EF4-FFF2-40B4-BE49-F238E27FC236}">
              <a16:creationId xmlns:a16="http://schemas.microsoft.com/office/drawing/2014/main" id="{00000000-0008-0000-2000-0000E2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83" name="Text Box 9">
          <a:extLst>
            <a:ext uri="{FF2B5EF4-FFF2-40B4-BE49-F238E27FC236}">
              <a16:creationId xmlns:a16="http://schemas.microsoft.com/office/drawing/2014/main" id="{00000000-0008-0000-2000-0000E3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84" name="Text Box 10">
          <a:extLst>
            <a:ext uri="{FF2B5EF4-FFF2-40B4-BE49-F238E27FC236}">
              <a16:creationId xmlns:a16="http://schemas.microsoft.com/office/drawing/2014/main" id="{00000000-0008-0000-2000-0000E4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85" name="Text Box 1">
          <a:extLst>
            <a:ext uri="{FF2B5EF4-FFF2-40B4-BE49-F238E27FC236}">
              <a16:creationId xmlns:a16="http://schemas.microsoft.com/office/drawing/2014/main" id="{00000000-0008-0000-2000-0000E5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86" name="Text Box 2">
          <a:extLst>
            <a:ext uri="{FF2B5EF4-FFF2-40B4-BE49-F238E27FC236}">
              <a16:creationId xmlns:a16="http://schemas.microsoft.com/office/drawing/2014/main" id="{00000000-0008-0000-2000-0000E6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487" name="Text Box 8">
          <a:extLst>
            <a:ext uri="{FF2B5EF4-FFF2-40B4-BE49-F238E27FC236}">
              <a16:creationId xmlns:a16="http://schemas.microsoft.com/office/drawing/2014/main" id="{00000000-0008-0000-2000-0000E7010000}"/>
            </a:ext>
          </a:extLst>
        </xdr:cNvPr>
        <xdr:cNvSpPr txBox="1">
          <a:spLocks noChangeArrowheads="1"/>
        </xdr:cNvSpPr>
      </xdr:nvSpPr>
      <xdr:spPr bwMode="auto">
        <a:xfrm>
          <a:off x="1219200" y="857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88" name="Text Box 1">
          <a:extLst>
            <a:ext uri="{FF2B5EF4-FFF2-40B4-BE49-F238E27FC236}">
              <a16:creationId xmlns:a16="http://schemas.microsoft.com/office/drawing/2014/main" id="{00000000-0008-0000-2000-0000E8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89" name="Text Box 2">
          <a:extLst>
            <a:ext uri="{FF2B5EF4-FFF2-40B4-BE49-F238E27FC236}">
              <a16:creationId xmlns:a16="http://schemas.microsoft.com/office/drawing/2014/main" id="{00000000-0008-0000-2000-0000E9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90" name="Text Box 3">
          <a:extLst>
            <a:ext uri="{FF2B5EF4-FFF2-40B4-BE49-F238E27FC236}">
              <a16:creationId xmlns:a16="http://schemas.microsoft.com/office/drawing/2014/main" id="{00000000-0008-0000-2000-0000EA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91" name="Text Box 4">
          <a:extLst>
            <a:ext uri="{FF2B5EF4-FFF2-40B4-BE49-F238E27FC236}">
              <a16:creationId xmlns:a16="http://schemas.microsoft.com/office/drawing/2014/main" id="{00000000-0008-0000-2000-0000EB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92" name="Text Box 5">
          <a:extLst>
            <a:ext uri="{FF2B5EF4-FFF2-40B4-BE49-F238E27FC236}">
              <a16:creationId xmlns:a16="http://schemas.microsoft.com/office/drawing/2014/main" id="{00000000-0008-0000-2000-0000EC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93" name="Text Box 6">
          <a:extLst>
            <a:ext uri="{FF2B5EF4-FFF2-40B4-BE49-F238E27FC236}">
              <a16:creationId xmlns:a16="http://schemas.microsoft.com/office/drawing/2014/main" id="{00000000-0008-0000-2000-0000ED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94" name="Text Box 8">
          <a:extLst>
            <a:ext uri="{FF2B5EF4-FFF2-40B4-BE49-F238E27FC236}">
              <a16:creationId xmlns:a16="http://schemas.microsoft.com/office/drawing/2014/main" id="{00000000-0008-0000-2000-0000EE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95" name="Text Box 9">
          <a:extLst>
            <a:ext uri="{FF2B5EF4-FFF2-40B4-BE49-F238E27FC236}">
              <a16:creationId xmlns:a16="http://schemas.microsoft.com/office/drawing/2014/main" id="{00000000-0008-0000-2000-0000EF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96" name="Text Box 10">
          <a:extLst>
            <a:ext uri="{FF2B5EF4-FFF2-40B4-BE49-F238E27FC236}">
              <a16:creationId xmlns:a16="http://schemas.microsoft.com/office/drawing/2014/main" id="{00000000-0008-0000-2000-0000F0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97" name="Text Box 1">
          <a:extLst>
            <a:ext uri="{FF2B5EF4-FFF2-40B4-BE49-F238E27FC236}">
              <a16:creationId xmlns:a16="http://schemas.microsoft.com/office/drawing/2014/main" id="{00000000-0008-0000-2000-0000F1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498" name="Text Box 2">
          <a:extLst>
            <a:ext uri="{FF2B5EF4-FFF2-40B4-BE49-F238E27FC236}">
              <a16:creationId xmlns:a16="http://schemas.microsoft.com/office/drawing/2014/main" id="{00000000-0008-0000-2000-0000F2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499" name="Text Box 8">
          <a:extLst>
            <a:ext uri="{FF2B5EF4-FFF2-40B4-BE49-F238E27FC236}">
              <a16:creationId xmlns:a16="http://schemas.microsoft.com/office/drawing/2014/main" id="{00000000-0008-0000-2000-0000F3010000}"/>
            </a:ext>
          </a:extLst>
        </xdr:cNvPr>
        <xdr:cNvSpPr txBox="1">
          <a:spLocks noChangeArrowheads="1"/>
        </xdr:cNvSpPr>
      </xdr:nvSpPr>
      <xdr:spPr bwMode="auto">
        <a:xfrm>
          <a:off x="1219200" y="857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00" name="Text Box 8">
          <a:extLst>
            <a:ext uri="{FF2B5EF4-FFF2-40B4-BE49-F238E27FC236}">
              <a16:creationId xmlns:a16="http://schemas.microsoft.com/office/drawing/2014/main" id="{00000000-0008-0000-2000-0000F4010000}"/>
            </a:ext>
          </a:extLst>
        </xdr:cNvPr>
        <xdr:cNvSpPr txBox="1">
          <a:spLocks noChangeArrowheads="1"/>
        </xdr:cNvSpPr>
      </xdr:nvSpPr>
      <xdr:spPr bwMode="auto">
        <a:xfrm>
          <a:off x="1219200" y="857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01" name="Text Box 1">
          <a:extLst>
            <a:ext uri="{FF2B5EF4-FFF2-40B4-BE49-F238E27FC236}">
              <a16:creationId xmlns:a16="http://schemas.microsoft.com/office/drawing/2014/main" id="{00000000-0008-0000-2000-0000F5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02" name="Text Box 2">
          <a:extLst>
            <a:ext uri="{FF2B5EF4-FFF2-40B4-BE49-F238E27FC236}">
              <a16:creationId xmlns:a16="http://schemas.microsoft.com/office/drawing/2014/main" id="{00000000-0008-0000-2000-0000F6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03" name="Text Box 3">
          <a:extLst>
            <a:ext uri="{FF2B5EF4-FFF2-40B4-BE49-F238E27FC236}">
              <a16:creationId xmlns:a16="http://schemas.microsoft.com/office/drawing/2014/main" id="{00000000-0008-0000-2000-0000F7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04" name="Text Box 4">
          <a:extLst>
            <a:ext uri="{FF2B5EF4-FFF2-40B4-BE49-F238E27FC236}">
              <a16:creationId xmlns:a16="http://schemas.microsoft.com/office/drawing/2014/main" id="{00000000-0008-0000-2000-0000F8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05" name="Text Box 5">
          <a:extLst>
            <a:ext uri="{FF2B5EF4-FFF2-40B4-BE49-F238E27FC236}">
              <a16:creationId xmlns:a16="http://schemas.microsoft.com/office/drawing/2014/main" id="{00000000-0008-0000-2000-0000F9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06" name="Text Box 6">
          <a:extLst>
            <a:ext uri="{FF2B5EF4-FFF2-40B4-BE49-F238E27FC236}">
              <a16:creationId xmlns:a16="http://schemas.microsoft.com/office/drawing/2014/main" id="{00000000-0008-0000-2000-0000FA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07" name="Text Box 8">
          <a:extLst>
            <a:ext uri="{FF2B5EF4-FFF2-40B4-BE49-F238E27FC236}">
              <a16:creationId xmlns:a16="http://schemas.microsoft.com/office/drawing/2014/main" id="{00000000-0008-0000-2000-0000FB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08" name="Text Box 9">
          <a:extLst>
            <a:ext uri="{FF2B5EF4-FFF2-40B4-BE49-F238E27FC236}">
              <a16:creationId xmlns:a16="http://schemas.microsoft.com/office/drawing/2014/main" id="{00000000-0008-0000-2000-0000FC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09" name="Text Box 10">
          <a:extLst>
            <a:ext uri="{FF2B5EF4-FFF2-40B4-BE49-F238E27FC236}">
              <a16:creationId xmlns:a16="http://schemas.microsoft.com/office/drawing/2014/main" id="{00000000-0008-0000-2000-0000FD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10" name="Text Box 1">
          <a:extLst>
            <a:ext uri="{FF2B5EF4-FFF2-40B4-BE49-F238E27FC236}">
              <a16:creationId xmlns:a16="http://schemas.microsoft.com/office/drawing/2014/main" id="{00000000-0008-0000-2000-0000FE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11" name="Text Box 2">
          <a:extLst>
            <a:ext uri="{FF2B5EF4-FFF2-40B4-BE49-F238E27FC236}">
              <a16:creationId xmlns:a16="http://schemas.microsoft.com/office/drawing/2014/main" id="{00000000-0008-0000-2000-0000FF01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12" name="Text Box 8">
          <a:extLst>
            <a:ext uri="{FF2B5EF4-FFF2-40B4-BE49-F238E27FC236}">
              <a16:creationId xmlns:a16="http://schemas.microsoft.com/office/drawing/2014/main" id="{00000000-0008-0000-2000-000000020000}"/>
            </a:ext>
          </a:extLst>
        </xdr:cNvPr>
        <xdr:cNvSpPr txBox="1">
          <a:spLocks noChangeArrowheads="1"/>
        </xdr:cNvSpPr>
      </xdr:nvSpPr>
      <xdr:spPr bwMode="auto">
        <a:xfrm>
          <a:off x="1219200" y="857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13" name="Text Box 1">
          <a:extLst>
            <a:ext uri="{FF2B5EF4-FFF2-40B4-BE49-F238E27FC236}">
              <a16:creationId xmlns:a16="http://schemas.microsoft.com/office/drawing/2014/main" id="{00000000-0008-0000-2000-000001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14" name="Text Box 2">
          <a:extLst>
            <a:ext uri="{FF2B5EF4-FFF2-40B4-BE49-F238E27FC236}">
              <a16:creationId xmlns:a16="http://schemas.microsoft.com/office/drawing/2014/main" id="{00000000-0008-0000-2000-000002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15" name="Text Box 3">
          <a:extLst>
            <a:ext uri="{FF2B5EF4-FFF2-40B4-BE49-F238E27FC236}">
              <a16:creationId xmlns:a16="http://schemas.microsoft.com/office/drawing/2014/main" id="{00000000-0008-0000-2000-000003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16" name="Text Box 4">
          <a:extLst>
            <a:ext uri="{FF2B5EF4-FFF2-40B4-BE49-F238E27FC236}">
              <a16:creationId xmlns:a16="http://schemas.microsoft.com/office/drawing/2014/main" id="{00000000-0008-0000-2000-000004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17" name="Text Box 5">
          <a:extLst>
            <a:ext uri="{FF2B5EF4-FFF2-40B4-BE49-F238E27FC236}">
              <a16:creationId xmlns:a16="http://schemas.microsoft.com/office/drawing/2014/main" id="{00000000-0008-0000-2000-000005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18" name="Text Box 6">
          <a:extLst>
            <a:ext uri="{FF2B5EF4-FFF2-40B4-BE49-F238E27FC236}">
              <a16:creationId xmlns:a16="http://schemas.microsoft.com/office/drawing/2014/main" id="{00000000-0008-0000-2000-000006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19" name="Text Box 8">
          <a:extLst>
            <a:ext uri="{FF2B5EF4-FFF2-40B4-BE49-F238E27FC236}">
              <a16:creationId xmlns:a16="http://schemas.microsoft.com/office/drawing/2014/main" id="{00000000-0008-0000-2000-000007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20" name="Text Box 9">
          <a:extLst>
            <a:ext uri="{FF2B5EF4-FFF2-40B4-BE49-F238E27FC236}">
              <a16:creationId xmlns:a16="http://schemas.microsoft.com/office/drawing/2014/main" id="{00000000-0008-0000-2000-000008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21" name="Text Box 10">
          <a:extLst>
            <a:ext uri="{FF2B5EF4-FFF2-40B4-BE49-F238E27FC236}">
              <a16:creationId xmlns:a16="http://schemas.microsoft.com/office/drawing/2014/main" id="{00000000-0008-0000-2000-000009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10583</xdr:colOff>
      <xdr:row>44</xdr:row>
      <xdr:rowOff>42333</xdr:rowOff>
    </xdr:from>
    <xdr:ext cx="114300" cy="285750"/>
    <xdr:sp macro="" textlink="">
      <xdr:nvSpPr>
        <xdr:cNvPr id="522" name="Text Box 1">
          <a:extLst>
            <a:ext uri="{FF2B5EF4-FFF2-40B4-BE49-F238E27FC236}">
              <a16:creationId xmlns:a16="http://schemas.microsoft.com/office/drawing/2014/main" id="{00000000-0008-0000-2000-00000A020000}"/>
            </a:ext>
          </a:extLst>
        </xdr:cNvPr>
        <xdr:cNvSpPr txBox="1">
          <a:spLocks noChangeArrowheads="1"/>
        </xdr:cNvSpPr>
      </xdr:nvSpPr>
      <xdr:spPr bwMode="auto">
        <a:xfrm>
          <a:off x="1229783" y="8424333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23" name="Text Box 1">
          <a:extLst>
            <a:ext uri="{FF2B5EF4-FFF2-40B4-BE49-F238E27FC236}">
              <a16:creationId xmlns:a16="http://schemas.microsoft.com/office/drawing/2014/main" id="{00000000-0008-0000-2000-00000B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24" name="Text Box 2">
          <a:extLst>
            <a:ext uri="{FF2B5EF4-FFF2-40B4-BE49-F238E27FC236}">
              <a16:creationId xmlns:a16="http://schemas.microsoft.com/office/drawing/2014/main" id="{00000000-0008-0000-2000-00000C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25" name="Text Box 3">
          <a:extLst>
            <a:ext uri="{FF2B5EF4-FFF2-40B4-BE49-F238E27FC236}">
              <a16:creationId xmlns:a16="http://schemas.microsoft.com/office/drawing/2014/main" id="{00000000-0008-0000-2000-00000D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26" name="Text Box 4">
          <a:extLst>
            <a:ext uri="{FF2B5EF4-FFF2-40B4-BE49-F238E27FC236}">
              <a16:creationId xmlns:a16="http://schemas.microsoft.com/office/drawing/2014/main" id="{00000000-0008-0000-2000-00000E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27" name="Text Box 5">
          <a:extLst>
            <a:ext uri="{FF2B5EF4-FFF2-40B4-BE49-F238E27FC236}">
              <a16:creationId xmlns:a16="http://schemas.microsoft.com/office/drawing/2014/main" id="{00000000-0008-0000-2000-00000F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28" name="Text Box 6">
          <a:extLst>
            <a:ext uri="{FF2B5EF4-FFF2-40B4-BE49-F238E27FC236}">
              <a16:creationId xmlns:a16="http://schemas.microsoft.com/office/drawing/2014/main" id="{00000000-0008-0000-2000-000010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29" name="Text Box 8">
          <a:extLst>
            <a:ext uri="{FF2B5EF4-FFF2-40B4-BE49-F238E27FC236}">
              <a16:creationId xmlns:a16="http://schemas.microsoft.com/office/drawing/2014/main" id="{00000000-0008-0000-2000-000011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30" name="Text Box 9">
          <a:extLst>
            <a:ext uri="{FF2B5EF4-FFF2-40B4-BE49-F238E27FC236}">
              <a16:creationId xmlns:a16="http://schemas.microsoft.com/office/drawing/2014/main" id="{00000000-0008-0000-2000-000012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31" name="Text Box 10">
          <a:extLst>
            <a:ext uri="{FF2B5EF4-FFF2-40B4-BE49-F238E27FC236}">
              <a16:creationId xmlns:a16="http://schemas.microsoft.com/office/drawing/2014/main" id="{00000000-0008-0000-2000-000013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32" name="Text Box 1">
          <a:extLst>
            <a:ext uri="{FF2B5EF4-FFF2-40B4-BE49-F238E27FC236}">
              <a16:creationId xmlns:a16="http://schemas.microsoft.com/office/drawing/2014/main" id="{00000000-0008-0000-2000-000014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33" name="Text Box 2">
          <a:extLst>
            <a:ext uri="{FF2B5EF4-FFF2-40B4-BE49-F238E27FC236}">
              <a16:creationId xmlns:a16="http://schemas.microsoft.com/office/drawing/2014/main" id="{00000000-0008-0000-2000-000015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34" name="Text Box 1">
          <a:extLst>
            <a:ext uri="{FF2B5EF4-FFF2-40B4-BE49-F238E27FC236}">
              <a16:creationId xmlns:a16="http://schemas.microsoft.com/office/drawing/2014/main" id="{00000000-0008-0000-2000-000016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35" name="Text Box 2">
          <a:extLst>
            <a:ext uri="{FF2B5EF4-FFF2-40B4-BE49-F238E27FC236}">
              <a16:creationId xmlns:a16="http://schemas.microsoft.com/office/drawing/2014/main" id="{00000000-0008-0000-2000-000017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36" name="Text Box 3">
          <a:extLst>
            <a:ext uri="{FF2B5EF4-FFF2-40B4-BE49-F238E27FC236}">
              <a16:creationId xmlns:a16="http://schemas.microsoft.com/office/drawing/2014/main" id="{00000000-0008-0000-2000-000018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37" name="Text Box 4">
          <a:extLst>
            <a:ext uri="{FF2B5EF4-FFF2-40B4-BE49-F238E27FC236}">
              <a16:creationId xmlns:a16="http://schemas.microsoft.com/office/drawing/2014/main" id="{00000000-0008-0000-2000-000019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38" name="Text Box 5">
          <a:extLst>
            <a:ext uri="{FF2B5EF4-FFF2-40B4-BE49-F238E27FC236}">
              <a16:creationId xmlns:a16="http://schemas.microsoft.com/office/drawing/2014/main" id="{00000000-0008-0000-2000-00001A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39" name="Text Box 6">
          <a:extLst>
            <a:ext uri="{FF2B5EF4-FFF2-40B4-BE49-F238E27FC236}">
              <a16:creationId xmlns:a16="http://schemas.microsoft.com/office/drawing/2014/main" id="{00000000-0008-0000-2000-00001B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40" name="Text Box 8">
          <a:extLst>
            <a:ext uri="{FF2B5EF4-FFF2-40B4-BE49-F238E27FC236}">
              <a16:creationId xmlns:a16="http://schemas.microsoft.com/office/drawing/2014/main" id="{00000000-0008-0000-2000-00001C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41" name="Text Box 9">
          <a:extLst>
            <a:ext uri="{FF2B5EF4-FFF2-40B4-BE49-F238E27FC236}">
              <a16:creationId xmlns:a16="http://schemas.microsoft.com/office/drawing/2014/main" id="{00000000-0008-0000-2000-00001D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42" name="Text Box 10">
          <a:extLst>
            <a:ext uri="{FF2B5EF4-FFF2-40B4-BE49-F238E27FC236}">
              <a16:creationId xmlns:a16="http://schemas.microsoft.com/office/drawing/2014/main" id="{00000000-0008-0000-2000-00001E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43" name="Text Box 1">
          <a:extLst>
            <a:ext uri="{FF2B5EF4-FFF2-40B4-BE49-F238E27FC236}">
              <a16:creationId xmlns:a16="http://schemas.microsoft.com/office/drawing/2014/main" id="{00000000-0008-0000-2000-00001F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44" name="Text Box 2">
          <a:extLst>
            <a:ext uri="{FF2B5EF4-FFF2-40B4-BE49-F238E27FC236}">
              <a16:creationId xmlns:a16="http://schemas.microsoft.com/office/drawing/2014/main" id="{00000000-0008-0000-2000-000020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545" name="Text Box 8">
          <a:extLst>
            <a:ext uri="{FF2B5EF4-FFF2-40B4-BE49-F238E27FC236}">
              <a16:creationId xmlns:a16="http://schemas.microsoft.com/office/drawing/2014/main" id="{00000000-0008-0000-2000-00002102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546" name="Text Box 8">
          <a:extLst>
            <a:ext uri="{FF2B5EF4-FFF2-40B4-BE49-F238E27FC236}">
              <a16:creationId xmlns:a16="http://schemas.microsoft.com/office/drawing/2014/main" id="{00000000-0008-0000-2000-00002202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47" name="Text Box 1">
          <a:extLst>
            <a:ext uri="{FF2B5EF4-FFF2-40B4-BE49-F238E27FC236}">
              <a16:creationId xmlns:a16="http://schemas.microsoft.com/office/drawing/2014/main" id="{00000000-0008-0000-2000-000023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48" name="Text Box 2">
          <a:extLst>
            <a:ext uri="{FF2B5EF4-FFF2-40B4-BE49-F238E27FC236}">
              <a16:creationId xmlns:a16="http://schemas.microsoft.com/office/drawing/2014/main" id="{00000000-0008-0000-2000-000024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49" name="Text Box 3">
          <a:extLst>
            <a:ext uri="{FF2B5EF4-FFF2-40B4-BE49-F238E27FC236}">
              <a16:creationId xmlns:a16="http://schemas.microsoft.com/office/drawing/2014/main" id="{00000000-0008-0000-2000-000025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50" name="Text Box 4">
          <a:extLst>
            <a:ext uri="{FF2B5EF4-FFF2-40B4-BE49-F238E27FC236}">
              <a16:creationId xmlns:a16="http://schemas.microsoft.com/office/drawing/2014/main" id="{00000000-0008-0000-2000-000026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51" name="Text Box 5">
          <a:extLst>
            <a:ext uri="{FF2B5EF4-FFF2-40B4-BE49-F238E27FC236}">
              <a16:creationId xmlns:a16="http://schemas.microsoft.com/office/drawing/2014/main" id="{00000000-0008-0000-2000-000027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52" name="Text Box 6">
          <a:extLst>
            <a:ext uri="{FF2B5EF4-FFF2-40B4-BE49-F238E27FC236}">
              <a16:creationId xmlns:a16="http://schemas.microsoft.com/office/drawing/2014/main" id="{00000000-0008-0000-2000-000028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53" name="Text Box 8">
          <a:extLst>
            <a:ext uri="{FF2B5EF4-FFF2-40B4-BE49-F238E27FC236}">
              <a16:creationId xmlns:a16="http://schemas.microsoft.com/office/drawing/2014/main" id="{00000000-0008-0000-2000-000029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54" name="Text Box 9">
          <a:extLst>
            <a:ext uri="{FF2B5EF4-FFF2-40B4-BE49-F238E27FC236}">
              <a16:creationId xmlns:a16="http://schemas.microsoft.com/office/drawing/2014/main" id="{00000000-0008-0000-2000-00002A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55" name="Text Box 10">
          <a:extLst>
            <a:ext uri="{FF2B5EF4-FFF2-40B4-BE49-F238E27FC236}">
              <a16:creationId xmlns:a16="http://schemas.microsoft.com/office/drawing/2014/main" id="{00000000-0008-0000-2000-00002B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56" name="Text Box 1">
          <a:extLst>
            <a:ext uri="{FF2B5EF4-FFF2-40B4-BE49-F238E27FC236}">
              <a16:creationId xmlns:a16="http://schemas.microsoft.com/office/drawing/2014/main" id="{00000000-0008-0000-2000-00002C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57" name="Text Box 2">
          <a:extLst>
            <a:ext uri="{FF2B5EF4-FFF2-40B4-BE49-F238E27FC236}">
              <a16:creationId xmlns:a16="http://schemas.microsoft.com/office/drawing/2014/main" id="{00000000-0008-0000-2000-00002D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558" name="Text Box 8">
          <a:extLst>
            <a:ext uri="{FF2B5EF4-FFF2-40B4-BE49-F238E27FC236}">
              <a16:creationId xmlns:a16="http://schemas.microsoft.com/office/drawing/2014/main" id="{00000000-0008-0000-2000-00002E02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59" name="Text Box 1">
          <a:extLst>
            <a:ext uri="{FF2B5EF4-FFF2-40B4-BE49-F238E27FC236}">
              <a16:creationId xmlns:a16="http://schemas.microsoft.com/office/drawing/2014/main" id="{00000000-0008-0000-2000-00002F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60" name="Text Box 2">
          <a:extLst>
            <a:ext uri="{FF2B5EF4-FFF2-40B4-BE49-F238E27FC236}">
              <a16:creationId xmlns:a16="http://schemas.microsoft.com/office/drawing/2014/main" id="{00000000-0008-0000-2000-000030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61" name="Text Box 3">
          <a:extLst>
            <a:ext uri="{FF2B5EF4-FFF2-40B4-BE49-F238E27FC236}">
              <a16:creationId xmlns:a16="http://schemas.microsoft.com/office/drawing/2014/main" id="{00000000-0008-0000-2000-000031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62" name="Text Box 4">
          <a:extLst>
            <a:ext uri="{FF2B5EF4-FFF2-40B4-BE49-F238E27FC236}">
              <a16:creationId xmlns:a16="http://schemas.microsoft.com/office/drawing/2014/main" id="{00000000-0008-0000-2000-000032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63" name="Text Box 5">
          <a:extLst>
            <a:ext uri="{FF2B5EF4-FFF2-40B4-BE49-F238E27FC236}">
              <a16:creationId xmlns:a16="http://schemas.microsoft.com/office/drawing/2014/main" id="{00000000-0008-0000-2000-000033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64" name="Text Box 6">
          <a:extLst>
            <a:ext uri="{FF2B5EF4-FFF2-40B4-BE49-F238E27FC236}">
              <a16:creationId xmlns:a16="http://schemas.microsoft.com/office/drawing/2014/main" id="{00000000-0008-0000-2000-000034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65" name="Text Box 8">
          <a:extLst>
            <a:ext uri="{FF2B5EF4-FFF2-40B4-BE49-F238E27FC236}">
              <a16:creationId xmlns:a16="http://schemas.microsoft.com/office/drawing/2014/main" id="{00000000-0008-0000-2000-000035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66" name="Text Box 9">
          <a:extLst>
            <a:ext uri="{FF2B5EF4-FFF2-40B4-BE49-F238E27FC236}">
              <a16:creationId xmlns:a16="http://schemas.microsoft.com/office/drawing/2014/main" id="{00000000-0008-0000-2000-000036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67" name="Text Box 10">
          <a:extLst>
            <a:ext uri="{FF2B5EF4-FFF2-40B4-BE49-F238E27FC236}">
              <a16:creationId xmlns:a16="http://schemas.microsoft.com/office/drawing/2014/main" id="{00000000-0008-0000-2000-000037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68" name="Text Box 1">
          <a:extLst>
            <a:ext uri="{FF2B5EF4-FFF2-40B4-BE49-F238E27FC236}">
              <a16:creationId xmlns:a16="http://schemas.microsoft.com/office/drawing/2014/main" id="{00000000-0008-0000-2000-000038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69" name="Text Box 2">
          <a:extLst>
            <a:ext uri="{FF2B5EF4-FFF2-40B4-BE49-F238E27FC236}">
              <a16:creationId xmlns:a16="http://schemas.microsoft.com/office/drawing/2014/main" id="{00000000-0008-0000-2000-000039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570" name="Text Box 8">
          <a:extLst>
            <a:ext uri="{FF2B5EF4-FFF2-40B4-BE49-F238E27FC236}">
              <a16:creationId xmlns:a16="http://schemas.microsoft.com/office/drawing/2014/main" id="{00000000-0008-0000-2000-00003A02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571" name="Text Box 8">
          <a:extLst>
            <a:ext uri="{FF2B5EF4-FFF2-40B4-BE49-F238E27FC236}">
              <a16:creationId xmlns:a16="http://schemas.microsoft.com/office/drawing/2014/main" id="{00000000-0008-0000-2000-00003B02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72" name="Text Box 1">
          <a:extLst>
            <a:ext uri="{FF2B5EF4-FFF2-40B4-BE49-F238E27FC236}">
              <a16:creationId xmlns:a16="http://schemas.microsoft.com/office/drawing/2014/main" id="{00000000-0008-0000-2000-00003C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73" name="Text Box 2">
          <a:extLst>
            <a:ext uri="{FF2B5EF4-FFF2-40B4-BE49-F238E27FC236}">
              <a16:creationId xmlns:a16="http://schemas.microsoft.com/office/drawing/2014/main" id="{00000000-0008-0000-2000-00003D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74" name="Text Box 3">
          <a:extLst>
            <a:ext uri="{FF2B5EF4-FFF2-40B4-BE49-F238E27FC236}">
              <a16:creationId xmlns:a16="http://schemas.microsoft.com/office/drawing/2014/main" id="{00000000-0008-0000-2000-00003E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75" name="Text Box 4">
          <a:extLst>
            <a:ext uri="{FF2B5EF4-FFF2-40B4-BE49-F238E27FC236}">
              <a16:creationId xmlns:a16="http://schemas.microsoft.com/office/drawing/2014/main" id="{00000000-0008-0000-2000-00003F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76" name="Text Box 5">
          <a:extLst>
            <a:ext uri="{FF2B5EF4-FFF2-40B4-BE49-F238E27FC236}">
              <a16:creationId xmlns:a16="http://schemas.microsoft.com/office/drawing/2014/main" id="{00000000-0008-0000-2000-000040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77" name="Text Box 6">
          <a:extLst>
            <a:ext uri="{FF2B5EF4-FFF2-40B4-BE49-F238E27FC236}">
              <a16:creationId xmlns:a16="http://schemas.microsoft.com/office/drawing/2014/main" id="{00000000-0008-0000-2000-000041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78" name="Text Box 8">
          <a:extLst>
            <a:ext uri="{FF2B5EF4-FFF2-40B4-BE49-F238E27FC236}">
              <a16:creationId xmlns:a16="http://schemas.microsoft.com/office/drawing/2014/main" id="{00000000-0008-0000-2000-000042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79" name="Text Box 9">
          <a:extLst>
            <a:ext uri="{FF2B5EF4-FFF2-40B4-BE49-F238E27FC236}">
              <a16:creationId xmlns:a16="http://schemas.microsoft.com/office/drawing/2014/main" id="{00000000-0008-0000-2000-000043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80" name="Text Box 10">
          <a:extLst>
            <a:ext uri="{FF2B5EF4-FFF2-40B4-BE49-F238E27FC236}">
              <a16:creationId xmlns:a16="http://schemas.microsoft.com/office/drawing/2014/main" id="{00000000-0008-0000-2000-000044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81" name="Text Box 1">
          <a:extLst>
            <a:ext uri="{FF2B5EF4-FFF2-40B4-BE49-F238E27FC236}">
              <a16:creationId xmlns:a16="http://schemas.microsoft.com/office/drawing/2014/main" id="{00000000-0008-0000-2000-000045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82" name="Text Box 2">
          <a:extLst>
            <a:ext uri="{FF2B5EF4-FFF2-40B4-BE49-F238E27FC236}">
              <a16:creationId xmlns:a16="http://schemas.microsoft.com/office/drawing/2014/main" id="{00000000-0008-0000-2000-000046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583" name="Text Box 8">
          <a:extLst>
            <a:ext uri="{FF2B5EF4-FFF2-40B4-BE49-F238E27FC236}">
              <a16:creationId xmlns:a16="http://schemas.microsoft.com/office/drawing/2014/main" id="{00000000-0008-0000-2000-00004702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84" name="Text Box 1">
          <a:extLst>
            <a:ext uri="{FF2B5EF4-FFF2-40B4-BE49-F238E27FC236}">
              <a16:creationId xmlns:a16="http://schemas.microsoft.com/office/drawing/2014/main" id="{00000000-0008-0000-2000-000048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85" name="Text Box 2">
          <a:extLst>
            <a:ext uri="{FF2B5EF4-FFF2-40B4-BE49-F238E27FC236}">
              <a16:creationId xmlns:a16="http://schemas.microsoft.com/office/drawing/2014/main" id="{00000000-0008-0000-2000-000049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86" name="Text Box 3">
          <a:extLst>
            <a:ext uri="{FF2B5EF4-FFF2-40B4-BE49-F238E27FC236}">
              <a16:creationId xmlns:a16="http://schemas.microsoft.com/office/drawing/2014/main" id="{00000000-0008-0000-2000-00004A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87" name="Text Box 4">
          <a:extLst>
            <a:ext uri="{FF2B5EF4-FFF2-40B4-BE49-F238E27FC236}">
              <a16:creationId xmlns:a16="http://schemas.microsoft.com/office/drawing/2014/main" id="{00000000-0008-0000-2000-00004B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88" name="Text Box 5">
          <a:extLst>
            <a:ext uri="{FF2B5EF4-FFF2-40B4-BE49-F238E27FC236}">
              <a16:creationId xmlns:a16="http://schemas.microsoft.com/office/drawing/2014/main" id="{00000000-0008-0000-2000-00004C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89" name="Text Box 6">
          <a:extLst>
            <a:ext uri="{FF2B5EF4-FFF2-40B4-BE49-F238E27FC236}">
              <a16:creationId xmlns:a16="http://schemas.microsoft.com/office/drawing/2014/main" id="{00000000-0008-0000-2000-00004D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90" name="Text Box 8">
          <a:extLst>
            <a:ext uri="{FF2B5EF4-FFF2-40B4-BE49-F238E27FC236}">
              <a16:creationId xmlns:a16="http://schemas.microsoft.com/office/drawing/2014/main" id="{00000000-0008-0000-2000-00004E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91" name="Text Box 9">
          <a:extLst>
            <a:ext uri="{FF2B5EF4-FFF2-40B4-BE49-F238E27FC236}">
              <a16:creationId xmlns:a16="http://schemas.microsoft.com/office/drawing/2014/main" id="{00000000-0008-0000-2000-00004F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92" name="Text Box 10">
          <a:extLst>
            <a:ext uri="{FF2B5EF4-FFF2-40B4-BE49-F238E27FC236}">
              <a16:creationId xmlns:a16="http://schemas.microsoft.com/office/drawing/2014/main" id="{00000000-0008-0000-2000-000050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10583</xdr:colOff>
      <xdr:row>47</xdr:row>
      <xdr:rowOff>42333</xdr:rowOff>
    </xdr:from>
    <xdr:ext cx="114300" cy="285750"/>
    <xdr:sp macro="" textlink="">
      <xdr:nvSpPr>
        <xdr:cNvPr id="593" name="Text Box 1">
          <a:extLst>
            <a:ext uri="{FF2B5EF4-FFF2-40B4-BE49-F238E27FC236}">
              <a16:creationId xmlns:a16="http://schemas.microsoft.com/office/drawing/2014/main" id="{00000000-0008-0000-2000-000051020000}"/>
            </a:ext>
          </a:extLst>
        </xdr:cNvPr>
        <xdr:cNvSpPr txBox="1">
          <a:spLocks noChangeArrowheads="1"/>
        </xdr:cNvSpPr>
      </xdr:nvSpPr>
      <xdr:spPr bwMode="auto">
        <a:xfrm>
          <a:off x="1229783" y="8995833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594" name="Text Box 1">
          <a:extLst>
            <a:ext uri="{FF2B5EF4-FFF2-40B4-BE49-F238E27FC236}">
              <a16:creationId xmlns:a16="http://schemas.microsoft.com/office/drawing/2014/main" id="{00000000-0008-0000-2000-000052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595" name="Text Box 2">
          <a:extLst>
            <a:ext uri="{FF2B5EF4-FFF2-40B4-BE49-F238E27FC236}">
              <a16:creationId xmlns:a16="http://schemas.microsoft.com/office/drawing/2014/main" id="{00000000-0008-0000-2000-000053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596" name="Text Box 3">
          <a:extLst>
            <a:ext uri="{FF2B5EF4-FFF2-40B4-BE49-F238E27FC236}">
              <a16:creationId xmlns:a16="http://schemas.microsoft.com/office/drawing/2014/main" id="{00000000-0008-0000-2000-000054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597" name="Text Box 4">
          <a:extLst>
            <a:ext uri="{FF2B5EF4-FFF2-40B4-BE49-F238E27FC236}">
              <a16:creationId xmlns:a16="http://schemas.microsoft.com/office/drawing/2014/main" id="{00000000-0008-0000-2000-000055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598" name="Text Box 5">
          <a:extLst>
            <a:ext uri="{FF2B5EF4-FFF2-40B4-BE49-F238E27FC236}">
              <a16:creationId xmlns:a16="http://schemas.microsoft.com/office/drawing/2014/main" id="{00000000-0008-0000-2000-000056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599" name="Text Box 6">
          <a:extLst>
            <a:ext uri="{FF2B5EF4-FFF2-40B4-BE49-F238E27FC236}">
              <a16:creationId xmlns:a16="http://schemas.microsoft.com/office/drawing/2014/main" id="{00000000-0008-0000-2000-000057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00" name="Text Box 8">
          <a:extLst>
            <a:ext uri="{FF2B5EF4-FFF2-40B4-BE49-F238E27FC236}">
              <a16:creationId xmlns:a16="http://schemas.microsoft.com/office/drawing/2014/main" id="{00000000-0008-0000-2000-000058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01" name="Text Box 9">
          <a:extLst>
            <a:ext uri="{FF2B5EF4-FFF2-40B4-BE49-F238E27FC236}">
              <a16:creationId xmlns:a16="http://schemas.microsoft.com/office/drawing/2014/main" id="{00000000-0008-0000-2000-000059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02" name="Text Box 10">
          <a:extLst>
            <a:ext uri="{FF2B5EF4-FFF2-40B4-BE49-F238E27FC236}">
              <a16:creationId xmlns:a16="http://schemas.microsoft.com/office/drawing/2014/main" id="{00000000-0008-0000-2000-00005A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03" name="Text Box 1">
          <a:extLst>
            <a:ext uri="{FF2B5EF4-FFF2-40B4-BE49-F238E27FC236}">
              <a16:creationId xmlns:a16="http://schemas.microsoft.com/office/drawing/2014/main" id="{00000000-0008-0000-2000-00005B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04" name="Text Box 2">
          <a:extLst>
            <a:ext uri="{FF2B5EF4-FFF2-40B4-BE49-F238E27FC236}">
              <a16:creationId xmlns:a16="http://schemas.microsoft.com/office/drawing/2014/main" id="{00000000-0008-0000-2000-00005C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05" name="Text Box 1">
          <a:extLst>
            <a:ext uri="{FF2B5EF4-FFF2-40B4-BE49-F238E27FC236}">
              <a16:creationId xmlns:a16="http://schemas.microsoft.com/office/drawing/2014/main" id="{00000000-0008-0000-2000-00005D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06" name="Text Box 2">
          <a:extLst>
            <a:ext uri="{FF2B5EF4-FFF2-40B4-BE49-F238E27FC236}">
              <a16:creationId xmlns:a16="http://schemas.microsoft.com/office/drawing/2014/main" id="{00000000-0008-0000-2000-00005E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07" name="Text Box 3">
          <a:extLst>
            <a:ext uri="{FF2B5EF4-FFF2-40B4-BE49-F238E27FC236}">
              <a16:creationId xmlns:a16="http://schemas.microsoft.com/office/drawing/2014/main" id="{00000000-0008-0000-2000-00005F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08" name="Text Box 4">
          <a:extLst>
            <a:ext uri="{FF2B5EF4-FFF2-40B4-BE49-F238E27FC236}">
              <a16:creationId xmlns:a16="http://schemas.microsoft.com/office/drawing/2014/main" id="{00000000-0008-0000-2000-000060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09" name="Text Box 5">
          <a:extLst>
            <a:ext uri="{FF2B5EF4-FFF2-40B4-BE49-F238E27FC236}">
              <a16:creationId xmlns:a16="http://schemas.microsoft.com/office/drawing/2014/main" id="{00000000-0008-0000-2000-000061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10" name="Text Box 6">
          <a:extLst>
            <a:ext uri="{FF2B5EF4-FFF2-40B4-BE49-F238E27FC236}">
              <a16:creationId xmlns:a16="http://schemas.microsoft.com/office/drawing/2014/main" id="{00000000-0008-0000-2000-000062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11" name="Text Box 8">
          <a:extLst>
            <a:ext uri="{FF2B5EF4-FFF2-40B4-BE49-F238E27FC236}">
              <a16:creationId xmlns:a16="http://schemas.microsoft.com/office/drawing/2014/main" id="{00000000-0008-0000-2000-000063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12" name="Text Box 9">
          <a:extLst>
            <a:ext uri="{FF2B5EF4-FFF2-40B4-BE49-F238E27FC236}">
              <a16:creationId xmlns:a16="http://schemas.microsoft.com/office/drawing/2014/main" id="{00000000-0008-0000-2000-000064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13" name="Text Box 10">
          <a:extLst>
            <a:ext uri="{FF2B5EF4-FFF2-40B4-BE49-F238E27FC236}">
              <a16:creationId xmlns:a16="http://schemas.microsoft.com/office/drawing/2014/main" id="{00000000-0008-0000-2000-000065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14" name="Text Box 1">
          <a:extLst>
            <a:ext uri="{FF2B5EF4-FFF2-40B4-BE49-F238E27FC236}">
              <a16:creationId xmlns:a16="http://schemas.microsoft.com/office/drawing/2014/main" id="{00000000-0008-0000-2000-000066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15" name="Text Box 2">
          <a:extLst>
            <a:ext uri="{FF2B5EF4-FFF2-40B4-BE49-F238E27FC236}">
              <a16:creationId xmlns:a16="http://schemas.microsoft.com/office/drawing/2014/main" id="{00000000-0008-0000-2000-000067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16" name="Text Box 8">
          <a:extLst>
            <a:ext uri="{FF2B5EF4-FFF2-40B4-BE49-F238E27FC236}">
              <a16:creationId xmlns:a16="http://schemas.microsoft.com/office/drawing/2014/main" id="{00000000-0008-0000-2000-000068020000}"/>
            </a:ext>
          </a:extLst>
        </xdr:cNvPr>
        <xdr:cNvSpPr txBox="1">
          <a:spLocks noChangeArrowheads="1"/>
        </xdr:cNvSpPr>
      </xdr:nvSpPr>
      <xdr:spPr bwMode="auto">
        <a:xfrm>
          <a:off x="12192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17" name="Text Box 8">
          <a:extLst>
            <a:ext uri="{FF2B5EF4-FFF2-40B4-BE49-F238E27FC236}">
              <a16:creationId xmlns:a16="http://schemas.microsoft.com/office/drawing/2014/main" id="{00000000-0008-0000-2000-000069020000}"/>
            </a:ext>
          </a:extLst>
        </xdr:cNvPr>
        <xdr:cNvSpPr txBox="1">
          <a:spLocks noChangeArrowheads="1"/>
        </xdr:cNvSpPr>
      </xdr:nvSpPr>
      <xdr:spPr bwMode="auto">
        <a:xfrm>
          <a:off x="12192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18" name="Text Box 1">
          <a:extLst>
            <a:ext uri="{FF2B5EF4-FFF2-40B4-BE49-F238E27FC236}">
              <a16:creationId xmlns:a16="http://schemas.microsoft.com/office/drawing/2014/main" id="{00000000-0008-0000-2000-00006A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19" name="Text Box 2">
          <a:extLst>
            <a:ext uri="{FF2B5EF4-FFF2-40B4-BE49-F238E27FC236}">
              <a16:creationId xmlns:a16="http://schemas.microsoft.com/office/drawing/2014/main" id="{00000000-0008-0000-2000-00006B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20" name="Text Box 3">
          <a:extLst>
            <a:ext uri="{FF2B5EF4-FFF2-40B4-BE49-F238E27FC236}">
              <a16:creationId xmlns:a16="http://schemas.microsoft.com/office/drawing/2014/main" id="{00000000-0008-0000-2000-00006C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21" name="Text Box 4">
          <a:extLst>
            <a:ext uri="{FF2B5EF4-FFF2-40B4-BE49-F238E27FC236}">
              <a16:creationId xmlns:a16="http://schemas.microsoft.com/office/drawing/2014/main" id="{00000000-0008-0000-2000-00006D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22" name="Text Box 5">
          <a:extLst>
            <a:ext uri="{FF2B5EF4-FFF2-40B4-BE49-F238E27FC236}">
              <a16:creationId xmlns:a16="http://schemas.microsoft.com/office/drawing/2014/main" id="{00000000-0008-0000-2000-00006E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23" name="Text Box 6">
          <a:extLst>
            <a:ext uri="{FF2B5EF4-FFF2-40B4-BE49-F238E27FC236}">
              <a16:creationId xmlns:a16="http://schemas.microsoft.com/office/drawing/2014/main" id="{00000000-0008-0000-2000-00006F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24" name="Text Box 8">
          <a:extLst>
            <a:ext uri="{FF2B5EF4-FFF2-40B4-BE49-F238E27FC236}">
              <a16:creationId xmlns:a16="http://schemas.microsoft.com/office/drawing/2014/main" id="{00000000-0008-0000-2000-000070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25" name="Text Box 9">
          <a:extLst>
            <a:ext uri="{FF2B5EF4-FFF2-40B4-BE49-F238E27FC236}">
              <a16:creationId xmlns:a16="http://schemas.microsoft.com/office/drawing/2014/main" id="{00000000-0008-0000-2000-000071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26" name="Text Box 10">
          <a:extLst>
            <a:ext uri="{FF2B5EF4-FFF2-40B4-BE49-F238E27FC236}">
              <a16:creationId xmlns:a16="http://schemas.microsoft.com/office/drawing/2014/main" id="{00000000-0008-0000-2000-000072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27" name="Text Box 1">
          <a:extLst>
            <a:ext uri="{FF2B5EF4-FFF2-40B4-BE49-F238E27FC236}">
              <a16:creationId xmlns:a16="http://schemas.microsoft.com/office/drawing/2014/main" id="{00000000-0008-0000-2000-000073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28" name="Text Box 2">
          <a:extLst>
            <a:ext uri="{FF2B5EF4-FFF2-40B4-BE49-F238E27FC236}">
              <a16:creationId xmlns:a16="http://schemas.microsoft.com/office/drawing/2014/main" id="{00000000-0008-0000-2000-000074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29" name="Text Box 8">
          <a:extLst>
            <a:ext uri="{FF2B5EF4-FFF2-40B4-BE49-F238E27FC236}">
              <a16:creationId xmlns:a16="http://schemas.microsoft.com/office/drawing/2014/main" id="{00000000-0008-0000-2000-000075020000}"/>
            </a:ext>
          </a:extLst>
        </xdr:cNvPr>
        <xdr:cNvSpPr txBox="1">
          <a:spLocks noChangeArrowheads="1"/>
        </xdr:cNvSpPr>
      </xdr:nvSpPr>
      <xdr:spPr bwMode="auto">
        <a:xfrm>
          <a:off x="12192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30" name="Text Box 1">
          <a:extLst>
            <a:ext uri="{FF2B5EF4-FFF2-40B4-BE49-F238E27FC236}">
              <a16:creationId xmlns:a16="http://schemas.microsoft.com/office/drawing/2014/main" id="{00000000-0008-0000-2000-000076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31" name="Text Box 2">
          <a:extLst>
            <a:ext uri="{FF2B5EF4-FFF2-40B4-BE49-F238E27FC236}">
              <a16:creationId xmlns:a16="http://schemas.microsoft.com/office/drawing/2014/main" id="{00000000-0008-0000-2000-000077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32" name="Text Box 3">
          <a:extLst>
            <a:ext uri="{FF2B5EF4-FFF2-40B4-BE49-F238E27FC236}">
              <a16:creationId xmlns:a16="http://schemas.microsoft.com/office/drawing/2014/main" id="{00000000-0008-0000-2000-000078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33" name="Text Box 4">
          <a:extLst>
            <a:ext uri="{FF2B5EF4-FFF2-40B4-BE49-F238E27FC236}">
              <a16:creationId xmlns:a16="http://schemas.microsoft.com/office/drawing/2014/main" id="{00000000-0008-0000-2000-000079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34" name="Text Box 5">
          <a:extLst>
            <a:ext uri="{FF2B5EF4-FFF2-40B4-BE49-F238E27FC236}">
              <a16:creationId xmlns:a16="http://schemas.microsoft.com/office/drawing/2014/main" id="{00000000-0008-0000-2000-00007A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35" name="Text Box 6">
          <a:extLst>
            <a:ext uri="{FF2B5EF4-FFF2-40B4-BE49-F238E27FC236}">
              <a16:creationId xmlns:a16="http://schemas.microsoft.com/office/drawing/2014/main" id="{00000000-0008-0000-2000-00007B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36" name="Text Box 8">
          <a:extLst>
            <a:ext uri="{FF2B5EF4-FFF2-40B4-BE49-F238E27FC236}">
              <a16:creationId xmlns:a16="http://schemas.microsoft.com/office/drawing/2014/main" id="{00000000-0008-0000-2000-00007C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37" name="Text Box 9">
          <a:extLst>
            <a:ext uri="{FF2B5EF4-FFF2-40B4-BE49-F238E27FC236}">
              <a16:creationId xmlns:a16="http://schemas.microsoft.com/office/drawing/2014/main" id="{00000000-0008-0000-2000-00007D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38" name="Text Box 10">
          <a:extLst>
            <a:ext uri="{FF2B5EF4-FFF2-40B4-BE49-F238E27FC236}">
              <a16:creationId xmlns:a16="http://schemas.microsoft.com/office/drawing/2014/main" id="{00000000-0008-0000-2000-00007E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39" name="Text Box 1">
          <a:extLst>
            <a:ext uri="{FF2B5EF4-FFF2-40B4-BE49-F238E27FC236}">
              <a16:creationId xmlns:a16="http://schemas.microsoft.com/office/drawing/2014/main" id="{00000000-0008-0000-2000-00007F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40" name="Text Box 2">
          <a:extLst>
            <a:ext uri="{FF2B5EF4-FFF2-40B4-BE49-F238E27FC236}">
              <a16:creationId xmlns:a16="http://schemas.microsoft.com/office/drawing/2014/main" id="{00000000-0008-0000-2000-000080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41" name="Text Box 8">
          <a:extLst>
            <a:ext uri="{FF2B5EF4-FFF2-40B4-BE49-F238E27FC236}">
              <a16:creationId xmlns:a16="http://schemas.microsoft.com/office/drawing/2014/main" id="{00000000-0008-0000-2000-000081020000}"/>
            </a:ext>
          </a:extLst>
        </xdr:cNvPr>
        <xdr:cNvSpPr txBox="1">
          <a:spLocks noChangeArrowheads="1"/>
        </xdr:cNvSpPr>
      </xdr:nvSpPr>
      <xdr:spPr bwMode="auto">
        <a:xfrm>
          <a:off x="12192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42" name="Text Box 8">
          <a:extLst>
            <a:ext uri="{FF2B5EF4-FFF2-40B4-BE49-F238E27FC236}">
              <a16:creationId xmlns:a16="http://schemas.microsoft.com/office/drawing/2014/main" id="{00000000-0008-0000-2000-000082020000}"/>
            </a:ext>
          </a:extLst>
        </xdr:cNvPr>
        <xdr:cNvSpPr txBox="1">
          <a:spLocks noChangeArrowheads="1"/>
        </xdr:cNvSpPr>
      </xdr:nvSpPr>
      <xdr:spPr bwMode="auto">
        <a:xfrm>
          <a:off x="12192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43" name="Text Box 1">
          <a:extLst>
            <a:ext uri="{FF2B5EF4-FFF2-40B4-BE49-F238E27FC236}">
              <a16:creationId xmlns:a16="http://schemas.microsoft.com/office/drawing/2014/main" id="{00000000-0008-0000-2000-000083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44" name="Text Box 2">
          <a:extLst>
            <a:ext uri="{FF2B5EF4-FFF2-40B4-BE49-F238E27FC236}">
              <a16:creationId xmlns:a16="http://schemas.microsoft.com/office/drawing/2014/main" id="{00000000-0008-0000-2000-000084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45" name="Text Box 3">
          <a:extLst>
            <a:ext uri="{FF2B5EF4-FFF2-40B4-BE49-F238E27FC236}">
              <a16:creationId xmlns:a16="http://schemas.microsoft.com/office/drawing/2014/main" id="{00000000-0008-0000-2000-000085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46" name="Text Box 4">
          <a:extLst>
            <a:ext uri="{FF2B5EF4-FFF2-40B4-BE49-F238E27FC236}">
              <a16:creationId xmlns:a16="http://schemas.microsoft.com/office/drawing/2014/main" id="{00000000-0008-0000-2000-000086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47" name="Text Box 5">
          <a:extLst>
            <a:ext uri="{FF2B5EF4-FFF2-40B4-BE49-F238E27FC236}">
              <a16:creationId xmlns:a16="http://schemas.microsoft.com/office/drawing/2014/main" id="{00000000-0008-0000-2000-000087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48" name="Text Box 6">
          <a:extLst>
            <a:ext uri="{FF2B5EF4-FFF2-40B4-BE49-F238E27FC236}">
              <a16:creationId xmlns:a16="http://schemas.microsoft.com/office/drawing/2014/main" id="{00000000-0008-0000-2000-000088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49" name="Text Box 8">
          <a:extLst>
            <a:ext uri="{FF2B5EF4-FFF2-40B4-BE49-F238E27FC236}">
              <a16:creationId xmlns:a16="http://schemas.microsoft.com/office/drawing/2014/main" id="{00000000-0008-0000-2000-000089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50" name="Text Box 9">
          <a:extLst>
            <a:ext uri="{FF2B5EF4-FFF2-40B4-BE49-F238E27FC236}">
              <a16:creationId xmlns:a16="http://schemas.microsoft.com/office/drawing/2014/main" id="{00000000-0008-0000-2000-00008A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51" name="Text Box 10">
          <a:extLst>
            <a:ext uri="{FF2B5EF4-FFF2-40B4-BE49-F238E27FC236}">
              <a16:creationId xmlns:a16="http://schemas.microsoft.com/office/drawing/2014/main" id="{00000000-0008-0000-2000-00008B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52" name="Text Box 1">
          <a:extLst>
            <a:ext uri="{FF2B5EF4-FFF2-40B4-BE49-F238E27FC236}">
              <a16:creationId xmlns:a16="http://schemas.microsoft.com/office/drawing/2014/main" id="{00000000-0008-0000-2000-00008C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53" name="Text Box 2">
          <a:extLst>
            <a:ext uri="{FF2B5EF4-FFF2-40B4-BE49-F238E27FC236}">
              <a16:creationId xmlns:a16="http://schemas.microsoft.com/office/drawing/2014/main" id="{00000000-0008-0000-2000-00008D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654" name="Text Box 8">
          <a:extLst>
            <a:ext uri="{FF2B5EF4-FFF2-40B4-BE49-F238E27FC236}">
              <a16:creationId xmlns:a16="http://schemas.microsoft.com/office/drawing/2014/main" id="{00000000-0008-0000-2000-00008E020000}"/>
            </a:ext>
          </a:extLst>
        </xdr:cNvPr>
        <xdr:cNvSpPr txBox="1">
          <a:spLocks noChangeArrowheads="1"/>
        </xdr:cNvSpPr>
      </xdr:nvSpPr>
      <xdr:spPr bwMode="auto">
        <a:xfrm>
          <a:off x="12192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55" name="Text Box 1">
          <a:extLst>
            <a:ext uri="{FF2B5EF4-FFF2-40B4-BE49-F238E27FC236}">
              <a16:creationId xmlns:a16="http://schemas.microsoft.com/office/drawing/2014/main" id="{00000000-0008-0000-2000-00008F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56" name="Text Box 2">
          <a:extLst>
            <a:ext uri="{FF2B5EF4-FFF2-40B4-BE49-F238E27FC236}">
              <a16:creationId xmlns:a16="http://schemas.microsoft.com/office/drawing/2014/main" id="{00000000-0008-0000-2000-000090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57" name="Text Box 3">
          <a:extLst>
            <a:ext uri="{FF2B5EF4-FFF2-40B4-BE49-F238E27FC236}">
              <a16:creationId xmlns:a16="http://schemas.microsoft.com/office/drawing/2014/main" id="{00000000-0008-0000-2000-000091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58" name="Text Box 4">
          <a:extLst>
            <a:ext uri="{FF2B5EF4-FFF2-40B4-BE49-F238E27FC236}">
              <a16:creationId xmlns:a16="http://schemas.microsoft.com/office/drawing/2014/main" id="{00000000-0008-0000-2000-000092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59" name="Text Box 5">
          <a:extLst>
            <a:ext uri="{FF2B5EF4-FFF2-40B4-BE49-F238E27FC236}">
              <a16:creationId xmlns:a16="http://schemas.microsoft.com/office/drawing/2014/main" id="{00000000-0008-0000-2000-000093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60" name="Text Box 6">
          <a:extLst>
            <a:ext uri="{FF2B5EF4-FFF2-40B4-BE49-F238E27FC236}">
              <a16:creationId xmlns:a16="http://schemas.microsoft.com/office/drawing/2014/main" id="{00000000-0008-0000-2000-000094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61" name="Text Box 8">
          <a:extLst>
            <a:ext uri="{FF2B5EF4-FFF2-40B4-BE49-F238E27FC236}">
              <a16:creationId xmlns:a16="http://schemas.microsoft.com/office/drawing/2014/main" id="{00000000-0008-0000-2000-000095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62" name="Text Box 9">
          <a:extLst>
            <a:ext uri="{FF2B5EF4-FFF2-40B4-BE49-F238E27FC236}">
              <a16:creationId xmlns:a16="http://schemas.microsoft.com/office/drawing/2014/main" id="{00000000-0008-0000-2000-000096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63" name="Text Box 10">
          <a:extLst>
            <a:ext uri="{FF2B5EF4-FFF2-40B4-BE49-F238E27FC236}">
              <a16:creationId xmlns:a16="http://schemas.microsoft.com/office/drawing/2014/main" id="{00000000-0008-0000-2000-000097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95250</xdr:colOff>
      <xdr:row>50</xdr:row>
      <xdr:rowOff>0</xdr:rowOff>
    </xdr:from>
    <xdr:ext cx="114300" cy="285750"/>
    <xdr:sp macro="" textlink="">
      <xdr:nvSpPr>
        <xdr:cNvPr id="664" name="Text Box 1">
          <a:extLst>
            <a:ext uri="{FF2B5EF4-FFF2-40B4-BE49-F238E27FC236}">
              <a16:creationId xmlns:a16="http://schemas.microsoft.com/office/drawing/2014/main" id="{00000000-0008-0000-2000-000098020000}"/>
            </a:ext>
          </a:extLst>
        </xdr:cNvPr>
        <xdr:cNvSpPr txBox="1">
          <a:spLocks noChangeArrowheads="1"/>
        </xdr:cNvSpPr>
      </xdr:nvSpPr>
      <xdr:spPr bwMode="auto">
        <a:xfrm>
          <a:off x="131445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65" name="Text Box 1">
          <a:extLst>
            <a:ext uri="{FF2B5EF4-FFF2-40B4-BE49-F238E27FC236}">
              <a16:creationId xmlns:a16="http://schemas.microsoft.com/office/drawing/2014/main" id="{00000000-0008-0000-2000-000099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66" name="Text Box 2">
          <a:extLst>
            <a:ext uri="{FF2B5EF4-FFF2-40B4-BE49-F238E27FC236}">
              <a16:creationId xmlns:a16="http://schemas.microsoft.com/office/drawing/2014/main" id="{00000000-0008-0000-2000-00009A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67" name="Text Box 3">
          <a:extLst>
            <a:ext uri="{FF2B5EF4-FFF2-40B4-BE49-F238E27FC236}">
              <a16:creationId xmlns:a16="http://schemas.microsoft.com/office/drawing/2014/main" id="{00000000-0008-0000-2000-00009B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68" name="Text Box 4">
          <a:extLst>
            <a:ext uri="{FF2B5EF4-FFF2-40B4-BE49-F238E27FC236}">
              <a16:creationId xmlns:a16="http://schemas.microsoft.com/office/drawing/2014/main" id="{00000000-0008-0000-2000-00009C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69" name="Text Box 5">
          <a:extLst>
            <a:ext uri="{FF2B5EF4-FFF2-40B4-BE49-F238E27FC236}">
              <a16:creationId xmlns:a16="http://schemas.microsoft.com/office/drawing/2014/main" id="{00000000-0008-0000-2000-00009D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70" name="Text Box 6">
          <a:extLst>
            <a:ext uri="{FF2B5EF4-FFF2-40B4-BE49-F238E27FC236}">
              <a16:creationId xmlns:a16="http://schemas.microsoft.com/office/drawing/2014/main" id="{00000000-0008-0000-2000-00009E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71" name="Text Box 8">
          <a:extLst>
            <a:ext uri="{FF2B5EF4-FFF2-40B4-BE49-F238E27FC236}">
              <a16:creationId xmlns:a16="http://schemas.microsoft.com/office/drawing/2014/main" id="{00000000-0008-0000-2000-00009F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72" name="Text Box 9">
          <a:extLst>
            <a:ext uri="{FF2B5EF4-FFF2-40B4-BE49-F238E27FC236}">
              <a16:creationId xmlns:a16="http://schemas.microsoft.com/office/drawing/2014/main" id="{00000000-0008-0000-2000-0000A0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73" name="Text Box 10">
          <a:extLst>
            <a:ext uri="{FF2B5EF4-FFF2-40B4-BE49-F238E27FC236}">
              <a16:creationId xmlns:a16="http://schemas.microsoft.com/office/drawing/2014/main" id="{00000000-0008-0000-2000-0000A1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74" name="Text Box 1">
          <a:extLst>
            <a:ext uri="{FF2B5EF4-FFF2-40B4-BE49-F238E27FC236}">
              <a16:creationId xmlns:a16="http://schemas.microsoft.com/office/drawing/2014/main" id="{00000000-0008-0000-2000-0000A2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75" name="Text Box 2">
          <a:extLst>
            <a:ext uri="{FF2B5EF4-FFF2-40B4-BE49-F238E27FC236}">
              <a16:creationId xmlns:a16="http://schemas.microsoft.com/office/drawing/2014/main" id="{00000000-0008-0000-2000-0000A3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76" name="Text Box 1">
          <a:extLst>
            <a:ext uri="{FF2B5EF4-FFF2-40B4-BE49-F238E27FC236}">
              <a16:creationId xmlns:a16="http://schemas.microsoft.com/office/drawing/2014/main" id="{00000000-0008-0000-2000-0000A4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77" name="Text Box 2">
          <a:extLst>
            <a:ext uri="{FF2B5EF4-FFF2-40B4-BE49-F238E27FC236}">
              <a16:creationId xmlns:a16="http://schemas.microsoft.com/office/drawing/2014/main" id="{00000000-0008-0000-2000-0000A5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78" name="Text Box 3">
          <a:extLst>
            <a:ext uri="{FF2B5EF4-FFF2-40B4-BE49-F238E27FC236}">
              <a16:creationId xmlns:a16="http://schemas.microsoft.com/office/drawing/2014/main" id="{00000000-0008-0000-2000-0000A6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79" name="Text Box 4">
          <a:extLst>
            <a:ext uri="{FF2B5EF4-FFF2-40B4-BE49-F238E27FC236}">
              <a16:creationId xmlns:a16="http://schemas.microsoft.com/office/drawing/2014/main" id="{00000000-0008-0000-2000-0000A7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80" name="Text Box 5">
          <a:extLst>
            <a:ext uri="{FF2B5EF4-FFF2-40B4-BE49-F238E27FC236}">
              <a16:creationId xmlns:a16="http://schemas.microsoft.com/office/drawing/2014/main" id="{00000000-0008-0000-2000-0000A8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81" name="Text Box 6">
          <a:extLst>
            <a:ext uri="{FF2B5EF4-FFF2-40B4-BE49-F238E27FC236}">
              <a16:creationId xmlns:a16="http://schemas.microsoft.com/office/drawing/2014/main" id="{00000000-0008-0000-2000-0000A9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82" name="Text Box 8">
          <a:extLst>
            <a:ext uri="{FF2B5EF4-FFF2-40B4-BE49-F238E27FC236}">
              <a16:creationId xmlns:a16="http://schemas.microsoft.com/office/drawing/2014/main" id="{00000000-0008-0000-2000-0000AA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83" name="Text Box 9">
          <a:extLst>
            <a:ext uri="{FF2B5EF4-FFF2-40B4-BE49-F238E27FC236}">
              <a16:creationId xmlns:a16="http://schemas.microsoft.com/office/drawing/2014/main" id="{00000000-0008-0000-2000-0000AB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84" name="Text Box 10">
          <a:extLst>
            <a:ext uri="{FF2B5EF4-FFF2-40B4-BE49-F238E27FC236}">
              <a16:creationId xmlns:a16="http://schemas.microsoft.com/office/drawing/2014/main" id="{00000000-0008-0000-2000-0000AC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85" name="Text Box 1">
          <a:extLst>
            <a:ext uri="{FF2B5EF4-FFF2-40B4-BE49-F238E27FC236}">
              <a16:creationId xmlns:a16="http://schemas.microsoft.com/office/drawing/2014/main" id="{00000000-0008-0000-2000-0000AD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86" name="Text Box 2">
          <a:extLst>
            <a:ext uri="{FF2B5EF4-FFF2-40B4-BE49-F238E27FC236}">
              <a16:creationId xmlns:a16="http://schemas.microsoft.com/office/drawing/2014/main" id="{00000000-0008-0000-2000-0000AE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87" name="Text Box 1">
          <a:extLst>
            <a:ext uri="{FF2B5EF4-FFF2-40B4-BE49-F238E27FC236}">
              <a16:creationId xmlns:a16="http://schemas.microsoft.com/office/drawing/2014/main" id="{00000000-0008-0000-2000-0000AF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88" name="Text Box 2">
          <a:extLst>
            <a:ext uri="{FF2B5EF4-FFF2-40B4-BE49-F238E27FC236}">
              <a16:creationId xmlns:a16="http://schemas.microsoft.com/office/drawing/2014/main" id="{00000000-0008-0000-2000-0000B0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89" name="Text Box 3">
          <a:extLst>
            <a:ext uri="{FF2B5EF4-FFF2-40B4-BE49-F238E27FC236}">
              <a16:creationId xmlns:a16="http://schemas.microsoft.com/office/drawing/2014/main" id="{00000000-0008-0000-2000-0000B1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90" name="Text Box 4">
          <a:extLst>
            <a:ext uri="{FF2B5EF4-FFF2-40B4-BE49-F238E27FC236}">
              <a16:creationId xmlns:a16="http://schemas.microsoft.com/office/drawing/2014/main" id="{00000000-0008-0000-2000-0000B2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91" name="Text Box 5">
          <a:extLst>
            <a:ext uri="{FF2B5EF4-FFF2-40B4-BE49-F238E27FC236}">
              <a16:creationId xmlns:a16="http://schemas.microsoft.com/office/drawing/2014/main" id="{00000000-0008-0000-2000-0000B3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92" name="Text Box 6">
          <a:extLst>
            <a:ext uri="{FF2B5EF4-FFF2-40B4-BE49-F238E27FC236}">
              <a16:creationId xmlns:a16="http://schemas.microsoft.com/office/drawing/2014/main" id="{00000000-0008-0000-2000-0000B4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93" name="Text Box 8">
          <a:extLst>
            <a:ext uri="{FF2B5EF4-FFF2-40B4-BE49-F238E27FC236}">
              <a16:creationId xmlns:a16="http://schemas.microsoft.com/office/drawing/2014/main" id="{00000000-0008-0000-2000-0000B5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94" name="Text Box 9">
          <a:extLst>
            <a:ext uri="{FF2B5EF4-FFF2-40B4-BE49-F238E27FC236}">
              <a16:creationId xmlns:a16="http://schemas.microsoft.com/office/drawing/2014/main" id="{00000000-0008-0000-2000-0000B6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95" name="Text Box 10">
          <a:extLst>
            <a:ext uri="{FF2B5EF4-FFF2-40B4-BE49-F238E27FC236}">
              <a16:creationId xmlns:a16="http://schemas.microsoft.com/office/drawing/2014/main" id="{00000000-0008-0000-2000-0000B7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96" name="Text Box 1">
          <a:extLst>
            <a:ext uri="{FF2B5EF4-FFF2-40B4-BE49-F238E27FC236}">
              <a16:creationId xmlns:a16="http://schemas.microsoft.com/office/drawing/2014/main" id="{00000000-0008-0000-2000-0000B8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97" name="Text Box 2">
          <a:extLst>
            <a:ext uri="{FF2B5EF4-FFF2-40B4-BE49-F238E27FC236}">
              <a16:creationId xmlns:a16="http://schemas.microsoft.com/office/drawing/2014/main" id="{00000000-0008-0000-2000-0000B9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98" name="Text Box 1">
          <a:extLst>
            <a:ext uri="{FF2B5EF4-FFF2-40B4-BE49-F238E27FC236}">
              <a16:creationId xmlns:a16="http://schemas.microsoft.com/office/drawing/2014/main" id="{00000000-0008-0000-2000-0000BA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699" name="Text Box 2">
          <a:extLst>
            <a:ext uri="{FF2B5EF4-FFF2-40B4-BE49-F238E27FC236}">
              <a16:creationId xmlns:a16="http://schemas.microsoft.com/office/drawing/2014/main" id="{00000000-0008-0000-2000-0000BB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00" name="Text Box 3">
          <a:extLst>
            <a:ext uri="{FF2B5EF4-FFF2-40B4-BE49-F238E27FC236}">
              <a16:creationId xmlns:a16="http://schemas.microsoft.com/office/drawing/2014/main" id="{00000000-0008-0000-2000-0000BC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01" name="Text Box 4">
          <a:extLst>
            <a:ext uri="{FF2B5EF4-FFF2-40B4-BE49-F238E27FC236}">
              <a16:creationId xmlns:a16="http://schemas.microsoft.com/office/drawing/2014/main" id="{00000000-0008-0000-2000-0000BD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02" name="Text Box 5">
          <a:extLst>
            <a:ext uri="{FF2B5EF4-FFF2-40B4-BE49-F238E27FC236}">
              <a16:creationId xmlns:a16="http://schemas.microsoft.com/office/drawing/2014/main" id="{00000000-0008-0000-2000-0000BE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03" name="Text Box 6">
          <a:extLst>
            <a:ext uri="{FF2B5EF4-FFF2-40B4-BE49-F238E27FC236}">
              <a16:creationId xmlns:a16="http://schemas.microsoft.com/office/drawing/2014/main" id="{00000000-0008-0000-2000-0000BF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04" name="Text Box 8">
          <a:extLst>
            <a:ext uri="{FF2B5EF4-FFF2-40B4-BE49-F238E27FC236}">
              <a16:creationId xmlns:a16="http://schemas.microsoft.com/office/drawing/2014/main" id="{00000000-0008-0000-2000-0000C0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05" name="Text Box 9">
          <a:extLst>
            <a:ext uri="{FF2B5EF4-FFF2-40B4-BE49-F238E27FC236}">
              <a16:creationId xmlns:a16="http://schemas.microsoft.com/office/drawing/2014/main" id="{00000000-0008-0000-2000-0000C1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06" name="Text Box 10">
          <a:extLst>
            <a:ext uri="{FF2B5EF4-FFF2-40B4-BE49-F238E27FC236}">
              <a16:creationId xmlns:a16="http://schemas.microsoft.com/office/drawing/2014/main" id="{00000000-0008-0000-2000-0000C2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07" name="Text Box 1">
          <a:extLst>
            <a:ext uri="{FF2B5EF4-FFF2-40B4-BE49-F238E27FC236}">
              <a16:creationId xmlns:a16="http://schemas.microsoft.com/office/drawing/2014/main" id="{00000000-0008-0000-2000-0000C3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08" name="Text Box 2">
          <a:extLst>
            <a:ext uri="{FF2B5EF4-FFF2-40B4-BE49-F238E27FC236}">
              <a16:creationId xmlns:a16="http://schemas.microsoft.com/office/drawing/2014/main" id="{00000000-0008-0000-2000-0000C4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09" name="Text Box 1">
          <a:extLst>
            <a:ext uri="{FF2B5EF4-FFF2-40B4-BE49-F238E27FC236}">
              <a16:creationId xmlns:a16="http://schemas.microsoft.com/office/drawing/2014/main" id="{00000000-0008-0000-2000-0000C5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10" name="Text Box 2">
          <a:extLst>
            <a:ext uri="{FF2B5EF4-FFF2-40B4-BE49-F238E27FC236}">
              <a16:creationId xmlns:a16="http://schemas.microsoft.com/office/drawing/2014/main" id="{00000000-0008-0000-2000-0000C6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11" name="Text Box 3">
          <a:extLst>
            <a:ext uri="{FF2B5EF4-FFF2-40B4-BE49-F238E27FC236}">
              <a16:creationId xmlns:a16="http://schemas.microsoft.com/office/drawing/2014/main" id="{00000000-0008-0000-2000-0000C7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12" name="Text Box 4">
          <a:extLst>
            <a:ext uri="{FF2B5EF4-FFF2-40B4-BE49-F238E27FC236}">
              <a16:creationId xmlns:a16="http://schemas.microsoft.com/office/drawing/2014/main" id="{00000000-0008-0000-2000-0000C8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13" name="Text Box 5">
          <a:extLst>
            <a:ext uri="{FF2B5EF4-FFF2-40B4-BE49-F238E27FC236}">
              <a16:creationId xmlns:a16="http://schemas.microsoft.com/office/drawing/2014/main" id="{00000000-0008-0000-2000-0000C9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14" name="Text Box 6">
          <a:extLst>
            <a:ext uri="{FF2B5EF4-FFF2-40B4-BE49-F238E27FC236}">
              <a16:creationId xmlns:a16="http://schemas.microsoft.com/office/drawing/2014/main" id="{00000000-0008-0000-2000-0000CA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15" name="Text Box 8">
          <a:extLst>
            <a:ext uri="{FF2B5EF4-FFF2-40B4-BE49-F238E27FC236}">
              <a16:creationId xmlns:a16="http://schemas.microsoft.com/office/drawing/2014/main" id="{00000000-0008-0000-2000-0000CB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16" name="Text Box 9">
          <a:extLst>
            <a:ext uri="{FF2B5EF4-FFF2-40B4-BE49-F238E27FC236}">
              <a16:creationId xmlns:a16="http://schemas.microsoft.com/office/drawing/2014/main" id="{00000000-0008-0000-2000-0000CC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17" name="Text Box 10">
          <a:extLst>
            <a:ext uri="{FF2B5EF4-FFF2-40B4-BE49-F238E27FC236}">
              <a16:creationId xmlns:a16="http://schemas.microsoft.com/office/drawing/2014/main" id="{00000000-0008-0000-2000-0000CD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18" name="Text Box 1">
          <a:extLst>
            <a:ext uri="{FF2B5EF4-FFF2-40B4-BE49-F238E27FC236}">
              <a16:creationId xmlns:a16="http://schemas.microsoft.com/office/drawing/2014/main" id="{00000000-0008-0000-2000-0000CE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19" name="Text Box 2">
          <a:extLst>
            <a:ext uri="{FF2B5EF4-FFF2-40B4-BE49-F238E27FC236}">
              <a16:creationId xmlns:a16="http://schemas.microsoft.com/office/drawing/2014/main" id="{00000000-0008-0000-2000-0000CF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20" name="Text Box 1">
          <a:extLst>
            <a:ext uri="{FF2B5EF4-FFF2-40B4-BE49-F238E27FC236}">
              <a16:creationId xmlns:a16="http://schemas.microsoft.com/office/drawing/2014/main" id="{00000000-0008-0000-2000-0000D0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21" name="Text Box 2">
          <a:extLst>
            <a:ext uri="{FF2B5EF4-FFF2-40B4-BE49-F238E27FC236}">
              <a16:creationId xmlns:a16="http://schemas.microsoft.com/office/drawing/2014/main" id="{00000000-0008-0000-2000-0000D1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22" name="Text Box 3">
          <a:extLst>
            <a:ext uri="{FF2B5EF4-FFF2-40B4-BE49-F238E27FC236}">
              <a16:creationId xmlns:a16="http://schemas.microsoft.com/office/drawing/2014/main" id="{00000000-0008-0000-2000-0000D2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23" name="Text Box 4">
          <a:extLst>
            <a:ext uri="{FF2B5EF4-FFF2-40B4-BE49-F238E27FC236}">
              <a16:creationId xmlns:a16="http://schemas.microsoft.com/office/drawing/2014/main" id="{00000000-0008-0000-2000-0000D3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24" name="Text Box 5">
          <a:extLst>
            <a:ext uri="{FF2B5EF4-FFF2-40B4-BE49-F238E27FC236}">
              <a16:creationId xmlns:a16="http://schemas.microsoft.com/office/drawing/2014/main" id="{00000000-0008-0000-2000-0000D4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25" name="Text Box 6">
          <a:extLst>
            <a:ext uri="{FF2B5EF4-FFF2-40B4-BE49-F238E27FC236}">
              <a16:creationId xmlns:a16="http://schemas.microsoft.com/office/drawing/2014/main" id="{00000000-0008-0000-2000-0000D5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26" name="Text Box 8">
          <a:extLst>
            <a:ext uri="{FF2B5EF4-FFF2-40B4-BE49-F238E27FC236}">
              <a16:creationId xmlns:a16="http://schemas.microsoft.com/office/drawing/2014/main" id="{00000000-0008-0000-2000-0000D6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27" name="Text Box 9">
          <a:extLst>
            <a:ext uri="{FF2B5EF4-FFF2-40B4-BE49-F238E27FC236}">
              <a16:creationId xmlns:a16="http://schemas.microsoft.com/office/drawing/2014/main" id="{00000000-0008-0000-2000-0000D7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28" name="Text Box 10">
          <a:extLst>
            <a:ext uri="{FF2B5EF4-FFF2-40B4-BE49-F238E27FC236}">
              <a16:creationId xmlns:a16="http://schemas.microsoft.com/office/drawing/2014/main" id="{00000000-0008-0000-2000-0000D8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10583</xdr:colOff>
      <xdr:row>53</xdr:row>
      <xdr:rowOff>42333</xdr:rowOff>
    </xdr:from>
    <xdr:ext cx="114300" cy="285750"/>
    <xdr:sp macro="" textlink="">
      <xdr:nvSpPr>
        <xdr:cNvPr id="729" name="Text Box 1">
          <a:extLst>
            <a:ext uri="{FF2B5EF4-FFF2-40B4-BE49-F238E27FC236}">
              <a16:creationId xmlns:a16="http://schemas.microsoft.com/office/drawing/2014/main" id="{00000000-0008-0000-2000-0000D9020000}"/>
            </a:ext>
          </a:extLst>
        </xdr:cNvPr>
        <xdr:cNvSpPr txBox="1">
          <a:spLocks noChangeArrowheads="1"/>
        </xdr:cNvSpPr>
      </xdr:nvSpPr>
      <xdr:spPr bwMode="auto">
        <a:xfrm>
          <a:off x="1229783" y="10138833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730" name="Text Box 8">
          <a:extLst>
            <a:ext uri="{FF2B5EF4-FFF2-40B4-BE49-F238E27FC236}">
              <a16:creationId xmlns:a16="http://schemas.microsoft.com/office/drawing/2014/main" id="{00000000-0008-0000-2000-0000DA02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731" name="Text Box 8">
          <a:extLst>
            <a:ext uri="{FF2B5EF4-FFF2-40B4-BE49-F238E27FC236}">
              <a16:creationId xmlns:a16="http://schemas.microsoft.com/office/drawing/2014/main" id="{00000000-0008-0000-2000-0000DB02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32" name="Text Box 1">
          <a:extLst>
            <a:ext uri="{FF2B5EF4-FFF2-40B4-BE49-F238E27FC236}">
              <a16:creationId xmlns:a16="http://schemas.microsoft.com/office/drawing/2014/main" id="{00000000-0008-0000-2000-0000DC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33" name="Text Box 2">
          <a:extLst>
            <a:ext uri="{FF2B5EF4-FFF2-40B4-BE49-F238E27FC236}">
              <a16:creationId xmlns:a16="http://schemas.microsoft.com/office/drawing/2014/main" id="{00000000-0008-0000-2000-0000DD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34" name="Text Box 3">
          <a:extLst>
            <a:ext uri="{FF2B5EF4-FFF2-40B4-BE49-F238E27FC236}">
              <a16:creationId xmlns:a16="http://schemas.microsoft.com/office/drawing/2014/main" id="{00000000-0008-0000-2000-0000DE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35" name="Text Box 4">
          <a:extLst>
            <a:ext uri="{FF2B5EF4-FFF2-40B4-BE49-F238E27FC236}">
              <a16:creationId xmlns:a16="http://schemas.microsoft.com/office/drawing/2014/main" id="{00000000-0008-0000-2000-0000DF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36" name="Text Box 5">
          <a:extLst>
            <a:ext uri="{FF2B5EF4-FFF2-40B4-BE49-F238E27FC236}">
              <a16:creationId xmlns:a16="http://schemas.microsoft.com/office/drawing/2014/main" id="{00000000-0008-0000-2000-0000E0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37" name="Text Box 6">
          <a:extLst>
            <a:ext uri="{FF2B5EF4-FFF2-40B4-BE49-F238E27FC236}">
              <a16:creationId xmlns:a16="http://schemas.microsoft.com/office/drawing/2014/main" id="{00000000-0008-0000-2000-0000E1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38" name="Text Box 8">
          <a:extLst>
            <a:ext uri="{FF2B5EF4-FFF2-40B4-BE49-F238E27FC236}">
              <a16:creationId xmlns:a16="http://schemas.microsoft.com/office/drawing/2014/main" id="{00000000-0008-0000-2000-0000E2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39" name="Text Box 9">
          <a:extLst>
            <a:ext uri="{FF2B5EF4-FFF2-40B4-BE49-F238E27FC236}">
              <a16:creationId xmlns:a16="http://schemas.microsoft.com/office/drawing/2014/main" id="{00000000-0008-0000-2000-0000E3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40" name="Text Box 10">
          <a:extLst>
            <a:ext uri="{FF2B5EF4-FFF2-40B4-BE49-F238E27FC236}">
              <a16:creationId xmlns:a16="http://schemas.microsoft.com/office/drawing/2014/main" id="{00000000-0008-0000-2000-0000E4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41" name="Text Box 1">
          <a:extLst>
            <a:ext uri="{FF2B5EF4-FFF2-40B4-BE49-F238E27FC236}">
              <a16:creationId xmlns:a16="http://schemas.microsoft.com/office/drawing/2014/main" id="{00000000-0008-0000-2000-0000E5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42" name="Text Box 2">
          <a:extLst>
            <a:ext uri="{FF2B5EF4-FFF2-40B4-BE49-F238E27FC236}">
              <a16:creationId xmlns:a16="http://schemas.microsoft.com/office/drawing/2014/main" id="{00000000-0008-0000-2000-0000E6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743" name="Text Box 8">
          <a:extLst>
            <a:ext uri="{FF2B5EF4-FFF2-40B4-BE49-F238E27FC236}">
              <a16:creationId xmlns:a16="http://schemas.microsoft.com/office/drawing/2014/main" id="{00000000-0008-0000-2000-0000E702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44" name="Text Box 1">
          <a:extLst>
            <a:ext uri="{FF2B5EF4-FFF2-40B4-BE49-F238E27FC236}">
              <a16:creationId xmlns:a16="http://schemas.microsoft.com/office/drawing/2014/main" id="{00000000-0008-0000-2000-0000E8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45" name="Text Box 2">
          <a:extLst>
            <a:ext uri="{FF2B5EF4-FFF2-40B4-BE49-F238E27FC236}">
              <a16:creationId xmlns:a16="http://schemas.microsoft.com/office/drawing/2014/main" id="{00000000-0008-0000-2000-0000E9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46" name="Text Box 3">
          <a:extLst>
            <a:ext uri="{FF2B5EF4-FFF2-40B4-BE49-F238E27FC236}">
              <a16:creationId xmlns:a16="http://schemas.microsoft.com/office/drawing/2014/main" id="{00000000-0008-0000-2000-0000EA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47" name="Text Box 4">
          <a:extLst>
            <a:ext uri="{FF2B5EF4-FFF2-40B4-BE49-F238E27FC236}">
              <a16:creationId xmlns:a16="http://schemas.microsoft.com/office/drawing/2014/main" id="{00000000-0008-0000-2000-0000EB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48" name="Text Box 5">
          <a:extLst>
            <a:ext uri="{FF2B5EF4-FFF2-40B4-BE49-F238E27FC236}">
              <a16:creationId xmlns:a16="http://schemas.microsoft.com/office/drawing/2014/main" id="{00000000-0008-0000-2000-0000EC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49" name="Text Box 6">
          <a:extLst>
            <a:ext uri="{FF2B5EF4-FFF2-40B4-BE49-F238E27FC236}">
              <a16:creationId xmlns:a16="http://schemas.microsoft.com/office/drawing/2014/main" id="{00000000-0008-0000-2000-0000ED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50" name="Text Box 8">
          <a:extLst>
            <a:ext uri="{FF2B5EF4-FFF2-40B4-BE49-F238E27FC236}">
              <a16:creationId xmlns:a16="http://schemas.microsoft.com/office/drawing/2014/main" id="{00000000-0008-0000-2000-0000EE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51" name="Text Box 9">
          <a:extLst>
            <a:ext uri="{FF2B5EF4-FFF2-40B4-BE49-F238E27FC236}">
              <a16:creationId xmlns:a16="http://schemas.microsoft.com/office/drawing/2014/main" id="{00000000-0008-0000-2000-0000EF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52" name="Text Box 10">
          <a:extLst>
            <a:ext uri="{FF2B5EF4-FFF2-40B4-BE49-F238E27FC236}">
              <a16:creationId xmlns:a16="http://schemas.microsoft.com/office/drawing/2014/main" id="{00000000-0008-0000-2000-0000F0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53" name="Text Box 1">
          <a:extLst>
            <a:ext uri="{FF2B5EF4-FFF2-40B4-BE49-F238E27FC236}">
              <a16:creationId xmlns:a16="http://schemas.microsoft.com/office/drawing/2014/main" id="{00000000-0008-0000-2000-0000F1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54" name="Text Box 2">
          <a:extLst>
            <a:ext uri="{FF2B5EF4-FFF2-40B4-BE49-F238E27FC236}">
              <a16:creationId xmlns:a16="http://schemas.microsoft.com/office/drawing/2014/main" id="{00000000-0008-0000-2000-0000F2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755" name="Text Box 8">
          <a:extLst>
            <a:ext uri="{FF2B5EF4-FFF2-40B4-BE49-F238E27FC236}">
              <a16:creationId xmlns:a16="http://schemas.microsoft.com/office/drawing/2014/main" id="{00000000-0008-0000-2000-0000F302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756" name="Text Box 8">
          <a:extLst>
            <a:ext uri="{FF2B5EF4-FFF2-40B4-BE49-F238E27FC236}">
              <a16:creationId xmlns:a16="http://schemas.microsoft.com/office/drawing/2014/main" id="{00000000-0008-0000-2000-0000F402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57" name="Text Box 1">
          <a:extLst>
            <a:ext uri="{FF2B5EF4-FFF2-40B4-BE49-F238E27FC236}">
              <a16:creationId xmlns:a16="http://schemas.microsoft.com/office/drawing/2014/main" id="{00000000-0008-0000-2000-0000F5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58" name="Text Box 2">
          <a:extLst>
            <a:ext uri="{FF2B5EF4-FFF2-40B4-BE49-F238E27FC236}">
              <a16:creationId xmlns:a16="http://schemas.microsoft.com/office/drawing/2014/main" id="{00000000-0008-0000-2000-0000F6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59" name="Text Box 3">
          <a:extLst>
            <a:ext uri="{FF2B5EF4-FFF2-40B4-BE49-F238E27FC236}">
              <a16:creationId xmlns:a16="http://schemas.microsoft.com/office/drawing/2014/main" id="{00000000-0008-0000-2000-0000F7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60" name="Text Box 4">
          <a:extLst>
            <a:ext uri="{FF2B5EF4-FFF2-40B4-BE49-F238E27FC236}">
              <a16:creationId xmlns:a16="http://schemas.microsoft.com/office/drawing/2014/main" id="{00000000-0008-0000-2000-0000F8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61" name="Text Box 5">
          <a:extLst>
            <a:ext uri="{FF2B5EF4-FFF2-40B4-BE49-F238E27FC236}">
              <a16:creationId xmlns:a16="http://schemas.microsoft.com/office/drawing/2014/main" id="{00000000-0008-0000-2000-0000F9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62" name="Text Box 6">
          <a:extLst>
            <a:ext uri="{FF2B5EF4-FFF2-40B4-BE49-F238E27FC236}">
              <a16:creationId xmlns:a16="http://schemas.microsoft.com/office/drawing/2014/main" id="{00000000-0008-0000-2000-0000FA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63" name="Text Box 8">
          <a:extLst>
            <a:ext uri="{FF2B5EF4-FFF2-40B4-BE49-F238E27FC236}">
              <a16:creationId xmlns:a16="http://schemas.microsoft.com/office/drawing/2014/main" id="{00000000-0008-0000-2000-0000FB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64" name="Text Box 9">
          <a:extLst>
            <a:ext uri="{FF2B5EF4-FFF2-40B4-BE49-F238E27FC236}">
              <a16:creationId xmlns:a16="http://schemas.microsoft.com/office/drawing/2014/main" id="{00000000-0008-0000-2000-0000FC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65" name="Text Box 10">
          <a:extLst>
            <a:ext uri="{FF2B5EF4-FFF2-40B4-BE49-F238E27FC236}">
              <a16:creationId xmlns:a16="http://schemas.microsoft.com/office/drawing/2014/main" id="{00000000-0008-0000-2000-0000FD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66" name="Text Box 1">
          <a:extLst>
            <a:ext uri="{FF2B5EF4-FFF2-40B4-BE49-F238E27FC236}">
              <a16:creationId xmlns:a16="http://schemas.microsoft.com/office/drawing/2014/main" id="{00000000-0008-0000-2000-0000FE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67" name="Text Box 2">
          <a:extLst>
            <a:ext uri="{FF2B5EF4-FFF2-40B4-BE49-F238E27FC236}">
              <a16:creationId xmlns:a16="http://schemas.microsoft.com/office/drawing/2014/main" id="{00000000-0008-0000-2000-0000FF02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768" name="Text Box 8">
          <a:extLst>
            <a:ext uri="{FF2B5EF4-FFF2-40B4-BE49-F238E27FC236}">
              <a16:creationId xmlns:a16="http://schemas.microsoft.com/office/drawing/2014/main" id="{00000000-0008-0000-2000-00000003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69" name="Text Box 1">
          <a:extLst>
            <a:ext uri="{FF2B5EF4-FFF2-40B4-BE49-F238E27FC236}">
              <a16:creationId xmlns:a16="http://schemas.microsoft.com/office/drawing/2014/main" id="{00000000-0008-0000-2000-000001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70" name="Text Box 2">
          <a:extLst>
            <a:ext uri="{FF2B5EF4-FFF2-40B4-BE49-F238E27FC236}">
              <a16:creationId xmlns:a16="http://schemas.microsoft.com/office/drawing/2014/main" id="{00000000-0008-0000-2000-000002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71" name="Text Box 3">
          <a:extLst>
            <a:ext uri="{FF2B5EF4-FFF2-40B4-BE49-F238E27FC236}">
              <a16:creationId xmlns:a16="http://schemas.microsoft.com/office/drawing/2014/main" id="{00000000-0008-0000-2000-000003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72" name="Text Box 4">
          <a:extLst>
            <a:ext uri="{FF2B5EF4-FFF2-40B4-BE49-F238E27FC236}">
              <a16:creationId xmlns:a16="http://schemas.microsoft.com/office/drawing/2014/main" id="{00000000-0008-0000-2000-000004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73" name="Text Box 5">
          <a:extLst>
            <a:ext uri="{FF2B5EF4-FFF2-40B4-BE49-F238E27FC236}">
              <a16:creationId xmlns:a16="http://schemas.microsoft.com/office/drawing/2014/main" id="{00000000-0008-0000-2000-000005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74" name="Text Box 6">
          <a:extLst>
            <a:ext uri="{FF2B5EF4-FFF2-40B4-BE49-F238E27FC236}">
              <a16:creationId xmlns:a16="http://schemas.microsoft.com/office/drawing/2014/main" id="{00000000-0008-0000-2000-000006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75" name="Text Box 8">
          <a:extLst>
            <a:ext uri="{FF2B5EF4-FFF2-40B4-BE49-F238E27FC236}">
              <a16:creationId xmlns:a16="http://schemas.microsoft.com/office/drawing/2014/main" id="{00000000-0008-0000-2000-000007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76" name="Text Box 9">
          <a:extLst>
            <a:ext uri="{FF2B5EF4-FFF2-40B4-BE49-F238E27FC236}">
              <a16:creationId xmlns:a16="http://schemas.microsoft.com/office/drawing/2014/main" id="{00000000-0008-0000-2000-000008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77" name="Text Box 10">
          <a:extLst>
            <a:ext uri="{FF2B5EF4-FFF2-40B4-BE49-F238E27FC236}">
              <a16:creationId xmlns:a16="http://schemas.microsoft.com/office/drawing/2014/main" id="{00000000-0008-0000-2000-000009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10583</xdr:colOff>
      <xdr:row>53</xdr:row>
      <xdr:rowOff>42333</xdr:rowOff>
    </xdr:from>
    <xdr:ext cx="114300" cy="285750"/>
    <xdr:sp macro="" textlink="">
      <xdr:nvSpPr>
        <xdr:cNvPr id="778" name="Text Box 1">
          <a:extLst>
            <a:ext uri="{FF2B5EF4-FFF2-40B4-BE49-F238E27FC236}">
              <a16:creationId xmlns:a16="http://schemas.microsoft.com/office/drawing/2014/main" id="{00000000-0008-0000-2000-00000A030000}"/>
            </a:ext>
          </a:extLst>
        </xdr:cNvPr>
        <xdr:cNvSpPr txBox="1">
          <a:spLocks noChangeArrowheads="1"/>
        </xdr:cNvSpPr>
      </xdr:nvSpPr>
      <xdr:spPr bwMode="auto">
        <a:xfrm>
          <a:off x="1229783" y="10138833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779" name="Text Box 1">
          <a:extLst>
            <a:ext uri="{FF2B5EF4-FFF2-40B4-BE49-F238E27FC236}">
              <a16:creationId xmlns:a16="http://schemas.microsoft.com/office/drawing/2014/main" id="{00000000-0008-0000-2000-00000B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780" name="Text Box 2">
          <a:extLst>
            <a:ext uri="{FF2B5EF4-FFF2-40B4-BE49-F238E27FC236}">
              <a16:creationId xmlns:a16="http://schemas.microsoft.com/office/drawing/2014/main" id="{00000000-0008-0000-2000-00000C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781" name="Text Box 3">
          <a:extLst>
            <a:ext uri="{FF2B5EF4-FFF2-40B4-BE49-F238E27FC236}">
              <a16:creationId xmlns:a16="http://schemas.microsoft.com/office/drawing/2014/main" id="{00000000-0008-0000-2000-00000D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782" name="Text Box 4">
          <a:extLst>
            <a:ext uri="{FF2B5EF4-FFF2-40B4-BE49-F238E27FC236}">
              <a16:creationId xmlns:a16="http://schemas.microsoft.com/office/drawing/2014/main" id="{00000000-0008-0000-2000-00000E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783" name="Text Box 5">
          <a:extLst>
            <a:ext uri="{FF2B5EF4-FFF2-40B4-BE49-F238E27FC236}">
              <a16:creationId xmlns:a16="http://schemas.microsoft.com/office/drawing/2014/main" id="{00000000-0008-0000-2000-00000F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784" name="Text Box 6">
          <a:extLst>
            <a:ext uri="{FF2B5EF4-FFF2-40B4-BE49-F238E27FC236}">
              <a16:creationId xmlns:a16="http://schemas.microsoft.com/office/drawing/2014/main" id="{00000000-0008-0000-2000-000010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785" name="Text Box 8">
          <a:extLst>
            <a:ext uri="{FF2B5EF4-FFF2-40B4-BE49-F238E27FC236}">
              <a16:creationId xmlns:a16="http://schemas.microsoft.com/office/drawing/2014/main" id="{00000000-0008-0000-2000-000011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786" name="Text Box 9">
          <a:extLst>
            <a:ext uri="{FF2B5EF4-FFF2-40B4-BE49-F238E27FC236}">
              <a16:creationId xmlns:a16="http://schemas.microsoft.com/office/drawing/2014/main" id="{00000000-0008-0000-2000-000012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787" name="Text Box 10">
          <a:extLst>
            <a:ext uri="{FF2B5EF4-FFF2-40B4-BE49-F238E27FC236}">
              <a16:creationId xmlns:a16="http://schemas.microsoft.com/office/drawing/2014/main" id="{00000000-0008-0000-2000-000013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788" name="Text Box 1">
          <a:extLst>
            <a:ext uri="{FF2B5EF4-FFF2-40B4-BE49-F238E27FC236}">
              <a16:creationId xmlns:a16="http://schemas.microsoft.com/office/drawing/2014/main" id="{00000000-0008-0000-2000-000014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789" name="Text Box 2">
          <a:extLst>
            <a:ext uri="{FF2B5EF4-FFF2-40B4-BE49-F238E27FC236}">
              <a16:creationId xmlns:a16="http://schemas.microsoft.com/office/drawing/2014/main" id="{00000000-0008-0000-2000-000015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790" name="Text Box 1">
          <a:extLst>
            <a:ext uri="{FF2B5EF4-FFF2-40B4-BE49-F238E27FC236}">
              <a16:creationId xmlns:a16="http://schemas.microsoft.com/office/drawing/2014/main" id="{00000000-0008-0000-2000-000016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791" name="Text Box 2">
          <a:extLst>
            <a:ext uri="{FF2B5EF4-FFF2-40B4-BE49-F238E27FC236}">
              <a16:creationId xmlns:a16="http://schemas.microsoft.com/office/drawing/2014/main" id="{00000000-0008-0000-2000-000017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792" name="Text Box 3">
          <a:extLst>
            <a:ext uri="{FF2B5EF4-FFF2-40B4-BE49-F238E27FC236}">
              <a16:creationId xmlns:a16="http://schemas.microsoft.com/office/drawing/2014/main" id="{00000000-0008-0000-2000-000018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793" name="Text Box 4">
          <a:extLst>
            <a:ext uri="{FF2B5EF4-FFF2-40B4-BE49-F238E27FC236}">
              <a16:creationId xmlns:a16="http://schemas.microsoft.com/office/drawing/2014/main" id="{00000000-0008-0000-2000-000019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794" name="Text Box 5">
          <a:extLst>
            <a:ext uri="{FF2B5EF4-FFF2-40B4-BE49-F238E27FC236}">
              <a16:creationId xmlns:a16="http://schemas.microsoft.com/office/drawing/2014/main" id="{00000000-0008-0000-2000-00001A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795" name="Text Box 6">
          <a:extLst>
            <a:ext uri="{FF2B5EF4-FFF2-40B4-BE49-F238E27FC236}">
              <a16:creationId xmlns:a16="http://schemas.microsoft.com/office/drawing/2014/main" id="{00000000-0008-0000-2000-00001B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796" name="Text Box 8">
          <a:extLst>
            <a:ext uri="{FF2B5EF4-FFF2-40B4-BE49-F238E27FC236}">
              <a16:creationId xmlns:a16="http://schemas.microsoft.com/office/drawing/2014/main" id="{00000000-0008-0000-2000-00001C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797" name="Text Box 9">
          <a:extLst>
            <a:ext uri="{FF2B5EF4-FFF2-40B4-BE49-F238E27FC236}">
              <a16:creationId xmlns:a16="http://schemas.microsoft.com/office/drawing/2014/main" id="{00000000-0008-0000-2000-00001D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798" name="Text Box 10">
          <a:extLst>
            <a:ext uri="{FF2B5EF4-FFF2-40B4-BE49-F238E27FC236}">
              <a16:creationId xmlns:a16="http://schemas.microsoft.com/office/drawing/2014/main" id="{00000000-0008-0000-2000-00001E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799" name="Text Box 1">
          <a:extLst>
            <a:ext uri="{FF2B5EF4-FFF2-40B4-BE49-F238E27FC236}">
              <a16:creationId xmlns:a16="http://schemas.microsoft.com/office/drawing/2014/main" id="{00000000-0008-0000-2000-00001F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00" name="Text Box 2">
          <a:extLst>
            <a:ext uri="{FF2B5EF4-FFF2-40B4-BE49-F238E27FC236}">
              <a16:creationId xmlns:a16="http://schemas.microsoft.com/office/drawing/2014/main" id="{00000000-0008-0000-2000-000020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01" name="Text Box 1">
          <a:extLst>
            <a:ext uri="{FF2B5EF4-FFF2-40B4-BE49-F238E27FC236}">
              <a16:creationId xmlns:a16="http://schemas.microsoft.com/office/drawing/2014/main" id="{00000000-0008-0000-2000-000021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02" name="Text Box 2">
          <a:extLst>
            <a:ext uri="{FF2B5EF4-FFF2-40B4-BE49-F238E27FC236}">
              <a16:creationId xmlns:a16="http://schemas.microsoft.com/office/drawing/2014/main" id="{00000000-0008-0000-2000-000022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03" name="Text Box 3">
          <a:extLst>
            <a:ext uri="{FF2B5EF4-FFF2-40B4-BE49-F238E27FC236}">
              <a16:creationId xmlns:a16="http://schemas.microsoft.com/office/drawing/2014/main" id="{00000000-0008-0000-2000-000023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04" name="Text Box 4">
          <a:extLst>
            <a:ext uri="{FF2B5EF4-FFF2-40B4-BE49-F238E27FC236}">
              <a16:creationId xmlns:a16="http://schemas.microsoft.com/office/drawing/2014/main" id="{00000000-0008-0000-2000-000024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05" name="Text Box 5">
          <a:extLst>
            <a:ext uri="{FF2B5EF4-FFF2-40B4-BE49-F238E27FC236}">
              <a16:creationId xmlns:a16="http://schemas.microsoft.com/office/drawing/2014/main" id="{00000000-0008-0000-2000-000025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06" name="Text Box 6">
          <a:extLst>
            <a:ext uri="{FF2B5EF4-FFF2-40B4-BE49-F238E27FC236}">
              <a16:creationId xmlns:a16="http://schemas.microsoft.com/office/drawing/2014/main" id="{00000000-0008-0000-2000-000026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07" name="Text Box 8">
          <a:extLst>
            <a:ext uri="{FF2B5EF4-FFF2-40B4-BE49-F238E27FC236}">
              <a16:creationId xmlns:a16="http://schemas.microsoft.com/office/drawing/2014/main" id="{00000000-0008-0000-2000-000027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08" name="Text Box 9">
          <a:extLst>
            <a:ext uri="{FF2B5EF4-FFF2-40B4-BE49-F238E27FC236}">
              <a16:creationId xmlns:a16="http://schemas.microsoft.com/office/drawing/2014/main" id="{00000000-0008-0000-2000-000028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09" name="Text Box 10">
          <a:extLst>
            <a:ext uri="{FF2B5EF4-FFF2-40B4-BE49-F238E27FC236}">
              <a16:creationId xmlns:a16="http://schemas.microsoft.com/office/drawing/2014/main" id="{00000000-0008-0000-2000-000029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10" name="Text Box 1">
          <a:extLst>
            <a:ext uri="{FF2B5EF4-FFF2-40B4-BE49-F238E27FC236}">
              <a16:creationId xmlns:a16="http://schemas.microsoft.com/office/drawing/2014/main" id="{00000000-0008-0000-2000-00002A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11" name="Text Box 2">
          <a:extLst>
            <a:ext uri="{FF2B5EF4-FFF2-40B4-BE49-F238E27FC236}">
              <a16:creationId xmlns:a16="http://schemas.microsoft.com/office/drawing/2014/main" id="{00000000-0008-0000-2000-00002B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12" name="Text Box 1">
          <a:extLst>
            <a:ext uri="{FF2B5EF4-FFF2-40B4-BE49-F238E27FC236}">
              <a16:creationId xmlns:a16="http://schemas.microsoft.com/office/drawing/2014/main" id="{00000000-0008-0000-2000-00002C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13" name="Text Box 2">
          <a:extLst>
            <a:ext uri="{FF2B5EF4-FFF2-40B4-BE49-F238E27FC236}">
              <a16:creationId xmlns:a16="http://schemas.microsoft.com/office/drawing/2014/main" id="{00000000-0008-0000-2000-00002D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14" name="Text Box 3">
          <a:extLst>
            <a:ext uri="{FF2B5EF4-FFF2-40B4-BE49-F238E27FC236}">
              <a16:creationId xmlns:a16="http://schemas.microsoft.com/office/drawing/2014/main" id="{00000000-0008-0000-2000-00002E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15" name="Text Box 4">
          <a:extLst>
            <a:ext uri="{FF2B5EF4-FFF2-40B4-BE49-F238E27FC236}">
              <a16:creationId xmlns:a16="http://schemas.microsoft.com/office/drawing/2014/main" id="{00000000-0008-0000-2000-00002F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16" name="Text Box 5">
          <a:extLst>
            <a:ext uri="{FF2B5EF4-FFF2-40B4-BE49-F238E27FC236}">
              <a16:creationId xmlns:a16="http://schemas.microsoft.com/office/drawing/2014/main" id="{00000000-0008-0000-2000-000030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17" name="Text Box 6">
          <a:extLst>
            <a:ext uri="{FF2B5EF4-FFF2-40B4-BE49-F238E27FC236}">
              <a16:creationId xmlns:a16="http://schemas.microsoft.com/office/drawing/2014/main" id="{00000000-0008-0000-2000-000031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18" name="Text Box 8">
          <a:extLst>
            <a:ext uri="{FF2B5EF4-FFF2-40B4-BE49-F238E27FC236}">
              <a16:creationId xmlns:a16="http://schemas.microsoft.com/office/drawing/2014/main" id="{00000000-0008-0000-2000-000032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19" name="Text Box 9">
          <a:extLst>
            <a:ext uri="{FF2B5EF4-FFF2-40B4-BE49-F238E27FC236}">
              <a16:creationId xmlns:a16="http://schemas.microsoft.com/office/drawing/2014/main" id="{00000000-0008-0000-2000-000033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20" name="Text Box 10">
          <a:extLst>
            <a:ext uri="{FF2B5EF4-FFF2-40B4-BE49-F238E27FC236}">
              <a16:creationId xmlns:a16="http://schemas.microsoft.com/office/drawing/2014/main" id="{00000000-0008-0000-2000-000034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21" name="Text Box 1">
          <a:extLst>
            <a:ext uri="{FF2B5EF4-FFF2-40B4-BE49-F238E27FC236}">
              <a16:creationId xmlns:a16="http://schemas.microsoft.com/office/drawing/2014/main" id="{00000000-0008-0000-2000-000035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22" name="Text Box 2">
          <a:extLst>
            <a:ext uri="{FF2B5EF4-FFF2-40B4-BE49-F238E27FC236}">
              <a16:creationId xmlns:a16="http://schemas.microsoft.com/office/drawing/2014/main" id="{00000000-0008-0000-2000-000036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23" name="Text Box 1">
          <a:extLst>
            <a:ext uri="{FF2B5EF4-FFF2-40B4-BE49-F238E27FC236}">
              <a16:creationId xmlns:a16="http://schemas.microsoft.com/office/drawing/2014/main" id="{00000000-0008-0000-2000-000037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24" name="Text Box 2">
          <a:extLst>
            <a:ext uri="{FF2B5EF4-FFF2-40B4-BE49-F238E27FC236}">
              <a16:creationId xmlns:a16="http://schemas.microsoft.com/office/drawing/2014/main" id="{00000000-0008-0000-2000-000038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25" name="Text Box 3">
          <a:extLst>
            <a:ext uri="{FF2B5EF4-FFF2-40B4-BE49-F238E27FC236}">
              <a16:creationId xmlns:a16="http://schemas.microsoft.com/office/drawing/2014/main" id="{00000000-0008-0000-2000-000039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26" name="Text Box 4">
          <a:extLst>
            <a:ext uri="{FF2B5EF4-FFF2-40B4-BE49-F238E27FC236}">
              <a16:creationId xmlns:a16="http://schemas.microsoft.com/office/drawing/2014/main" id="{00000000-0008-0000-2000-00003A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27" name="Text Box 5">
          <a:extLst>
            <a:ext uri="{FF2B5EF4-FFF2-40B4-BE49-F238E27FC236}">
              <a16:creationId xmlns:a16="http://schemas.microsoft.com/office/drawing/2014/main" id="{00000000-0008-0000-2000-00003B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28" name="Text Box 6">
          <a:extLst>
            <a:ext uri="{FF2B5EF4-FFF2-40B4-BE49-F238E27FC236}">
              <a16:creationId xmlns:a16="http://schemas.microsoft.com/office/drawing/2014/main" id="{00000000-0008-0000-2000-00003C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29" name="Text Box 8">
          <a:extLst>
            <a:ext uri="{FF2B5EF4-FFF2-40B4-BE49-F238E27FC236}">
              <a16:creationId xmlns:a16="http://schemas.microsoft.com/office/drawing/2014/main" id="{00000000-0008-0000-2000-00003D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30" name="Text Box 9">
          <a:extLst>
            <a:ext uri="{FF2B5EF4-FFF2-40B4-BE49-F238E27FC236}">
              <a16:creationId xmlns:a16="http://schemas.microsoft.com/office/drawing/2014/main" id="{00000000-0008-0000-2000-00003E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31" name="Text Box 10">
          <a:extLst>
            <a:ext uri="{FF2B5EF4-FFF2-40B4-BE49-F238E27FC236}">
              <a16:creationId xmlns:a16="http://schemas.microsoft.com/office/drawing/2014/main" id="{00000000-0008-0000-2000-00003F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32" name="Text Box 1">
          <a:extLst>
            <a:ext uri="{FF2B5EF4-FFF2-40B4-BE49-F238E27FC236}">
              <a16:creationId xmlns:a16="http://schemas.microsoft.com/office/drawing/2014/main" id="{00000000-0008-0000-2000-000040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33" name="Text Box 2">
          <a:extLst>
            <a:ext uri="{FF2B5EF4-FFF2-40B4-BE49-F238E27FC236}">
              <a16:creationId xmlns:a16="http://schemas.microsoft.com/office/drawing/2014/main" id="{00000000-0008-0000-2000-000041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34" name="Text Box 1">
          <a:extLst>
            <a:ext uri="{FF2B5EF4-FFF2-40B4-BE49-F238E27FC236}">
              <a16:creationId xmlns:a16="http://schemas.microsoft.com/office/drawing/2014/main" id="{00000000-0008-0000-2000-000042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35" name="Text Box 2">
          <a:extLst>
            <a:ext uri="{FF2B5EF4-FFF2-40B4-BE49-F238E27FC236}">
              <a16:creationId xmlns:a16="http://schemas.microsoft.com/office/drawing/2014/main" id="{00000000-0008-0000-2000-000043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36" name="Text Box 3">
          <a:extLst>
            <a:ext uri="{FF2B5EF4-FFF2-40B4-BE49-F238E27FC236}">
              <a16:creationId xmlns:a16="http://schemas.microsoft.com/office/drawing/2014/main" id="{00000000-0008-0000-2000-000044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37" name="Text Box 4">
          <a:extLst>
            <a:ext uri="{FF2B5EF4-FFF2-40B4-BE49-F238E27FC236}">
              <a16:creationId xmlns:a16="http://schemas.microsoft.com/office/drawing/2014/main" id="{00000000-0008-0000-2000-000045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38" name="Text Box 5">
          <a:extLst>
            <a:ext uri="{FF2B5EF4-FFF2-40B4-BE49-F238E27FC236}">
              <a16:creationId xmlns:a16="http://schemas.microsoft.com/office/drawing/2014/main" id="{00000000-0008-0000-2000-000046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39" name="Text Box 6">
          <a:extLst>
            <a:ext uri="{FF2B5EF4-FFF2-40B4-BE49-F238E27FC236}">
              <a16:creationId xmlns:a16="http://schemas.microsoft.com/office/drawing/2014/main" id="{00000000-0008-0000-2000-000047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40" name="Text Box 8">
          <a:extLst>
            <a:ext uri="{FF2B5EF4-FFF2-40B4-BE49-F238E27FC236}">
              <a16:creationId xmlns:a16="http://schemas.microsoft.com/office/drawing/2014/main" id="{00000000-0008-0000-2000-000048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41" name="Text Box 9">
          <a:extLst>
            <a:ext uri="{FF2B5EF4-FFF2-40B4-BE49-F238E27FC236}">
              <a16:creationId xmlns:a16="http://schemas.microsoft.com/office/drawing/2014/main" id="{00000000-0008-0000-2000-000049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</xdr:row>
      <xdr:rowOff>0</xdr:rowOff>
    </xdr:from>
    <xdr:ext cx="114300" cy="285750"/>
    <xdr:sp macro="" textlink="">
      <xdr:nvSpPr>
        <xdr:cNvPr id="842" name="Text Box 10">
          <a:extLst>
            <a:ext uri="{FF2B5EF4-FFF2-40B4-BE49-F238E27FC236}">
              <a16:creationId xmlns:a16="http://schemas.microsoft.com/office/drawing/2014/main" id="{00000000-0008-0000-2000-00004A030000}"/>
            </a:ext>
          </a:extLst>
        </xdr:cNvPr>
        <xdr:cNvSpPr txBox="1">
          <a:spLocks noChangeArrowheads="1"/>
        </xdr:cNvSpPr>
      </xdr:nvSpPr>
      <xdr:spPr bwMode="auto">
        <a:xfrm>
          <a:off x="1219200" y="1066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10583</xdr:colOff>
      <xdr:row>56</xdr:row>
      <xdr:rowOff>42333</xdr:rowOff>
    </xdr:from>
    <xdr:ext cx="114300" cy="285750"/>
    <xdr:sp macro="" textlink="">
      <xdr:nvSpPr>
        <xdr:cNvPr id="843" name="Text Box 1">
          <a:extLst>
            <a:ext uri="{FF2B5EF4-FFF2-40B4-BE49-F238E27FC236}">
              <a16:creationId xmlns:a16="http://schemas.microsoft.com/office/drawing/2014/main" id="{00000000-0008-0000-2000-00004B030000}"/>
            </a:ext>
          </a:extLst>
        </xdr:cNvPr>
        <xdr:cNvSpPr txBox="1">
          <a:spLocks noChangeArrowheads="1"/>
        </xdr:cNvSpPr>
      </xdr:nvSpPr>
      <xdr:spPr bwMode="auto">
        <a:xfrm>
          <a:off x="1229783" y="10710333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44" name="Text Box 8">
          <a:extLst>
            <a:ext uri="{FF2B5EF4-FFF2-40B4-BE49-F238E27FC236}">
              <a16:creationId xmlns:a16="http://schemas.microsoft.com/office/drawing/2014/main" id="{00000000-0008-0000-2000-00004C030000}"/>
            </a:ext>
          </a:extLst>
        </xdr:cNvPr>
        <xdr:cNvSpPr txBox="1">
          <a:spLocks noChangeArrowheads="1"/>
        </xdr:cNvSpPr>
      </xdr:nvSpPr>
      <xdr:spPr bwMode="auto">
        <a:xfrm>
          <a:off x="12192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45" name="Text Box 1">
          <a:extLst>
            <a:ext uri="{FF2B5EF4-FFF2-40B4-BE49-F238E27FC236}">
              <a16:creationId xmlns:a16="http://schemas.microsoft.com/office/drawing/2014/main" id="{00000000-0008-0000-2000-00004D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46" name="Text Box 2">
          <a:extLst>
            <a:ext uri="{FF2B5EF4-FFF2-40B4-BE49-F238E27FC236}">
              <a16:creationId xmlns:a16="http://schemas.microsoft.com/office/drawing/2014/main" id="{00000000-0008-0000-2000-00004E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47" name="Text Box 3">
          <a:extLst>
            <a:ext uri="{FF2B5EF4-FFF2-40B4-BE49-F238E27FC236}">
              <a16:creationId xmlns:a16="http://schemas.microsoft.com/office/drawing/2014/main" id="{00000000-0008-0000-2000-00004F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48" name="Text Box 4">
          <a:extLst>
            <a:ext uri="{FF2B5EF4-FFF2-40B4-BE49-F238E27FC236}">
              <a16:creationId xmlns:a16="http://schemas.microsoft.com/office/drawing/2014/main" id="{00000000-0008-0000-2000-000050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49" name="Text Box 5">
          <a:extLst>
            <a:ext uri="{FF2B5EF4-FFF2-40B4-BE49-F238E27FC236}">
              <a16:creationId xmlns:a16="http://schemas.microsoft.com/office/drawing/2014/main" id="{00000000-0008-0000-2000-000051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50" name="Text Box 6">
          <a:extLst>
            <a:ext uri="{FF2B5EF4-FFF2-40B4-BE49-F238E27FC236}">
              <a16:creationId xmlns:a16="http://schemas.microsoft.com/office/drawing/2014/main" id="{00000000-0008-0000-2000-000052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51" name="Text Box 8">
          <a:extLst>
            <a:ext uri="{FF2B5EF4-FFF2-40B4-BE49-F238E27FC236}">
              <a16:creationId xmlns:a16="http://schemas.microsoft.com/office/drawing/2014/main" id="{00000000-0008-0000-2000-000053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52" name="Text Box 9">
          <a:extLst>
            <a:ext uri="{FF2B5EF4-FFF2-40B4-BE49-F238E27FC236}">
              <a16:creationId xmlns:a16="http://schemas.microsoft.com/office/drawing/2014/main" id="{00000000-0008-0000-2000-000054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53" name="Text Box 10">
          <a:extLst>
            <a:ext uri="{FF2B5EF4-FFF2-40B4-BE49-F238E27FC236}">
              <a16:creationId xmlns:a16="http://schemas.microsoft.com/office/drawing/2014/main" id="{00000000-0008-0000-2000-000055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54" name="Text Box 1">
          <a:extLst>
            <a:ext uri="{FF2B5EF4-FFF2-40B4-BE49-F238E27FC236}">
              <a16:creationId xmlns:a16="http://schemas.microsoft.com/office/drawing/2014/main" id="{00000000-0008-0000-2000-000056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55" name="Text Box 2">
          <a:extLst>
            <a:ext uri="{FF2B5EF4-FFF2-40B4-BE49-F238E27FC236}">
              <a16:creationId xmlns:a16="http://schemas.microsoft.com/office/drawing/2014/main" id="{00000000-0008-0000-2000-000057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56" name="Text Box 8">
          <a:extLst>
            <a:ext uri="{FF2B5EF4-FFF2-40B4-BE49-F238E27FC236}">
              <a16:creationId xmlns:a16="http://schemas.microsoft.com/office/drawing/2014/main" id="{00000000-0008-0000-2000-000058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57" name="Text Box 8">
          <a:extLst>
            <a:ext uri="{FF2B5EF4-FFF2-40B4-BE49-F238E27FC236}">
              <a16:creationId xmlns:a16="http://schemas.microsoft.com/office/drawing/2014/main" id="{00000000-0008-0000-2000-000059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58" name="Text Box 8">
          <a:extLst>
            <a:ext uri="{FF2B5EF4-FFF2-40B4-BE49-F238E27FC236}">
              <a16:creationId xmlns:a16="http://schemas.microsoft.com/office/drawing/2014/main" id="{00000000-0008-0000-2000-00005A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59" name="Text Box 8">
          <a:extLst>
            <a:ext uri="{FF2B5EF4-FFF2-40B4-BE49-F238E27FC236}">
              <a16:creationId xmlns:a16="http://schemas.microsoft.com/office/drawing/2014/main" id="{00000000-0008-0000-2000-00005B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60" name="Text Box 8">
          <a:extLst>
            <a:ext uri="{FF2B5EF4-FFF2-40B4-BE49-F238E27FC236}">
              <a16:creationId xmlns:a16="http://schemas.microsoft.com/office/drawing/2014/main" id="{00000000-0008-0000-2000-00005C030000}"/>
            </a:ext>
          </a:extLst>
        </xdr:cNvPr>
        <xdr:cNvSpPr txBox="1">
          <a:spLocks noChangeArrowheads="1"/>
        </xdr:cNvSpPr>
      </xdr:nvSpPr>
      <xdr:spPr bwMode="auto">
        <a:xfrm>
          <a:off x="12192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61" name="Text Box 1">
          <a:extLst>
            <a:ext uri="{FF2B5EF4-FFF2-40B4-BE49-F238E27FC236}">
              <a16:creationId xmlns:a16="http://schemas.microsoft.com/office/drawing/2014/main" id="{00000000-0008-0000-2000-00005D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62" name="Text Box 2">
          <a:extLst>
            <a:ext uri="{FF2B5EF4-FFF2-40B4-BE49-F238E27FC236}">
              <a16:creationId xmlns:a16="http://schemas.microsoft.com/office/drawing/2014/main" id="{00000000-0008-0000-2000-00005E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63" name="Text Box 3">
          <a:extLst>
            <a:ext uri="{FF2B5EF4-FFF2-40B4-BE49-F238E27FC236}">
              <a16:creationId xmlns:a16="http://schemas.microsoft.com/office/drawing/2014/main" id="{00000000-0008-0000-2000-00005F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64" name="Text Box 4">
          <a:extLst>
            <a:ext uri="{FF2B5EF4-FFF2-40B4-BE49-F238E27FC236}">
              <a16:creationId xmlns:a16="http://schemas.microsoft.com/office/drawing/2014/main" id="{00000000-0008-0000-2000-000060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65" name="Text Box 5">
          <a:extLst>
            <a:ext uri="{FF2B5EF4-FFF2-40B4-BE49-F238E27FC236}">
              <a16:creationId xmlns:a16="http://schemas.microsoft.com/office/drawing/2014/main" id="{00000000-0008-0000-2000-000061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66" name="Text Box 6">
          <a:extLst>
            <a:ext uri="{FF2B5EF4-FFF2-40B4-BE49-F238E27FC236}">
              <a16:creationId xmlns:a16="http://schemas.microsoft.com/office/drawing/2014/main" id="{00000000-0008-0000-2000-000062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67" name="Text Box 8">
          <a:extLst>
            <a:ext uri="{FF2B5EF4-FFF2-40B4-BE49-F238E27FC236}">
              <a16:creationId xmlns:a16="http://schemas.microsoft.com/office/drawing/2014/main" id="{00000000-0008-0000-2000-000063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68" name="Text Box 9">
          <a:extLst>
            <a:ext uri="{FF2B5EF4-FFF2-40B4-BE49-F238E27FC236}">
              <a16:creationId xmlns:a16="http://schemas.microsoft.com/office/drawing/2014/main" id="{00000000-0008-0000-2000-000064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69" name="Text Box 10">
          <a:extLst>
            <a:ext uri="{FF2B5EF4-FFF2-40B4-BE49-F238E27FC236}">
              <a16:creationId xmlns:a16="http://schemas.microsoft.com/office/drawing/2014/main" id="{00000000-0008-0000-2000-000065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70" name="Text Box 1">
          <a:extLst>
            <a:ext uri="{FF2B5EF4-FFF2-40B4-BE49-F238E27FC236}">
              <a16:creationId xmlns:a16="http://schemas.microsoft.com/office/drawing/2014/main" id="{00000000-0008-0000-2000-000066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71" name="Text Box 2">
          <a:extLst>
            <a:ext uri="{FF2B5EF4-FFF2-40B4-BE49-F238E27FC236}">
              <a16:creationId xmlns:a16="http://schemas.microsoft.com/office/drawing/2014/main" id="{00000000-0008-0000-2000-000067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1862666</xdr:colOff>
      <xdr:row>20</xdr:row>
      <xdr:rowOff>63500</xdr:rowOff>
    </xdr:from>
    <xdr:ext cx="114300" cy="285750"/>
    <xdr:sp macro="" textlink="">
      <xdr:nvSpPr>
        <xdr:cNvPr id="872" name="Text Box 8">
          <a:extLst>
            <a:ext uri="{FF2B5EF4-FFF2-40B4-BE49-F238E27FC236}">
              <a16:creationId xmlns:a16="http://schemas.microsoft.com/office/drawing/2014/main" id="{00000000-0008-0000-2000-000068030000}"/>
            </a:ext>
          </a:extLst>
        </xdr:cNvPr>
        <xdr:cNvSpPr txBox="1">
          <a:spLocks noChangeArrowheads="1"/>
        </xdr:cNvSpPr>
      </xdr:nvSpPr>
      <xdr:spPr bwMode="auto">
        <a:xfrm>
          <a:off x="1214966" y="38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63500</xdr:rowOff>
    </xdr:from>
    <xdr:ext cx="114300" cy="285750"/>
    <xdr:sp macro="" textlink="">
      <xdr:nvSpPr>
        <xdr:cNvPr id="873" name="Text Box 8">
          <a:extLst>
            <a:ext uri="{FF2B5EF4-FFF2-40B4-BE49-F238E27FC236}">
              <a16:creationId xmlns:a16="http://schemas.microsoft.com/office/drawing/2014/main" id="{00000000-0008-0000-2000-000069030000}"/>
            </a:ext>
          </a:extLst>
        </xdr:cNvPr>
        <xdr:cNvSpPr txBox="1">
          <a:spLocks noChangeArrowheads="1"/>
        </xdr:cNvSpPr>
      </xdr:nvSpPr>
      <xdr:spPr bwMode="auto">
        <a:xfrm>
          <a:off x="1219200" y="38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74" name="Text Box 8">
          <a:extLst>
            <a:ext uri="{FF2B5EF4-FFF2-40B4-BE49-F238E27FC236}">
              <a16:creationId xmlns:a16="http://schemas.microsoft.com/office/drawing/2014/main" id="{00000000-0008-0000-2000-00006A030000}"/>
            </a:ext>
          </a:extLst>
        </xdr:cNvPr>
        <xdr:cNvSpPr txBox="1">
          <a:spLocks noChangeArrowheads="1"/>
        </xdr:cNvSpPr>
      </xdr:nvSpPr>
      <xdr:spPr bwMode="auto">
        <a:xfrm>
          <a:off x="12192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75" name="Text Box 1">
          <a:extLst>
            <a:ext uri="{FF2B5EF4-FFF2-40B4-BE49-F238E27FC236}">
              <a16:creationId xmlns:a16="http://schemas.microsoft.com/office/drawing/2014/main" id="{00000000-0008-0000-2000-00006B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76" name="Text Box 2">
          <a:extLst>
            <a:ext uri="{FF2B5EF4-FFF2-40B4-BE49-F238E27FC236}">
              <a16:creationId xmlns:a16="http://schemas.microsoft.com/office/drawing/2014/main" id="{00000000-0008-0000-2000-00006C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77" name="Text Box 3">
          <a:extLst>
            <a:ext uri="{FF2B5EF4-FFF2-40B4-BE49-F238E27FC236}">
              <a16:creationId xmlns:a16="http://schemas.microsoft.com/office/drawing/2014/main" id="{00000000-0008-0000-2000-00006D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78" name="Text Box 4">
          <a:extLst>
            <a:ext uri="{FF2B5EF4-FFF2-40B4-BE49-F238E27FC236}">
              <a16:creationId xmlns:a16="http://schemas.microsoft.com/office/drawing/2014/main" id="{00000000-0008-0000-2000-00006E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79" name="Text Box 5">
          <a:extLst>
            <a:ext uri="{FF2B5EF4-FFF2-40B4-BE49-F238E27FC236}">
              <a16:creationId xmlns:a16="http://schemas.microsoft.com/office/drawing/2014/main" id="{00000000-0008-0000-2000-00006F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80" name="Text Box 6">
          <a:extLst>
            <a:ext uri="{FF2B5EF4-FFF2-40B4-BE49-F238E27FC236}">
              <a16:creationId xmlns:a16="http://schemas.microsoft.com/office/drawing/2014/main" id="{00000000-0008-0000-2000-000070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81" name="Text Box 8">
          <a:extLst>
            <a:ext uri="{FF2B5EF4-FFF2-40B4-BE49-F238E27FC236}">
              <a16:creationId xmlns:a16="http://schemas.microsoft.com/office/drawing/2014/main" id="{00000000-0008-0000-2000-000071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82" name="Text Box 9">
          <a:extLst>
            <a:ext uri="{FF2B5EF4-FFF2-40B4-BE49-F238E27FC236}">
              <a16:creationId xmlns:a16="http://schemas.microsoft.com/office/drawing/2014/main" id="{00000000-0008-0000-2000-000072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83" name="Text Box 10">
          <a:extLst>
            <a:ext uri="{FF2B5EF4-FFF2-40B4-BE49-F238E27FC236}">
              <a16:creationId xmlns:a16="http://schemas.microsoft.com/office/drawing/2014/main" id="{00000000-0008-0000-2000-000073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84" name="Text Box 1">
          <a:extLst>
            <a:ext uri="{FF2B5EF4-FFF2-40B4-BE49-F238E27FC236}">
              <a16:creationId xmlns:a16="http://schemas.microsoft.com/office/drawing/2014/main" id="{00000000-0008-0000-2000-000074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85" name="Text Box 2">
          <a:extLst>
            <a:ext uri="{FF2B5EF4-FFF2-40B4-BE49-F238E27FC236}">
              <a16:creationId xmlns:a16="http://schemas.microsoft.com/office/drawing/2014/main" id="{00000000-0008-0000-2000-000075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86" name="Text Box 8">
          <a:extLst>
            <a:ext uri="{FF2B5EF4-FFF2-40B4-BE49-F238E27FC236}">
              <a16:creationId xmlns:a16="http://schemas.microsoft.com/office/drawing/2014/main" id="{00000000-0008-0000-2000-000076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87" name="Text Box 8">
          <a:extLst>
            <a:ext uri="{FF2B5EF4-FFF2-40B4-BE49-F238E27FC236}">
              <a16:creationId xmlns:a16="http://schemas.microsoft.com/office/drawing/2014/main" id="{00000000-0008-0000-2000-000077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88" name="Text Box 8">
          <a:extLst>
            <a:ext uri="{FF2B5EF4-FFF2-40B4-BE49-F238E27FC236}">
              <a16:creationId xmlns:a16="http://schemas.microsoft.com/office/drawing/2014/main" id="{00000000-0008-0000-2000-000078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89" name="Text Box 8">
          <a:extLst>
            <a:ext uri="{FF2B5EF4-FFF2-40B4-BE49-F238E27FC236}">
              <a16:creationId xmlns:a16="http://schemas.microsoft.com/office/drawing/2014/main" id="{00000000-0008-0000-2000-000079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890" name="Text Box 8">
          <a:extLst>
            <a:ext uri="{FF2B5EF4-FFF2-40B4-BE49-F238E27FC236}">
              <a16:creationId xmlns:a16="http://schemas.microsoft.com/office/drawing/2014/main" id="{00000000-0008-0000-2000-00007A030000}"/>
            </a:ext>
          </a:extLst>
        </xdr:cNvPr>
        <xdr:cNvSpPr txBox="1">
          <a:spLocks noChangeArrowheads="1"/>
        </xdr:cNvSpPr>
      </xdr:nvSpPr>
      <xdr:spPr bwMode="auto">
        <a:xfrm>
          <a:off x="12192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91" name="Text Box 1">
          <a:extLst>
            <a:ext uri="{FF2B5EF4-FFF2-40B4-BE49-F238E27FC236}">
              <a16:creationId xmlns:a16="http://schemas.microsoft.com/office/drawing/2014/main" id="{00000000-0008-0000-2000-00007B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92" name="Text Box 2">
          <a:extLst>
            <a:ext uri="{FF2B5EF4-FFF2-40B4-BE49-F238E27FC236}">
              <a16:creationId xmlns:a16="http://schemas.microsoft.com/office/drawing/2014/main" id="{00000000-0008-0000-2000-00007C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93" name="Text Box 3">
          <a:extLst>
            <a:ext uri="{FF2B5EF4-FFF2-40B4-BE49-F238E27FC236}">
              <a16:creationId xmlns:a16="http://schemas.microsoft.com/office/drawing/2014/main" id="{00000000-0008-0000-2000-00007D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94" name="Text Box 4">
          <a:extLst>
            <a:ext uri="{FF2B5EF4-FFF2-40B4-BE49-F238E27FC236}">
              <a16:creationId xmlns:a16="http://schemas.microsoft.com/office/drawing/2014/main" id="{00000000-0008-0000-2000-00007E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95" name="Text Box 5">
          <a:extLst>
            <a:ext uri="{FF2B5EF4-FFF2-40B4-BE49-F238E27FC236}">
              <a16:creationId xmlns:a16="http://schemas.microsoft.com/office/drawing/2014/main" id="{00000000-0008-0000-2000-00007F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96" name="Text Box 6">
          <a:extLst>
            <a:ext uri="{FF2B5EF4-FFF2-40B4-BE49-F238E27FC236}">
              <a16:creationId xmlns:a16="http://schemas.microsoft.com/office/drawing/2014/main" id="{00000000-0008-0000-2000-000080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97" name="Text Box 8">
          <a:extLst>
            <a:ext uri="{FF2B5EF4-FFF2-40B4-BE49-F238E27FC236}">
              <a16:creationId xmlns:a16="http://schemas.microsoft.com/office/drawing/2014/main" id="{00000000-0008-0000-2000-000081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98" name="Text Box 9">
          <a:extLst>
            <a:ext uri="{FF2B5EF4-FFF2-40B4-BE49-F238E27FC236}">
              <a16:creationId xmlns:a16="http://schemas.microsoft.com/office/drawing/2014/main" id="{00000000-0008-0000-2000-000082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899" name="Text Box 10">
          <a:extLst>
            <a:ext uri="{FF2B5EF4-FFF2-40B4-BE49-F238E27FC236}">
              <a16:creationId xmlns:a16="http://schemas.microsoft.com/office/drawing/2014/main" id="{00000000-0008-0000-2000-000083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900" name="Text Box 1">
          <a:extLst>
            <a:ext uri="{FF2B5EF4-FFF2-40B4-BE49-F238E27FC236}">
              <a16:creationId xmlns:a16="http://schemas.microsoft.com/office/drawing/2014/main" id="{00000000-0008-0000-2000-000084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0</xdr:rowOff>
    </xdr:from>
    <xdr:ext cx="114300" cy="285750"/>
    <xdr:sp macro="" textlink="">
      <xdr:nvSpPr>
        <xdr:cNvPr id="901" name="Text Box 2">
          <a:extLst>
            <a:ext uri="{FF2B5EF4-FFF2-40B4-BE49-F238E27FC236}">
              <a16:creationId xmlns:a16="http://schemas.microsoft.com/office/drawing/2014/main" id="{00000000-0008-0000-2000-000085030000}"/>
            </a:ext>
          </a:extLst>
        </xdr:cNvPr>
        <xdr:cNvSpPr txBox="1">
          <a:spLocks noChangeArrowheads="1"/>
        </xdr:cNvSpPr>
      </xdr:nvSpPr>
      <xdr:spPr bwMode="auto">
        <a:xfrm>
          <a:off x="1219200" y="381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1862666</xdr:colOff>
      <xdr:row>20</xdr:row>
      <xdr:rowOff>63500</xdr:rowOff>
    </xdr:from>
    <xdr:ext cx="114300" cy="285750"/>
    <xdr:sp macro="" textlink="">
      <xdr:nvSpPr>
        <xdr:cNvPr id="902" name="Text Box 8">
          <a:extLst>
            <a:ext uri="{FF2B5EF4-FFF2-40B4-BE49-F238E27FC236}">
              <a16:creationId xmlns:a16="http://schemas.microsoft.com/office/drawing/2014/main" id="{00000000-0008-0000-2000-000086030000}"/>
            </a:ext>
          </a:extLst>
        </xdr:cNvPr>
        <xdr:cNvSpPr txBox="1">
          <a:spLocks noChangeArrowheads="1"/>
        </xdr:cNvSpPr>
      </xdr:nvSpPr>
      <xdr:spPr bwMode="auto">
        <a:xfrm>
          <a:off x="1214966" y="38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20</xdr:row>
      <xdr:rowOff>63500</xdr:rowOff>
    </xdr:from>
    <xdr:ext cx="114300" cy="285750"/>
    <xdr:sp macro="" textlink="">
      <xdr:nvSpPr>
        <xdr:cNvPr id="903" name="Text Box 8">
          <a:extLst>
            <a:ext uri="{FF2B5EF4-FFF2-40B4-BE49-F238E27FC236}">
              <a16:creationId xmlns:a16="http://schemas.microsoft.com/office/drawing/2014/main" id="{00000000-0008-0000-2000-000087030000}"/>
            </a:ext>
          </a:extLst>
        </xdr:cNvPr>
        <xdr:cNvSpPr txBox="1">
          <a:spLocks noChangeArrowheads="1"/>
        </xdr:cNvSpPr>
      </xdr:nvSpPr>
      <xdr:spPr bwMode="auto">
        <a:xfrm>
          <a:off x="1219200" y="387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619125</xdr:colOff>
      <xdr:row>20</xdr:row>
      <xdr:rowOff>69850</xdr:rowOff>
    </xdr:from>
    <xdr:to>
      <xdr:col>8</xdr:col>
      <xdr:colOff>74179</xdr:colOff>
      <xdr:row>48</xdr:row>
      <xdr:rowOff>75477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304801</xdr:colOff>
      <xdr:row>5</xdr:row>
      <xdr:rowOff>133349</xdr:rowOff>
    </xdr:from>
    <xdr:to>
      <xdr:col>7</xdr:col>
      <xdr:colOff>284135</xdr:colOff>
      <xdr:row>22</xdr:row>
      <xdr:rowOff>131372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1" y="990599"/>
          <a:ext cx="4398934" cy="2912673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28</xdr:row>
      <xdr:rowOff>9524</xdr:rowOff>
    </xdr:from>
    <xdr:to>
      <xdr:col>7</xdr:col>
      <xdr:colOff>332891</xdr:colOff>
      <xdr:row>46</xdr:row>
      <xdr:rowOff>34601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725" y="4810124"/>
          <a:ext cx="4666766" cy="311117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1352550</xdr:colOff>
      <xdr:row>4</xdr:row>
      <xdr:rowOff>121920</xdr:rowOff>
    </xdr:from>
    <xdr:to>
      <xdr:col>2</xdr:col>
      <xdr:colOff>292504</xdr:colOff>
      <xdr:row>25</xdr:row>
      <xdr:rowOff>162066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262890</xdr:colOff>
      <xdr:row>29</xdr:row>
      <xdr:rowOff>163830</xdr:rowOff>
    </xdr:from>
    <xdr:to>
      <xdr:col>3</xdr:col>
      <xdr:colOff>511635</xdr:colOff>
      <xdr:row>42</xdr:row>
      <xdr:rowOff>31291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285750</xdr:colOff>
      <xdr:row>51</xdr:row>
      <xdr:rowOff>161925</xdr:rowOff>
    </xdr:from>
    <xdr:to>
      <xdr:col>3</xdr:col>
      <xdr:colOff>515445</xdr:colOff>
      <xdr:row>63</xdr:row>
      <xdr:rowOff>115320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0.95994</cdr:x>
      <cdr:y>0.91239</cdr:y>
    </cdr:from>
    <cdr:to>
      <cdr:x>0.97886</cdr:x>
      <cdr:y>1</cdr:y>
    </cdr:to>
    <cdr:sp macro="" textlink="">
      <cdr:nvSpPr>
        <cdr:cNvPr id="9410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15534" y="5836228"/>
          <a:ext cx="104697" cy="285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19051</xdr:rowOff>
    </xdr:from>
    <xdr:to>
      <xdr:col>10</xdr:col>
      <xdr:colOff>517948</xdr:colOff>
      <xdr:row>48</xdr:row>
      <xdr:rowOff>172085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209551"/>
          <a:ext cx="6071023" cy="910653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146</xdr:row>
          <xdr:rowOff>104775</xdr:rowOff>
        </xdr:from>
        <xdr:to>
          <xdr:col>6</xdr:col>
          <xdr:colOff>533400</xdr:colOff>
          <xdr:row>161</xdr:row>
          <xdr:rowOff>38100</xdr:rowOff>
        </xdr:to>
        <xdr:sp macro="" textlink="">
          <xdr:nvSpPr>
            <xdr:cNvPr id="493569" name="Object 1" hidden="1">
              <a:extLst>
                <a:ext uri="{63B3BB69-23CF-44E3-9099-C40C66FF867C}">
                  <a14:compatExt spid="_x0000_s493569"/>
                </a:ext>
                <a:ext uri="{FF2B5EF4-FFF2-40B4-BE49-F238E27FC236}">
                  <a16:creationId xmlns:a16="http://schemas.microsoft.com/office/drawing/2014/main" id="{00000000-0008-0000-3600-0000018807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102</xdr:row>
          <xdr:rowOff>123825</xdr:rowOff>
        </xdr:from>
        <xdr:to>
          <xdr:col>6</xdr:col>
          <xdr:colOff>76200</xdr:colOff>
          <xdr:row>117</xdr:row>
          <xdr:rowOff>104775</xdr:rowOff>
        </xdr:to>
        <xdr:sp macro="" textlink="">
          <xdr:nvSpPr>
            <xdr:cNvPr id="493570" name="Object 2" hidden="1">
              <a:extLst>
                <a:ext uri="{63B3BB69-23CF-44E3-9099-C40C66FF867C}">
                  <a14:compatExt spid="_x0000_s493570"/>
                </a:ext>
                <a:ext uri="{FF2B5EF4-FFF2-40B4-BE49-F238E27FC236}">
                  <a16:creationId xmlns:a16="http://schemas.microsoft.com/office/drawing/2014/main" id="{00000000-0008-0000-3600-0000028807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37</xdr:row>
          <xdr:rowOff>76200</xdr:rowOff>
        </xdr:from>
        <xdr:to>
          <xdr:col>6</xdr:col>
          <xdr:colOff>66675</xdr:colOff>
          <xdr:row>52</xdr:row>
          <xdr:rowOff>66675</xdr:rowOff>
        </xdr:to>
        <xdr:sp macro="" textlink="">
          <xdr:nvSpPr>
            <xdr:cNvPr id="493571" name="Object 3" hidden="1">
              <a:extLst>
                <a:ext uri="{63B3BB69-23CF-44E3-9099-C40C66FF867C}">
                  <a14:compatExt spid="_x0000_s493571"/>
                </a:ext>
                <a:ext uri="{FF2B5EF4-FFF2-40B4-BE49-F238E27FC236}">
                  <a16:creationId xmlns:a16="http://schemas.microsoft.com/office/drawing/2014/main" id="{00000000-0008-0000-3600-0000038807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124</xdr:row>
          <xdr:rowOff>9525</xdr:rowOff>
        </xdr:from>
        <xdr:to>
          <xdr:col>6</xdr:col>
          <xdr:colOff>85725</xdr:colOff>
          <xdr:row>139</xdr:row>
          <xdr:rowOff>38100</xdr:rowOff>
        </xdr:to>
        <xdr:sp macro="" textlink="">
          <xdr:nvSpPr>
            <xdr:cNvPr id="493572" name="Object 4" hidden="1">
              <a:extLst>
                <a:ext uri="{63B3BB69-23CF-44E3-9099-C40C66FF867C}">
                  <a14:compatExt spid="_x0000_s493572"/>
                </a:ext>
                <a:ext uri="{FF2B5EF4-FFF2-40B4-BE49-F238E27FC236}">
                  <a16:creationId xmlns:a16="http://schemas.microsoft.com/office/drawing/2014/main" id="{00000000-0008-0000-3600-0000048807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79</xdr:row>
          <xdr:rowOff>38100</xdr:rowOff>
        </xdr:from>
        <xdr:to>
          <xdr:col>6</xdr:col>
          <xdr:colOff>0</xdr:colOff>
          <xdr:row>94</xdr:row>
          <xdr:rowOff>95250</xdr:rowOff>
        </xdr:to>
        <xdr:sp macro="" textlink="">
          <xdr:nvSpPr>
            <xdr:cNvPr id="493573" name="Object 5" hidden="1">
              <a:extLst>
                <a:ext uri="{63B3BB69-23CF-44E3-9099-C40C66FF867C}">
                  <a14:compatExt spid="_x0000_s493573"/>
                </a:ext>
                <a:ext uri="{FF2B5EF4-FFF2-40B4-BE49-F238E27FC236}">
                  <a16:creationId xmlns:a16="http://schemas.microsoft.com/office/drawing/2014/main" id="{00000000-0008-0000-3600-0000058807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47625</xdr:rowOff>
        </xdr:from>
        <xdr:to>
          <xdr:col>6</xdr:col>
          <xdr:colOff>19050</xdr:colOff>
          <xdr:row>74</xdr:row>
          <xdr:rowOff>38100</xdr:rowOff>
        </xdr:to>
        <xdr:sp macro="" textlink="">
          <xdr:nvSpPr>
            <xdr:cNvPr id="493574" name="Object 6" hidden="1">
              <a:extLst>
                <a:ext uri="{63B3BB69-23CF-44E3-9099-C40C66FF867C}">
                  <a14:compatExt spid="_x0000_s493574"/>
                </a:ext>
                <a:ext uri="{FF2B5EF4-FFF2-40B4-BE49-F238E27FC236}">
                  <a16:creationId xmlns:a16="http://schemas.microsoft.com/office/drawing/2014/main" id="{00000000-0008-0000-3600-0000068807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85725</xdr:colOff>
      <xdr:row>39</xdr:row>
      <xdr:rowOff>123825</xdr:rowOff>
    </xdr:from>
    <xdr:ext cx="2238375" cy="784041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0" y="6496050"/>
          <a:ext cx="2238375" cy="7840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0</xdr:row>
      <xdr:rowOff>111124</xdr:rowOff>
    </xdr:from>
    <xdr:ext cx="6106676" cy="8445501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111124"/>
          <a:ext cx="6106676" cy="8445501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316980" cy="9060180"/>
    <xdr:pic>
      <xdr:nvPicPr>
        <xdr:cNvPr id="2" name="Picture 1" descr="C:\Users\n301800\AppData\Local\Microsoft\Windows\Temporary Internet Files\Content.Outlook\U2ERD0KF\Div-Personal-Banking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316980" cy="906018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47624</xdr:colOff>
      <xdr:row>1</xdr:row>
      <xdr:rowOff>59531</xdr:rowOff>
    </xdr:from>
    <xdr:to>
      <xdr:col>8</xdr:col>
      <xdr:colOff>500061</xdr:colOff>
      <xdr:row>59</xdr:row>
      <xdr:rowOff>29209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4" y="202406"/>
          <a:ext cx="5310187" cy="82564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154778</xdr:colOff>
      <xdr:row>1</xdr:row>
      <xdr:rowOff>23813</xdr:rowOff>
    </xdr:from>
    <xdr:to>
      <xdr:col>10</xdr:col>
      <xdr:colOff>428621</xdr:colOff>
      <xdr:row>48</xdr:row>
      <xdr:rowOff>28248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778" y="214313"/>
          <a:ext cx="5976937" cy="921987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0</xdr:row>
      <xdr:rowOff>115944</xdr:rowOff>
    </xdr:from>
    <xdr:ext cx="5467350" cy="873301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115944"/>
          <a:ext cx="5467350" cy="8733015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71439</xdr:colOff>
      <xdr:row>0</xdr:row>
      <xdr:rowOff>57150</xdr:rowOff>
    </xdr:from>
    <xdr:ext cx="6207441" cy="894714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39" y="57150"/>
          <a:ext cx="6207441" cy="8947143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33337</xdr:colOff>
      <xdr:row>0</xdr:row>
      <xdr:rowOff>47627</xdr:rowOff>
    </xdr:from>
    <xdr:ext cx="6274767" cy="8877298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" y="47627"/>
          <a:ext cx="6274767" cy="8877298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39</xdr:row>
      <xdr:rowOff>10095</xdr:rowOff>
    </xdr:from>
    <xdr:to>
      <xdr:col>9</xdr:col>
      <xdr:colOff>476250</xdr:colOff>
      <xdr:row>40</xdr:row>
      <xdr:rowOff>127571</xdr:rowOff>
    </xdr:to>
    <xdr:sp macro="" textlink="">
      <xdr:nvSpPr>
        <xdr:cNvPr id="2" name="Rectangle 3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>
          <a:spLocks noChangeArrowheads="1"/>
        </xdr:cNvSpPr>
      </xdr:nvSpPr>
      <xdr:spPr bwMode="gray">
        <a:xfrm>
          <a:off x="566457" y="6879301"/>
          <a:ext cx="6935881" cy="307976"/>
        </a:xfrm>
        <a:prstGeom prst="rect">
          <a:avLst/>
        </a:prstGeom>
        <a:solidFill>
          <a:srgbClr val="005284"/>
        </a:solidFill>
        <a:ln w="9525">
          <a:solidFill>
            <a:schemeClr val="bg2"/>
          </a:solidFill>
          <a:miter lim="800000"/>
          <a:headEnd/>
          <a:tailEnd/>
        </a:ln>
        <a:effectLst/>
      </xdr:spPr>
      <xdr:txBody>
        <a:bodyPr wrap="square" lIns="45720" rIns="45720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 defTabSz="979488" eaLnBrk="1" hangingPunct="1">
            <a:buClr>
              <a:schemeClr val="tx1"/>
            </a:buClr>
            <a:buSzPct val="80000"/>
            <a:buFont typeface="Wingdings" pitchFamily="2" charset="2"/>
            <a:buNone/>
          </a:pPr>
          <a:r>
            <a:rPr lang="en-GB" sz="1100" b="1">
              <a:solidFill>
                <a:schemeClr val="bg1"/>
              </a:solidFill>
            </a:rPr>
            <a:t>Nordea Group  Lending by sector, EURbn</a:t>
          </a:r>
          <a:endParaRPr lang="en-GB" altLang="zh-CN" sz="1100" b="1">
            <a:solidFill>
              <a:schemeClr val="bg1"/>
            </a:solidFill>
            <a:ea typeface="SimSun" pitchFamily="2" charset="-122"/>
          </a:endParaRPr>
        </a:p>
      </xdr:txBody>
    </xdr:sp>
    <xdr:clientData/>
  </xdr:twoCellAnchor>
  <xdr:twoCellAnchor>
    <xdr:from>
      <xdr:col>1</xdr:col>
      <xdr:colOff>28574</xdr:colOff>
      <xdr:row>40</xdr:row>
      <xdr:rowOff>148205</xdr:rowOff>
    </xdr:from>
    <xdr:to>
      <xdr:col>9</xdr:col>
      <xdr:colOff>466724</xdr:colOff>
      <xdr:row>59</xdr:row>
      <xdr:rowOff>568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SC/Forecast/Q4%202002/RFF%20Denmark%20Q4%202002-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DATA_FRA_S62A2B7_DOK_F&#198;L_9220\Team%20CIB\Add3_ACTUALRATE\ADDrpt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d1xc8005\DFS\Documents%20and%20Settings\z982224\Local%20Settings\Temporary%20Internet%20Files\OLK6B\3.2%20Monthly%20%20quarterly%20reporting%20package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z982224\Local%20Settings\Temporary%20Internet%20Files\OLK6B\3.2%20Monthly%20%20quarterly%20reporting%20package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Documents%20and%20Settings\z982224\Local%20Settings\Temporary%20Internet%20Files\OLK6B\3.2%20Monthly%20%20quarterly%20reporting%20package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301800\AppData\Local\Microsoft\Windows\INetCache\Content.Outlook\8H2RCNB2\Liq%20fact%20book%20Q4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lly\alla\Documents%20and%20Settings\avovst\My%20Documents\RDE%20Division\Reports\Internal%20Profit%20calculation%20-%20STOCK%20&amp;%20HFL\0203\IP0203%20-%20per%20FAM%20-%20TMG%20NEW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1998/1998-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d1xc8005\DFS\TEMP\1998\1998-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1998\1998-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TEMP\1998\1998-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TEMP\1998\1998-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040400/My%20Documents/Regioner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40400\My%20Documents\Regioner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d1xc8005\DFS\Documents%20and%20Settings\p040400\My%20Documents\Regione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d1xc8005\DFS\BSC\Forecast\Q4%202002\RFF%20Denmark%20Q4%202002-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p040400\My%20Documents\Regioner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Documents%20and%20Settings\p040400\My%20Documents\Regioner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040400/My%20Documents/Cockpit%20JR%209%20jan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40400\My%20Documents\Cockpit%20JR%209%20jan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d1xc8005\DFS\Documents%20and%20Settings\p040400\My%20Documents\Cockpit%20JR%209%20jan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p040400\My%20Documents\Cockpit%20JR%209%20jan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Documents%20and%20Settings\p040400\My%20Documents\Cockpit%20JR%209%20jan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Rolling%20Financial%20Forecast/September%202005/Regional%20banks/RFF%20Sep%202005%202109200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d1xc8005\DFS\Rolling%20Financial%20Forecast\September%202005\Regional%20banks\RFF%20Sep%202005%2021092005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olling%20Financial%20Forecast\September%202005\Regional%20banks\RFF%20Sep%202005%20210920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SC\Forecast\Q4%202002\RFF%20Denmark%20Q4%202002-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olling%20Financial%20Forecast\September%202005\Regional%20banks\RFF%20Sep%202005%2021092005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Rolling%20Financial%20Forecast\September%202005\Regional%20banks\RFF%20Sep%202005%2021092005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35591/Local%20Settings/Temporary%20Internet%20Files/OLKF8/Investment%20and%20AuM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d1xc8005\DFS\Documents%20and%20Settings\G35591\Local%20Settings\Temporary%20Internet%20Files\OLKF8\Investment%20and%20AuM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35591\Local%20Settings\Temporary%20Internet%20Files\OLKF8\Investment%20and%20AuM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G35591\Local%20Settings\Temporary%20Internet%20Files\OLKF8\Investment%20and%20AuM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Documents%20and%20Settings\G35591\Local%20Settings\Temporary%20Internet%20Files\OLKF8\Investment%20and%20AuM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KT03\SYS\DATA\FONDS\EXCEL\JERRIK\SM&#197;_OPG\INDEKSER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XLS/BUDJETTI/KK-raportti/NPB%20Report%2012%202000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d1xc8005\DFS\DATA\XLS\BUDJETTI\KK-raportti\NPB%20Report%2012%20200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BSC\Forecast\Q4%202002\RFF%20Denmark%20Q4%202002-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XLS\BUDJETTI\KK-raportti\NPB%20Report%2012%20200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ATA\XLS\BUDJETTI\KK-raportti\NPB%20Report%2012%20200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DATA\XLS\BUDJETTI\KK-raportti\NPB%20Report%2012%20200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March%202009/Interim%20report/NB%20tables%20Q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d1xc8005\DFS\March%202009\Interim%20report\NB%20tables%20Q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rch%202009\Interim%20report\NB%20tables%20Q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ch%202009\Interim%20report\NB%20tables%20Q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March%202009\Interim%20report\NB%20tables%20Q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September%202008/Interim%20report/NB%20tables%20Q3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d1xc8005\DFS\September%202008\Interim%20report\NB%20tables%20Q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BSC\Forecast\Q4%202002\RFF%20Denmark%20Q4%202002-2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eptember%202008\Interim%20report\NB%20tables%20Q3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September%202008\Interim%20report\NB%20tables%20Q3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September%202008\Interim%20report\NB%20tables%20Q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ing%202002/02%20July/AM&amp;L%20consolidation07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d1xc8005\DFS\Reporting%202002\02%20July\AM&amp;L%20consolidation07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ing%202002\02%20July\AM&amp;L%20consolidation07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eporting%202002\02%20July\AM&amp;L%20consolidation07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Reporting%202002\02%20July\AM&amp;L%20consolidation07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Profiles/Z173401/Temporary%20Internet%20Files/OLK3E/PB%20Swe%2001%202001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d1xc8005\DFS\WINNT\Profiles\Z173401\Temporary%20Internet%20Files\OLK3E\PB%20Swe%2001%20200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_FRA_S62A2B7_DOK_F&#198;L_9220/Team%20CIB/Add3_ACTUALRATE/ADDrpt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Profiles\Z173401\Temporary%20Internet%20Files\OLK3E\PB%20Swe%2001%202001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NT\Profiles\Z173401\Temporary%20Internet%20Files\OLK3E\PB%20Swe%2001%20200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WINNT\Profiles\Z173401\Temporary%20Internet%20Files\OLK3E\PB%20Swe%2001%20200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Profiles/z105826/Temporary%20Internet%20Files/OLK16/Income%20development%201997-2001%20ver1019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d1xc8005\DFS\WINNT\Profiles\z105826\Temporary%20Internet%20Files\OLK16\Income%20development%201997-2001%20ver1019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Profiles\z105826\Temporary%20Internet%20Files\OLK16\Income%20development%201997-2001%20ver1019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NT\Profiles\z105826\Temporary%20Internet%20Files\OLK16\Income%20development%201997-2001%20ver1019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WINNT\Profiles\z105826\Temporary%20Internet%20Files\OLK16\Income%20development%201997-2001%20ver1019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Annual%20Report%202001/figures%20for%20annual%20report%20ver4%20incl%20changed%20PBDK%20figures%20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d1xc8005\DFS\Annual%20Report%202001\figures%20for%20annual%20report%20ver4%20incl%20changed%20PBDK%20figures%2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d1xc8005\DFS\DATA_FRA_S62A2B7_DOK_F&#198;L_9220\Team%20CIB\Add3_ACTUALRATE\ADDrpt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nnual%20Report%202001\figures%20for%20annual%20report%20ver4%20incl%20changed%20PBDK%20figures%20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nnual%20Report%202001\figures%20for%20annual%20report%20ver4%20incl%20changed%20PBDK%20figures%20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Annual%20Report%202001\figures%20for%20annual%20report%20ver4%20incl%20changed%20PBDK%20figures%20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UP/Group_Finance/Koncred/2005/Interim%20report%20Q1/translation/Model%20Interim%20Denmark%20from%20translator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d1xc8005\DFS\GROUP\Group_Finance\Koncred\2005\Interim%20report%20Q1\translation\Model%20Interim%20Denmark%20from%20translators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\Group_Finance\Koncred\2005\Interim%20report%20Q1\translation\Model%20Interim%20Denmark%20from%20translators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GROUP\Group_Finance\Koncred\2005\Interim%20report%20Q1\translation\Model%20Interim%20Denmark%20from%20translators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GROUP\Group_Finance\Koncred\2005\Interim%20report%20Q1\translation\Model%20Interim%20Denmark%20from%20translator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MERI/VAHO/2741/YKSIKKO/HALLINTO/LASKENTA/BUDJETTI/1998/B2F47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d1xc8005\DFS\MERI\VAHO\2741\YKSIKKO\HALLINTO\LASKENTA\BUDJETTI\1998\B2F4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_FRA_S62A2B7_DOK_F&#198;L_9220\Team%20CIB\Add3_ACTUALRATE\ADDrpt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ERI\VAHO\2741\YKSIKKO\HALLINTO\LASKENTA\BUDJETTI\1998\B2F47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ERI\VAHO\2741\YKSIKKO\HALLINTO\LASKENTA\BUDJETTI\1998\B2F47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MERI\VAHO\2741\YKSIKKO\HALLINTO\LASKENTA\BUDJETTI\1998\B2F47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$kap/Asset%20Management/MNB%20lux%201Q%201999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d1xc8005\DFS\$kap\Asset%20Management\MNB%20lux%201Q%201999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$kap\Asset%20Management\MNB%20lux%201Q%201999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$kap\Asset%20Management\MNB%20lux%201Q%201999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$kap\Asset%20Management\MNB%20lux%201Q%201999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/OKONOMI/liv-skade/Liv/Liv%20Vesta%20Liv%20koncernen/RFF%20NOK%20Skemakontrol%20Vesta%20Liv%20koncernern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d1xc8005\DFS\OKONOMI\liv-skade\Liv\Liv%20Vesta%20Liv%20koncernen\RFF%20NOK%20Skemakontrol%20Vesta%20Liv%20koncerner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ATA_FRA_S62A2B7_DOK_F&#198;L_9220\Team%20CIB\Add3_ACTUALRATE\ADDrpt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KONOMI\liv-skade\Liv\Liv%20Vesta%20Liv%20koncernen\RFF%20NOK%20Skemakontrol%20Vesta%20Liv%20koncernern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OKONOMI\liv-skade\Liv\Liv%20Vesta%20Liv%20koncernen\RFF%20NOK%20Skemakontrol%20Vesta%20Liv%20koncernern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OKONOMI\liv-skade\Liv\Liv%20Vesta%20Liv%20koncernen\RFF%20NOK%20Skemakontrol%20Vesta%20Liv%20koncernern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ing%202003/RFF%2003%20Q4/Life/EC%2031-03-2003%20RFF%20ver.2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d1xc8005\DFS\Reporting%202003\RFF%2003%20Q4\Life\EC%2031-03-2003%20RFF%20ver.2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ing%202003\RFF%2003%20Q4\Life\EC%2031-03-2003%20RFF%20ver.2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Reporting%202003\RFF%2003%20Q4\Life\EC%2031-03-2003%20RFF%20ver.2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eporting%202003\RFF%2003%20Q4\Life\EC%2031-03-2003%20RFF%20ver.2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z982224/Local%20Settings/Temporary%20Internet%20Files/OLK6B/3.2%20Monthly%20%20quarterly%20reporting%20package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982224\Local%20Settings\Temporary%20Internet%20Files\OLK6B\3.2%20Monthly%20%20quarterly%20reporting%20packag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Final output"/>
      <sheetName val="Adjustments"/>
      <sheetName val="Calculated forecast"/>
      <sheetName val="AuM"/>
      <sheetName val=" Income"/>
      <sheetName val="Income deduction"/>
      <sheetName val=" Personnel"/>
      <sheetName val="Other Opex"/>
    </sheetNames>
    <sheetDataSet>
      <sheetData sheetId="0"/>
      <sheetData sheetId="1"/>
      <sheetData sheetId="2" refreshError="1">
        <row r="2">
          <cell r="O2">
            <v>7.44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"/>
      <sheetName val="Report menu"/>
      <sheetName val="X"/>
      <sheetName val="Y"/>
      <sheetName val="1"/>
      <sheetName val="2"/>
      <sheetName val="4"/>
      <sheetName val="5"/>
      <sheetName val="6"/>
      <sheetName val="7"/>
      <sheetName val="8"/>
      <sheetName val="9"/>
      <sheetName val="10"/>
      <sheetName val="11"/>
      <sheetName val="20"/>
      <sheetName val="21"/>
      <sheetName val="20 org"/>
      <sheetName val="S"/>
      <sheetName val="F"/>
      <sheetName val="N"/>
      <sheetName val="D"/>
      <sheetName val="L"/>
      <sheetName val="SI"/>
      <sheetName val="NY"/>
      <sheetName val="FR"/>
      <sheetName val="Total actual"/>
      <sheetName val="TS"/>
      <sheetName val="TF"/>
      <sheetName val="TN"/>
      <sheetName val="TD"/>
      <sheetName val="TL"/>
      <sheetName val="TSI"/>
      <sheetName val="TNY"/>
      <sheetName val="TFR"/>
      <sheetName val="Total target"/>
      <sheetName val="RFF"/>
      <sheetName val="12"/>
      <sheetName val="13"/>
      <sheetName val="14"/>
      <sheetName val="15"/>
      <sheetName val="17"/>
      <sheetName val="18"/>
      <sheetName val="19"/>
      <sheetName val="22"/>
      <sheetName val="23"/>
      <sheetName val="24"/>
      <sheetName val="25"/>
      <sheetName val="26"/>
      <sheetName val="Prefixes"/>
    </sheetNames>
    <sheetDataSet>
      <sheetData sheetId="0" refreshError="1">
        <row r="26">
          <cell r="C26" t="str">
            <v>2005</v>
          </cell>
        </row>
        <row r="27">
          <cell r="C27" t="str">
            <v>March</v>
          </cell>
        </row>
        <row r="34">
          <cell r="C34" t="str">
            <v>Emerging Markets</v>
          </cell>
        </row>
        <row r="36">
          <cell r="C36">
            <v>2005</v>
          </cell>
        </row>
        <row r="37">
          <cell r="C37">
            <v>3</v>
          </cell>
        </row>
        <row r="38">
          <cell r="C38">
            <v>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_Settings"/>
      <sheetName val="_Export"/>
      <sheetName val="_Header"/>
      <sheetName val="_EntityMembers"/>
      <sheetName val="_CompanyCodes"/>
      <sheetName val="Changes"/>
      <sheetName val="Terminology"/>
      <sheetName val="Monthly Finance"/>
      <sheetName val="M01a"/>
      <sheetName val="M01b"/>
      <sheetName val="M01c"/>
      <sheetName val="M01d"/>
      <sheetName val="M LineDetail PL"/>
      <sheetName val="M09"/>
      <sheetName val="M19"/>
      <sheetName val="M23"/>
      <sheetName val="M24"/>
      <sheetName val="M42a"/>
      <sheetName val="M42b"/>
      <sheetName val="Quarterly Finance"/>
      <sheetName val="Q LineDetailBS"/>
      <sheetName val="Q05"/>
      <sheetName val="Q14"/>
      <sheetName val="Q20_23_24"/>
      <sheetName val="Q21"/>
      <sheetName val="Q26a"/>
      <sheetName val="Q26b"/>
      <sheetName val="Q27a"/>
      <sheetName val="Q27b"/>
      <sheetName val="Q43"/>
      <sheetName val="Q44"/>
      <sheetName val="Q45"/>
      <sheetName val="Q46"/>
      <sheetName val="Q48a"/>
      <sheetName val="Q48b"/>
      <sheetName val="Q53"/>
      <sheetName val="Quarterly Credit"/>
      <sheetName val="Q12"/>
      <sheetName val="Q17"/>
    </sheetNames>
    <sheetDataSet>
      <sheetData sheetId="0"/>
      <sheetData sheetId="1" refreshError="1">
        <row r="4">
          <cell r="B4" t="str">
            <v>-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_Settings"/>
      <sheetName val="_Export"/>
      <sheetName val="_Header"/>
      <sheetName val="_EntityMembers"/>
      <sheetName val="_CompanyCodes"/>
      <sheetName val="Changes"/>
      <sheetName val="Terminology"/>
      <sheetName val="Monthly Finance"/>
      <sheetName val="M01a"/>
      <sheetName val="M01b"/>
      <sheetName val="M01c"/>
      <sheetName val="M01d"/>
      <sheetName val="M LineDetail PL"/>
      <sheetName val="M09"/>
      <sheetName val="M19"/>
      <sheetName val="M23"/>
      <sheetName val="M24"/>
      <sheetName val="M42a"/>
      <sheetName val="M42b"/>
      <sheetName val="Quarterly Finance"/>
      <sheetName val="Q LineDetailBS"/>
      <sheetName val="Q05"/>
      <sheetName val="Q14"/>
      <sheetName val="Q20_23_24"/>
      <sheetName val="Q21"/>
      <sheetName val="Q26a"/>
      <sheetName val="Q26b"/>
      <sheetName val="Q27a"/>
      <sheetName val="Q27b"/>
      <sheetName val="Q43"/>
      <sheetName val="Q44"/>
      <sheetName val="Q45"/>
      <sheetName val="Q46"/>
      <sheetName val="Q48a"/>
      <sheetName val="Q48b"/>
      <sheetName val="Q53"/>
      <sheetName val="Quarterly Credit"/>
      <sheetName val="Q12"/>
      <sheetName val="Q17"/>
    </sheetNames>
    <sheetDataSet>
      <sheetData sheetId="0"/>
      <sheetData sheetId="1" refreshError="1">
        <row r="4">
          <cell r="B4" t="str">
            <v>-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_Settings"/>
      <sheetName val="_Export"/>
      <sheetName val="_Header"/>
      <sheetName val="_EntityMembers"/>
      <sheetName val="_CompanyCodes"/>
      <sheetName val="Changes"/>
      <sheetName val="Terminology"/>
      <sheetName val="Monthly Finance"/>
      <sheetName val="M01a"/>
      <sheetName val="M01b"/>
      <sheetName val="M01c"/>
      <sheetName val="M01d"/>
      <sheetName val="M LineDetail PL"/>
      <sheetName val="M09"/>
      <sheetName val="M19"/>
      <sheetName val="M23"/>
      <sheetName val="M24"/>
      <sheetName val="M42a"/>
      <sheetName val="M42b"/>
      <sheetName val="Quarterly Finance"/>
      <sheetName val="Q LineDetailBS"/>
      <sheetName val="Q05"/>
      <sheetName val="Q14"/>
      <sheetName val="Q20_23_24"/>
      <sheetName val="Q21"/>
      <sheetName val="Q26a"/>
      <sheetName val="Q26b"/>
      <sheetName val="Q27a"/>
      <sheetName val="Q27b"/>
      <sheetName val="Q43"/>
      <sheetName val="Q44"/>
      <sheetName val="Q45"/>
      <sheetName val="Q46"/>
      <sheetName val="Q48a"/>
      <sheetName val="Q48b"/>
      <sheetName val="Q53"/>
      <sheetName val="Quarterly Credit"/>
      <sheetName val="Q12"/>
      <sheetName val="Q17"/>
    </sheetNames>
    <sheetDataSet>
      <sheetData sheetId="0"/>
      <sheetData sheetId="1" refreshError="1">
        <row r="4">
          <cell r="B4" t="str">
            <v>-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/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RESPGAC"/>
      <sheetName val="IPGAC"/>
      <sheetName val="Work Sheet"/>
      <sheetName val="TMG FIGURES"/>
      <sheetName val="PC 8MCO"/>
      <sheetName val="Enclosure A"/>
      <sheetName val="Enclosure B"/>
      <sheetName val="Summary1"/>
      <sheetName val="Summary2"/>
      <sheetName val="HFL"/>
      <sheetName val="HFL adj"/>
      <sheetName val="Man 6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 mån TOT, res"/>
      <sheetName val="14 mån SE, res"/>
      <sheetName val="14 mån FI, res"/>
      <sheetName val="14 mån SE, kostn"/>
      <sheetName val="14 mån FI, kostn(SEK)"/>
      <sheetName val="Förändringar"/>
      <sheetName val="Personal"/>
      <sheetName val="Nycklar"/>
      <sheetName val="Budget 1998, T-FOND"/>
      <sheetName val="Budget 1998, AffO TOTAL"/>
      <sheetName val="Stig Nordek"/>
      <sheetName val="Budget 1998, KONCERN"/>
      <sheetName val="Löner"/>
      <sheetName val="Budget 1998, sales"/>
      <sheetName val="Budget 1998, Förvaltning"/>
      <sheetName val="Budget 1998, Admin"/>
      <sheetName val="Budget 1998, Central F"/>
      <sheetName val="Investeringar -98"/>
      <sheetName val="TAB-98"/>
      <sheetName val="Budget 1998, OH Affo (PE+PS)"/>
      <sheetName val="Driftsres"/>
      <sheetName val="Nyckeltal"/>
      <sheetName val="Nyckeltal (D)"/>
      <sheetName val="Int-stuktur"/>
      <sheetName val="Konto koncern"/>
      <sheetName val="Antaganden-98"/>
      <sheetName val="TMS2000"/>
      <sheetName val="Bilar"/>
      <sheetName val="Försäkringar"/>
      <sheetName val="Lokalhyra "/>
      <sheetName val="Ledning"/>
      <sheetName val="Styrelser"/>
      <sheetName val="Revision"/>
      <sheetName val="Räntenetto"/>
      <sheetName val="M&amp;I,T-FOND"/>
      <sheetName val="M&amp;I, T-KAP"/>
      <sheetName val="M&amp;I, T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3">
          <cell r="A3" t="str">
            <v>Bolag</v>
          </cell>
          <cell r="B3" t="str">
            <v>Konto</v>
          </cell>
          <cell r="C3" t="str">
            <v>Namn</v>
          </cell>
          <cell r="D3">
            <v>1</v>
          </cell>
          <cell r="E3">
            <v>2</v>
          </cell>
          <cell r="F3">
            <v>3</v>
          </cell>
          <cell r="G3">
            <v>4</v>
          </cell>
          <cell r="H3">
            <v>5</v>
          </cell>
          <cell r="I3">
            <v>6</v>
          </cell>
          <cell r="J3">
            <v>7</v>
          </cell>
          <cell r="K3">
            <v>8</v>
          </cell>
          <cell r="L3">
            <v>9</v>
          </cell>
          <cell r="M3">
            <v>10</v>
          </cell>
          <cell r="N3">
            <v>11</v>
          </cell>
          <cell r="O3">
            <v>12</v>
          </cell>
        </row>
        <row r="4">
          <cell r="A4" t="str">
            <v>T-KAP</v>
          </cell>
          <cell r="B4">
            <v>3011</v>
          </cell>
          <cell r="C4" t="str">
            <v>Förvaltningsintäkter, momspl.</v>
          </cell>
          <cell r="D4">
            <v>259.7</v>
          </cell>
          <cell r="E4">
            <v>490</v>
          </cell>
          <cell r="F4">
            <v>7.8</v>
          </cell>
          <cell r="G4">
            <v>3.3</v>
          </cell>
          <cell r="H4">
            <v>42.8</v>
          </cell>
          <cell r="I4">
            <v>56.3</v>
          </cell>
          <cell r="J4">
            <v>969.1</v>
          </cell>
          <cell r="K4">
            <v>0</v>
          </cell>
          <cell r="L4">
            <v>-75</v>
          </cell>
          <cell r="M4">
            <v>0</v>
          </cell>
          <cell r="N4">
            <v>0</v>
          </cell>
          <cell r="O4">
            <v>0</v>
          </cell>
        </row>
        <row r="5">
          <cell r="B5" t="str">
            <v>3011 Totalt</v>
          </cell>
          <cell r="D5">
            <v>259.7</v>
          </cell>
          <cell r="E5">
            <v>490</v>
          </cell>
          <cell r="F5">
            <v>7.8</v>
          </cell>
          <cell r="G5">
            <v>3.3</v>
          </cell>
          <cell r="H5">
            <v>42.8</v>
          </cell>
          <cell r="I5">
            <v>56.3</v>
          </cell>
          <cell r="J5">
            <v>969.1</v>
          </cell>
          <cell r="K5">
            <v>0</v>
          </cell>
          <cell r="L5">
            <v>-75</v>
          </cell>
          <cell r="O5">
            <v>0</v>
          </cell>
        </row>
        <row r="6">
          <cell r="A6" t="str">
            <v>T-KAP</v>
          </cell>
          <cell r="B6">
            <v>3016</v>
          </cell>
          <cell r="C6" t="str">
            <v>CMI Insurance, provisioner</v>
          </cell>
          <cell r="D6">
            <v>0.1</v>
          </cell>
          <cell r="E6">
            <v>0</v>
          </cell>
          <cell r="F6">
            <v>0</v>
          </cell>
          <cell r="G6">
            <v>6.6</v>
          </cell>
          <cell r="H6">
            <v>16.2</v>
          </cell>
          <cell r="I6">
            <v>5</v>
          </cell>
          <cell r="J6">
            <v>0</v>
          </cell>
          <cell r="K6">
            <v>2.8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3016 Totalt</v>
          </cell>
          <cell r="D7">
            <v>0.1</v>
          </cell>
          <cell r="E7">
            <v>0</v>
          </cell>
          <cell r="F7">
            <v>0</v>
          </cell>
          <cell r="G7">
            <v>6.6</v>
          </cell>
          <cell r="H7">
            <v>16.2</v>
          </cell>
          <cell r="I7">
            <v>5</v>
          </cell>
          <cell r="J7">
            <v>0</v>
          </cell>
          <cell r="K7">
            <v>2.8</v>
          </cell>
          <cell r="L7">
            <v>0</v>
          </cell>
          <cell r="O7">
            <v>0</v>
          </cell>
        </row>
        <row r="8">
          <cell r="A8" t="str">
            <v>T-KAP</v>
          </cell>
          <cell r="B8">
            <v>3017</v>
          </cell>
          <cell r="C8" t="str">
            <v>Lombard, provisioner</v>
          </cell>
          <cell r="D8">
            <v>60.5</v>
          </cell>
          <cell r="E8">
            <v>21.1</v>
          </cell>
          <cell r="F8">
            <v>37.4</v>
          </cell>
          <cell r="G8">
            <v>37.5</v>
          </cell>
          <cell r="H8">
            <v>69.400000000000006</v>
          </cell>
          <cell r="I8">
            <v>37.700000000000003</v>
          </cell>
          <cell r="J8">
            <v>38.4</v>
          </cell>
          <cell r="K8">
            <v>69.099999999999994</v>
          </cell>
          <cell r="L8">
            <v>37.9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3017 Totalt</v>
          </cell>
          <cell r="D9">
            <v>60.5</v>
          </cell>
          <cell r="E9">
            <v>21.1</v>
          </cell>
          <cell r="F9">
            <v>37.4</v>
          </cell>
          <cell r="G9">
            <v>37.5</v>
          </cell>
          <cell r="H9">
            <v>69.400000000000006</v>
          </cell>
          <cell r="I9">
            <v>37.700000000000003</v>
          </cell>
          <cell r="J9">
            <v>38.4</v>
          </cell>
          <cell r="K9">
            <v>69.099999999999994</v>
          </cell>
          <cell r="L9">
            <v>37.9</v>
          </cell>
          <cell r="O9">
            <v>0</v>
          </cell>
        </row>
        <row r="10">
          <cell r="A10" t="str">
            <v>T-KAP</v>
          </cell>
          <cell r="B10">
            <v>3018</v>
          </cell>
          <cell r="C10" t="str">
            <v>Merrill Lynch, Börsobligation</v>
          </cell>
          <cell r="D10">
            <v>0</v>
          </cell>
          <cell r="E10">
            <v>0</v>
          </cell>
          <cell r="F10">
            <v>0</v>
          </cell>
          <cell r="G10">
            <v>1215.4000000000001</v>
          </cell>
          <cell r="H10">
            <v>0</v>
          </cell>
          <cell r="I10">
            <v>4490.5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3018 Totalt</v>
          </cell>
          <cell r="D11">
            <v>0</v>
          </cell>
          <cell r="E11">
            <v>0</v>
          </cell>
          <cell r="F11">
            <v>0</v>
          </cell>
          <cell r="G11">
            <v>1215.4000000000001</v>
          </cell>
          <cell r="H11">
            <v>0</v>
          </cell>
          <cell r="I11">
            <v>4490.5</v>
          </cell>
          <cell r="J11">
            <v>0</v>
          </cell>
          <cell r="K11">
            <v>0</v>
          </cell>
          <cell r="L11">
            <v>0</v>
          </cell>
          <cell r="O11">
            <v>0</v>
          </cell>
        </row>
        <row r="12">
          <cell r="A12" t="str">
            <v>T-KAP</v>
          </cell>
          <cell r="B12">
            <v>3019</v>
          </cell>
          <cell r="C12" t="str">
            <v>Bankers Trust, börsobligation</v>
          </cell>
          <cell r="D12">
            <v>614.5</v>
          </cell>
          <cell r="E12">
            <v>469.8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3019 Totalt</v>
          </cell>
          <cell r="D13">
            <v>614.5</v>
          </cell>
          <cell r="E13">
            <v>469.8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O13">
            <v>0</v>
          </cell>
        </row>
        <row r="14">
          <cell r="A14" t="str">
            <v>TAB</v>
          </cell>
          <cell r="B14">
            <v>3026</v>
          </cell>
          <cell r="C14" t="str">
            <v>Courtage Skandiabanken</v>
          </cell>
          <cell r="D14">
            <v>122.7</v>
          </cell>
          <cell r="E14">
            <v>87.9</v>
          </cell>
          <cell r="F14">
            <v>82.6</v>
          </cell>
          <cell r="G14">
            <v>78.5</v>
          </cell>
          <cell r="H14">
            <v>122.9</v>
          </cell>
          <cell r="I14">
            <v>93.1</v>
          </cell>
          <cell r="J14">
            <v>0</v>
          </cell>
          <cell r="K14">
            <v>126.5</v>
          </cell>
          <cell r="L14">
            <v>72.2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3026 Totalt</v>
          </cell>
          <cell r="D15">
            <v>122.7</v>
          </cell>
          <cell r="E15">
            <v>87.9</v>
          </cell>
          <cell r="F15">
            <v>82.6</v>
          </cell>
          <cell r="G15">
            <v>78.5</v>
          </cell>
          <cell r="H15">
            <v>122.9</v>
          </cell>
          <cell r="I15">
            <v>93.1</v>
          </cell>
          <cell r="J15">
            <v>0</v>
          </cell>
          <cell r="K15">
            <v>126.5</v>
          </cell>
          <cell r="L15">
            <v>72.2</v>
          </cell>
          <cell r="O15">
            <v>0</v>
          </cell>
        </row>
        <row r="16">
          <cell r="A16" t="str">
            <v>T-FOND</v>
          </cell>
          <cell r="B16">
            <v>3113</v>
          </cell>
          <cell r="C16" t="str">
            <v>Förvaltning Tillväxtfond</v>
          </cell>
          <cell r="D16">
            <v>323.10000000000002</v>
          </cell>
          <cell r="E16">
            <v>362.1</v>
          </cell>
          <cell r="F16">
            <v>388.9</v>
          </cell>
          <cell r="G16">
            <v>425.4</v>
          </cell>
          <cell r="H16">
            <v>449.2</v>
          </cell>
          <cell r="I16">
            <v>450.2</v>
          </cell>
          <cell r="J16">
            <v>468.3</v>
          </cell>
          <cell r="K16">
            <v>479.4</v>
          </cell>
          <cell r="L16">
            <v>535.5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3113 Totalt</v>
          </cell>
          <cell r="D17">
            <v>323.10000000000002</v>
          </cell>
          <cell r="E17">
            <v>362.1</v>
          </cell>
          <cell r="F17">
            <v>388.9</v>
          </cell>
          <cell r="G17">
            <v>425.4</v>
          </cell>
          <cell r="H17">
            <v>449.2</v>
          </cell>
          <cell r="I17">
            <v>450.2</v>
          </cell>
          <cell r="J17">
            <v>468.3</v>
          </cell>
          <cell r="K17">
            <v>479.4</v>
          </cell>
          <cell r="L17">
            <v>535.5</v>
          </cell>
          <cell r="O17">
            <v>0</v>
          </cell>
        </row>
        <row r="18">
          <cell r="A18" t="str">
            <v>T-FOND</v>
          </cell>
          <cell r="B18">
            <v>3114</v>
          </cell>
          <cell r="C18" t="str">
            <v>Förvaltning SSVX-fond</v>
          </cell>
          <cell r="D18">
            <v>300.39999999999998</v>
          </cell>
          <cell r="E18">
            <v>297.10000000000002</v>
          </cell>
          <cell r="F18">
            <v>333.2</v>
          </cell>
          <cell r="G18">
            <v>366.3</v>
          </cell>
          <cell r="H18">
            <v>392.8</v>
          </cell>
          <cell r="I18">
            <v>427.8</v>
          </cell>
          <cell r="J18">
            <v>493.5</v>
          </cell>
          <cell r="K18">
            <v>506.7</v>
          </cell>
          <cell r="L18">
            <v>521.79999999999995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3114 Totalt</v>
          </cell>
          <cell r="D19">
            <v>300.39999999999998</v>
          </cell>
          <cell r="E19">
            <v>297.10000000000002</v>
          </cell>
          <cell r="F19">
            <v>333.2</v>
          </cell>
          <cell r="G19">
            <v>366.3</v>
          </cell>
          <cell r="H19">
            <v>392.8</v>
          </cell>
          <cell r="I19">
            <v>427.8</v>
          </cell>
          <cell r="J19">
            <v>493.5</v>
          </cell>
          <cell r="K19">
            <v>506.7</v>
          </cell>
          <cell r="L19">
            <v>521.79999999999995</v>
          </cell>
          <cell r="O19">
            <v>0</v>
          </cell>
        </row>
        <row r="20">
          <cell r="A20" t="str">
            <v>T-FOND</v>
          </cell>
          <cell r="B20">
            <v>3115</v>
          </cell>
          <cell r="C20" t="str">
            <v>Förvaltning SOBL-fond</v>
          </cell>
          <cell r="D20">
            <v>103.6</v>
          </cell>
          <cell r="E20">
            <v>93.7</v>
          </cell>
          <cell r="F20">
            <v>84.7</v>
          </cell>
          <cell r="G20">
            <v>80.2</v>
          </cell>
          <cell r="H20">
            <v>89.9</v>
          </cell>
          <cell r="I20">
            <v>95.2</v>
          </cell>
          <cell r="J20">
            <v>105.1</v>
          </cell>
          <cell r="K20">
            <v>125.4</v>
          </cell>
          <cell r="L20">
            <v>116.5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3115 Totalt</v>
          </cell>
          <cell r="D21">
            <v>103.6</v>
          </cell>
          <cell r="E21">
            <v>93.7</v>
          </cell>
          <cell r="F21">
            <v>84.7</v>
          </cell>
          <cell r="G21">
            <v>80.2</v>
          </cell>
          <cell r="H21">
            <v>89.9</v>
          </cell>
          <cell r="I21">
            <v>95.2</v>
          </cell>
          <cell r="J21">
            <v>105.1</v>
          </cell>
          <cell r="K21">
            <v>125.4</v>
          </cell>
          <cell r="L21">
            <v>116.5</v>
          </cell>
          <cell r="O21">
            <v>0</v>
          </cell>
        </row>
        <row r="22">
          <cell r="A22" t="str">
            <v>TAB</v>
          </cell>
          <cell r="B22">
            <v>3611</v>
          </cell>
          <cell r="C22" t="str">
            <v>Intern fakturering T-FOND</v>
          </cell>
          <cell r="D22">
            <v>42</v>
          </cell>
          <cell r="E22">
            <v>42</v>
          </cell>
          <cell r="F22">
            <v>42</v>
          </cell>
          <cell r="G22">
            <v>42</v>
          </cell>
          <cell r="H22">
            <v>42</v>
          </cell>
          <cell r="I22">
            <v>42</v>
          </cell>
          <cell r="J22">
            <v>42</v>
          </cell>
          <cell r="K22">
            <v>42</v>
          </cell>
          <cell r="L22">
            <v>42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>3611 Totalt</v>
          </cell>
          <cell r="D23">
            <v>42</v>
          </cell>
          <cell r="E23">
            <v>42</v>
          </cell>
          <cell r="F23">
            <v>42</v>
          </cell>
          <cell r="G23">
            <v>42</v>
          </cell>
          <cell r="H23">
            <v>42</v>
          </cell>
          <cell r="I23">
            <v>42</v>
          </cell>
          <cell r="J23">
            <v>42</v>
          </cell>
          <cell r="K23">
            <v>42</v>
          </cell>
          <cell r="L23">
            <v>42</v>
          </cell>
          <cell r="O23">
            <v>0</v>
          </cell>
        </row>
        <row r="24">
          <cell r="A24" t="str">
            <v>TAB</v>
          </cell>
          <cell r="B24">
            <v>3612</v>
          </cell>
          <cell r="C24" t="str">
            <v>Intern fakturering T-KAP</v>
          </cell>
          <cell r="D24">
            <v>42</v>
          </cell>
          <cell r="E24">
            <v>42</v>
          </cell>
          <cell r="F24">
            <v>42</v>
          </cell>
          <cell r="G24">
            <v>42</v>
          </cell>
          <cell r="H24">
            <v>42</v>
          </cell>
          <cell r="I24">
            <v>42</v>
          </cell>
          <cell r="J24">
            <v>42</v>
          </cell>
          <cell r="K24">
            <v>42</v>
          </cell>
          <cell r="L24">
            <v>42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3612 Totalt</v>
          </cell>
          <cell r="D25">
            <v>42</v>
          </cell>
          <cell r="E25">
            <v>42</v>
          </cell>
          <cell r="F25">
            <v>42</v>
          </cell>
          <cell r="G25">
            <v>42</v>
          </cell>
          <cell r="H25">
            <v>42</v>
          </cell>
          <cell r="I25">
            <v>42</v>
          </cell>
          <cell r="J25">
            <v>42</v>
          </cell>
          <cell r="K25">
            <v>42</v>
          </cell>
          <cell r="L25">
            <v>42</v>
          </cell>
          <cell r="O25">
            <v>0</v>
          </cell>
        </row>
        <row r="26">
          <cell r="A26" t="str">
            <v>T-FOND</v>
          </cell>
          <cell r="B26">
            <v>3613</v>
          </cell>
          <cell r="C26" t="str">
            <v>Intern fakturering, Oy Trevise</v>
          </cell>
          <cell r="D26">
            <v>155</v>
          </cell>
          <cell r="E26">
            <v>155</v>
          </cell>
          <cell r="F26">
            <v>107.1</v>
          </cell>
          <cell r="G26">
            <v>135.30000000000001</v>
          </cell>
          <cell r="H26">
            <v>114.7</v>
          </cell>
          <cell r="I26">
            <v>101.6</v>
          </cell>
          <cell r="J26">
            <v>94.9</v>
          </cell>
          <cell r="K26">
            <v>104.1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 t="str">
            <v>3613 Totalt</v>
          </cell>
          <cell r="D27">
            <v>155</v>
          </cell>
          <cell r="E27">
            <v>155</v>
          </cell>
          <cell r="F27">
            <v>107.1</v>
          </cell>
          <cell r="G27">
            <v>135.30000000000001</v>
          </cell>
          <cell r="H27">
            <v>114.7</v>
          </cell>
          <cell r="I27">
            <v>101.6</v>
          </cell>
          <cell r="J27">
            <v>94.9</v>
          </cell>
          <cell r="K27">
            <v>104.1</v>
          </cell>
          <cell r="L27">
            <v>0</v>
          </cell>
          <cell r="O27">
            <v>0</v>
          </cell>
        </row>
        <row r="28">
          <cell r="A28" t="str">
            <v>TAB</v>
          </cell>
          <cell r="B28">
            <v>3780</v>
          </cell>
          <cell r="C28" t="str">
            <v>Öresutjämning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T-KAP</v>
          </cell>
          <cell r="B29">
            <v>3780</v>
          </cell>
          <cell r="C29" t="str">
            <v>Öresutjämning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T-FOND</v>
          </cell>
          <cell r="B30">
            <v>3780</v>
          </cell>
          <cell r="C30" t="str">
            <v>Öresutjämning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3780 Totalt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O31">
            <v>0</v>
          </cell>
        </row>
        <row r="32">
          <cell r="A32" t="str">
            <v>TAB</v>
          </cell>
          <cell r="B32">
            <v>5210</v>
          </cell>
          <cell r="C32" t="str">
            <v>Lön företagsledare</v>
          </cell>
          <cell r="D32">
            <v>-58.5</v>
          </cell>
          <cell r="E32">
            <v>-58.5</v>
          </cell>
          <cell r="F32">
            <v>-58.5</v>
          </cell>
          <cell r="G32">
            <v>-58.5</v>
          </cell>
          <cell r="H32">
            <v>-58.5</v>
          </cell>
          <cell r="I32">
            <v>-58.5</v>
          </cell>
          <cell r="J32">
            <v>-70</v>
          </cell>
          <cell r="K32">
            <v>-70</v>
          </cell>
          <cell r="L32">
            <v>-64.099999999999994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T-KAP</v>
          </cell>
          <cell r="B33">
            <v>5210</v>
          </cell>
          <cell r="C33" t="str">
            <v>Lön företagsledare</v>
          </cell>
          <cell r="D33">
            <v>-53.5</v>
          </cell>
          <cell r="E33">
            <v>-53.5</v>
          </cell>
          <cell r="F33">
            <v>-248.5</v>
          </cell>
          <cell r="G33">
            <v>-118.5</v>
          </cell>
          <cell r="H33">
            <v>-118.5</v>
          </cell>
          <cell r="I33">
            <v>-243.5</v>
          </cell>
          <cell r="J33">
            <v>0</v>
          </cell>
          <cell r="K33">
            <v>-125</v>
          </cell>
          <cell r="L33">
            <v>-120.8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T-FOND</v>
          </cell>
          <cell r="B34">
            <v>5210</v>
          </cell>
          <cell r="C34" t="str">
            <v>Lön företagsledare</v>
          </cell>
          <cell r="D34">
            <v>-103.5</v>
          </cell>
          <cell r="E34">
            <v>-103.5</v>
          </cell>
          <cell r="F34">
            <v>-103.5</v>
          </cell>
          <cell r="G34">
            <v>-103.5</v>
          </cell>
          <cell r="H34">
            <v>-103.5</v>
          </cell>
          <cell r="I34">
            <v>-103.5</v>
          </cell>
          <cell r="J34">
            <v>-112.5</v>
          </cell>
          <cell r="K34">
            <v>-112.5</v>
          </cell>
          <cell r="L34">
            <v>-112.5</v>
          </cell>
          <cell r="M34">
            <v>0</v>
          </cell>
          <cell r="N34">
            <v>0</v>
          </cell>
          <cell r="O34">
            <v>0</v>
          </cell>
        </row>
        <row r="35">
          <cell r="B35" t="str">
            <v>5210 Totalt</v>
          </cell>
          <cell r="D35">
            <v>-215.5</v>
          </cell>
          <cell r="E35">
            <v>-215.5</v>
          </cell>
          <cell r="F35">
            <v>-410.5</v>
          </cell>
          <cell r="G35">
            <v>-280.5</v>
          </cell>
          <cell r="H35">
            <v>-280.5</v>
          </cell>
          <cell r="I35">
            <v>-405.5</v>
          </cell>
          <cell r="J35">
            <v>-182.5</v>
          </cell>
          <cell r="K35">
            <v>-307.5</v>
          </cell>
          <cell r="L35">
            <v>-297.39999999999998</v>
          </cell>
          <cell r="O35">
            <v>0</v>
          </cell>
        </row>
        <row r="36">
          <cell r="A36" t="str">
            <v>TAB</v>
          </cell>
          <cell r="B36">
            <v>5220</v>
          </cell>
          <cell r="C36" t="str">
            <v>Löner tjänstemän</v>
          </cell>
          <cell r="D36">
            <v>-49</v>
          </cell>
          <cell r="E36">
            <v>-54</v>
          </cell>
          <cell r="F36">
            <v>-51.5</v>
          </cell>
          <cell r="G36">
            <v>-27.2</v>
          </cell>
          <cell r="H36">
            <v>-35</v>
          </cell>
          <cell r="I36">
            <v>-35</v>
          </cell>
          <cell r="J36">
            <v>-35</v>
          </cell>
          <cell r="K36">
            <v>-35</v>
          </cell>
          <cell r="L36">
            <v>-35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T-KAP</v>
          </cell>
          <cell r="B37">
            <v>5220</v>
          </cell>
          <cell r="C37" t="str">
            <v>Löner tjänstemän</v>
          </cell>
          <cell r="D37">
            <v>-373.6</v>
          </cell>
          <cell r="E37">
            <v>-107.7</v>
          </cell>
          <cell r="F37">
            <v>-106.9</v>
          </cell>
          <cell r="G37">
            <v>-125.4</v>
          </cell>
          <cell r="H37">
            <v>-116.8</v>
          </cell>
          <cell r="I37">
            <v>-237.2</v>
          </cell>
          <cell r="J37">
            <v>0</v>
          </cell>
          <cell r="K37">
            <v>-166.2</v>
          </cell>
          <cell r="L37">
            <v>-111.5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T-FOND</v>
          </cell>
          <cell r="B38">
            <v>5220</v>
          </cell>
          <cell r="C38" t="str">
            <v>Löner tjänstemän</v>
          </cell>
          <cell r="D38">
            <v>-141.5</v>
          </cell>
          <cell r="E38">
            <v>-145.5</v>
          </cell>
          <cell r="F38">
            <v>-141.6</v>
          </cell>
          <cell r="G38">
            <v>-141.6</v>
          </cell>
          <cell r="H38">
            <v>-144.5</v>
          </cell>
          <cell r="I38">
            <v>-140.6</v>
          </cell>
          <cell r="J38">
            <v>-143.6</v>
          </cell>
          <cell r="K38">
            <v>-146.69999999999999</v>
          </cell>
          <cell r="L38">
            <v>-154.5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5220 Totalt</v>
          </cell>
          <cell r="D39">
            <v>-564.1</v>
          </cell>
          <cell r="E39">
            <v>-307.2</v>
          </cell>
          <cell r="F39">
            <v>-300</v>
          </cell>
          <cell r="G39">
            <v>-294.2</v>
          </cell>
          <cell r="H39">
            <v>-296.3</v>
          </cell>
          <cell r="I39">
            <v>-412.79999999999995</v>
          </cell>
          <cell r="J39">
            <v>-178.6</v>
          </cell>
          <cell r="K39">
            <v>-347.9</v>
          </cell>
          <cell r="L39">
            <v>-301</v>
          </cell>
          <cell r="O39">
            <v>0</v>
          </cell>
        </row>
        <row r="40">
          <cell r="A40" t="str">
            <v>T-KAP</v>
          </cell>
          <cell r="B40">
            <v>5221</v>
          </cell>
          <cell r="C40" t="str">
            <v>Löner, provision</v>
          </cell>
          <cell r="D40">
            <v>-21.3</v>
          </cell>
          <cell r="E40">
            <v>0</v>
          </cell>
          <cell r="F40">
            <v>0</v>
          </cell>
          <cell r="G40">
            <v>-8.9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 t="str">
            <v>5221 Totalt</v>
          </cell>
          <cell r="D41">
            <v>-21.3</v>
          </cell>
          <cell r="E41">
            <v>0</v>
          </cell>
          <cell r="F41">
            <v>0</v>
          </cell>
          <cell r="G41">
            <v>-8.9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O41">
            <v>0</v>
          </cell>
        </row>
        <row r="42">
          <cell r="A42" t="str">
            <v>T-KAP</v>
          </cell>
          <cell r="B42">
            <v>5224</v>
          </cell>
          <cell r="C42" t="str">
            <v>Löner, tillfälliga</v>
          </cell>
          <cell r="D42">
            <v>-0.7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-4.5</v>
          </cell>
          <cell r="M42">
            <v>0</v>
          </cell>
          <cell r="N42">
            <v>0</v>
          </cell>
          <cell r="O42">
            <v>0</v>
          </cell>
        </row>
        <row r="43">
          <cell r="B43" t="str">
            <v>5224 Totalt</v>
          </cell>
          <cell r="D43">
            <v>-0.7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-4.5</v>
          </cell>
          <cell r="O43">
            <v>0</v>
          </cell>
        </row>
        <row r="44">
          <cell r="A44" t="str">
            <v>TAB</v>
          </cell>
          <cell r="B44">
            <v>5405</v>
          </cell>
          <cell r="C44" t="str">
            <v>Förmånsvärde fri bil</v>
          </cell>
          <cell r="D44">
            <v>-5.4</v>
          </cell>
          <cell r="E44">
            <v>-5.4</v>
          </cell>
          <cell r="F44">
            <v>-5.4</v>
          </cell>
          <cell r="G44">
            <v>-5.4</v>
          </cell>
          <cell r="H44">
            <v>-5.4</v>
          </cell>
          <cell r="I44">
            <v>-5.4</v>
          </cell>
          <cell r="J44">
            <v>-5.4</v>
          </cell>
          <cell r="K44">
            <v>-8.8000000000000007</v>
          </cell>
          <cell r="L44">
            <v>-8.8000000000000007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T-KAP</v>
          </cell>
          <cell r="B45">
            <v>5405</v>
          </cell>
          <cell r="C45" t="str">
            <v>Förmånsvärde fri bil</v>
          </cell>
          <cell r="D45">
            <v>-41.3</v>
          </cell>
          <cell r="E45">
            <v>-11.1</v>
          </cell>
          <cell r="F45">
            <v>-19.100000000000001</v>
          </cell>
          <cell r="G45">
            <v>-19.100000000000001</v>
          </cell>
          <cell r="H45">
            <v>-19.100000000000001</v>
          </cell>
          <cell r="I45">
            <v>-38.200000000000003</v>
          </cell>
          <cell r="J45">
            <v>0</v>
          </cell>
          <cell r="K45">
            <v>-21.5</v>
          </cell>
          <cell r="L45">
            <v>-21.5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T-FOND</v>
          </cell>
          <cell r="B46">
            <v>5405</v>
          </cell>
          <cell r="C46" t="str">
            <v>Förmånsvärde fri bil</v>
          </cell>
          <cell r="D46">
            <v>-9</v>
          </cell>
          <cell r="E46">
            <v>-9</v>
          </cell>
          <cell r="F46">
            <v>-9</v>
          </cell>
          <cell r="G46">
            <v>-9</v>
          </cell>
          <cell r="H46">
            <v>-9</v>
          </cell>
          <cell r="I46">
            <v>-9</v>
          </cell>
          <cell r="J46">
            <v>-9</v>
          </cell>
          <cell r="K46">
            <v>-12.5</v>
          </cell>
          <cell r="L46">
            <v>-12.5</v>
          </cell>
          <cell r="M46">
            <v>0</v>
          </cell>
          <cell r="N46">
            <v>0</v>
          </cell>
          <cell r="O46">
            <v>0</v>
          </cell>
        </row>
        <row r="47">
          <cell r="B47" t="str">
            <v>5405 Totalt</v>
          </cell>
          <cell r="D47">
            <v>-55.699999999999996</v>
          </cell>
          <cell r="E47">
            <v>-25.5</v>
          </cell>
          <cell r="F47">
            <v>-33.5</v>
          </cell>
          <cell r="G47">
            <v>-33.5</v>
          </cell>
          <cell r="H47">
            <v>-33.5</v>
          </cell>
          <cell r="I47">
            <v>-52.6</v>
          </cell>
          <cell r="J47">
            <v>-14.4</v>
          </cell>
          <cell r="K47">
            <v>-42.8</v>
          </cell>
          <cell r="L47">
            <v>-42.8</v>
          </cell>
          <cell r="O47">
            <v>0</v>
          </cell>
        </row>
        <row r="48">
          <cell r="A48" t="str">
            <v>TAB</v>
          </cell>
          <cell r="B48">
            <v>5499</v>
          </cell>
          <cell r="C48" t="str">
            <v>Korrektivpost förmånsvärde</v>
          </cell>
          <cell r="D48">
            <v>5.4</v>
          </cell>
          <cell r="E48">
            <v>5.4</v>
          </cell>
          <cell r="F48">
            <v>5.4</v>
          </cell>
          <cell r="G48">
            <v>5.4</v>
          </cell>
          <cell r="H48">
            <v>5.4</v>
          </cell>
          <cell r="I48">
            <v>5.4</v>
          </cell>
          <cell r="J48">
            <v>5.4</v>
          </cell>
          <cell r="K48">
            <v>8.8000000000000007</v>
          </cell>
          <cell r="L48">
            <v>8.8000000000000007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T-KAP</v>
          </cell>
          <cell r="B49">
            <v>5499</v>
          </cell>
          <cell r="C49" t="str">
            <v>Korrektivpost förmånsvärde</v>
          </cell>
          <cell r="D49">
            <v>41.3</v>
          </cell>
          <cell r="E49">
            <v>11.1</v>
          </cell>
          <cell r="F49">
            <v>19.100000000000001</v>
          </cell>
          <cell r="G49">
            <v>19.100000000000001</v>
          </cell>
          <cell r="H49">
            <v>19.100000000000001</v>
          </cell>
          <cell r="I49">
            <v>38.200000000000003</v>
          </cell>
          <cell r="J49">
            <v>0</v>
          </cell>
          <cell r="K49">
            <v>21.5</v>
          </cell>
          <cell r="L49">
            <v>21.5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T-FOND</v>
          </cell>
          <cell r="B50">
            <v>5499</v>
          </cell>
          <cell r="C50" t="str">
            <v>Korrektivpost förmånsvärde</v>
          </cell>
          <cell r="D50">
            <v>9</v>
          </cell>
          <cell r="E50">
            <v>9</v>
          </cell>
          <cell r="F50">
            <v>9</v>
          </cell>
          <cell r="G50">
            <v>9</v>
          </cell>
          <cell r="H50">
            <v>9</v>
          </cell>
          <cell r="I50">
            <v>9</v>
          </cell>
          <cell r="J50">
            <v>9</v>
          </cell>
          <cell r="K50">
            <v>12.5</v>
          </cell>
          <cell r="L50">
            <v>12.5</v>
          </cell>
          <cell r="M50">
            <v>0</v>
          </cell>
          <cell r="N50">
            <v>0</v>
          </cell>
          <cell r="O50">
            <v>0</v>
          </cell>
        </row>
        <row r="51">
          <cell r="B51" t="str">
            <v>5499 Totalt</v>
          </cell>
          <cell r="D51">
            <v>55.699999999999996</v>
          </cell>
          <cell r="E51">
            <v>25.5</v>
          </cell>
          <cell r="F51">
            <v>33.5</v>
          </cell>
          <cell r="G51">
            <v>33.5</v>
          </cell>
          <cell r="H51">
            <v>33.5</v>
          </cell>
          <cell r="I51">
            <v>52.6</v>
          </cell>
          <cell r="J51">
            <v>14.4</v>
          </cell>
          <cell r="K51">
            <v>42.8</v>
          </cell>
          <cell r="L51">
            <v>42.8</v>
          </cell>
          <cell r="O51">
            <v>0</v>
          </cell>
        </row>
        <row r="52">
          <cell r="A52" t="str">
            <v>T-KAP</v>
          </cell>
          <cell r="B52">
            <v>5530</v>
          </cell>
          <cell r="C52" t="str">
            <v>Resekostnadsers, skattefri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-1.1000000000000001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 t="str">
            <v>5530 Totalt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-1.1000000000000001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O53">
            <v>0</v>
          </cell>
        </row>
        <row r="54">
          <cell r="A54" t="str">
            <v>T-KAP</v>
          </cell>
          <cell r="B54">
            <v>5590</v>
          </cell>
          <cell r="C54" t="str">
            <v>Telefonersättning</v>
          </cell>
          <cell r="D54">
            <v>-0.2</v>
          </cell>
          <cell r="E54">
            <v>-0.2</v>
          </cell>
          <cell r="F54">
            <v>-0.2</v>
          </cell>
          <cell r="G54">
            <v>-0.2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 t="str">
            <v>5590 Totalt</v>
          </cell>
          <cell r="D55">
            <v>-0.2</v>
          </cell>
          <cell r="E55">
            <v>-0.2</v>
          </cell>
          <cell r="F55">
            <v>-0.2</v>
          </cell>
          <cell r="G55">
            <v>-0.2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O55">
            <v>0</v>
          </cell>
        </row>
        <row r="56">
          <cell r="A56" t="str">
            <v>TAB</v>
          </cell>
          <cell r="B56">
            <v>5610</v>
          </cell>
          <cell r="C56" t="str">
            <v>Arbetsgivaravgift, kontant</v>
          </cell>
          <cell r="D56">
            <v>-35.5</v>
          </cell>
          <cell r="E56">
            <v>-37.200000000000003</v>
          </cell>
          <cell r="F56">
            <v>-36.4</v>
          </cell>
          <cell r="G56">
            <v>-28.3</v>
          </cell>
          <cell r="H56">
            <v>-30.9</v>
          </cell>
          <cell r="I56">
            <v>-30.9</v>
          </cell>
          <cell r="J56">
            <v>-34.700000000000003</v>
          </cell>
          <cell r="K56">
            <v>-34.700000000000003</v>
          </cell>
          <cell r="L56">
            <v>-32.799999999999997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T-KAP</v>
          </cell>
          <cell r="B57">
            <v>5610</v>
          </cell>
          <cell r="C57" t="str">
            <v>Arbetsgivaravgift, kontant</v>
          </cell>
          <cell r="D57">
            <v>-148.19999999999999</v>
          </cell>
          <cell r="E57">
            <v>-53.3</v>
          </cell>
          <cell r="F57">
            <v>-117.5</v>
          </cell>
          <cell r="G57">
            <v>-83.6</v>
          </cell>
          <cell r="H57">
            <v>-77.8</v>
          </cell>
          <cell r="I57">
            <v>-158.9</v>
          </cell>
          <cell r="J57">
            <v>0</v>
          </cell>
          <cell r="K57">
            <v>-96.3</v>
          </cell>
          <cell r="L57">
            <v>-78.3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T-FOND</v>
          </cell>
          <cell r="B58">
            <v>5610</v>
          </cell>
          <cell r="C58" t="str">
            <v>Arbetsgivaravgift, kontant</v>
          </cell>
          <cell r="D58">
            <v>-81</v>
          </cell>
          <cell r="E58">
            <v>-82.3</v>
          </cell>
          <cell r="F58">
            <v>-81</v>
          </cell>
          <cell r="G58">
            <v>-81</v>
          </cell>
          <cell r="H58">
            <v>-82</v>
          </cell>
          <cell r="I58">
            <v>-80.7</v>
          </cell>
          <cell r="J58">
            <v>-84.7</v>
          </cell>
          <cell r="K58">
            <v>-85.7</v>
          </cell>
          <cell r="L58">
            <v>-88.3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5610 Totalt</v>
          </cell>
          <cell r="D59">
            <v>-264.7</v>
          </cell>
          <cell r="E59">
            <v>-172.8</v>
          </cell>
          <cell r="F59">
            <v>-234.9</v>
          </cell>
          <cell r="G59">
            <v>-192.89999999999998</v>
          </cell>
          <cell r="H59">
            <v>-190.7</v>
          </cell>
          <cell r="I59">
            <v>-270.5</v>
          </cell>
          <cell r="J59">
            <v>-119.4</v>
          </cell>
          <cell r="K59">
            <v>-216.7</v>
          </cell>
          <cell r="L59">
            <v>-199.39999999999998</v>
          </cell>
          <cell r="O59">
            <v>0</v>
          </cell>
        </row>
        <row r="60">
          <cell r="A60" t="str">
            <v>TAB</v>
          </cell>
          <cell r="B60">
            <v>5612</v>
          </cell>
          <cell r="C60" t="str">
            <v>Arbetsgivaravgift, förmåner</v>
          </cell>
          <cell r="D60">
            <v>-1.8</v>
          </cell>
          <cell r="E60">
            <v>-1.8</v>
          </cell>
          <cell r="F60">
            <v>-1.8</v>
          </cell>
          <cell r="G60">
            <v>-1.8</v>
          </cell>
          <cell r="H60">
            <v>-1.8</v>
          </cell>
          <cell r="I60">
            <v>-1.8</v>
          </cell>
          <cell r="J60">
            <v>-1.8</v>
          </cell>
          <cell r="K60">
            <v>-2.9</v>
          </cell>
          <cell r="L60">
            <v>-2.9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T-KAP</v>
          </cell>
          <cell r="B61">
            <v>5612</v>
          </cell>
          <cell r="C61" t="str">
            <v>Arbetsgivaravgift, förmåner</v>
          </cell>
          <cell r="D61">
            <v>-13.7</v>
          </cell>
          <cell r="E61">
            <v>-3.7</v>
          </cell>
          <cell r="F61">
            <v>-6.3</v>
          </cell>
          <cell r="G61">
            <v>-6.3</v>
          </cell>
          <cell r="H61">
            <v>-6.3</v>
          </cell>
          <cell r="I61">
            <v>-12.6</v>
          </cell>
          <cell r="J61">
            <v>0</v>
          </cell>
          <cell r="K61">
            <v>-7.1</v>
          </cell>
          <cell r="L61">
            <v>-7.1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T-FOND</v>
          </cell>
          <cell r="B62">
            <v>5612</v>
          </cell>
          <cell r="C62" t="str">
            <v>Arbetsgivaravgift, förmåner</v>
          </cell>
          <cell r="D62">
            <v>-3</v>
          </cell>
          <cell r="E62">
            <v>-3</v>
          </cell>
          <cell r="F62">
            <v>-3</v>
          </cell>
          <cell r="G62">
            <v>-3</v>
          </cell>
          <cell r="H62">
            <v>-3</v>
          </cell>
          <cell r="I62">
            <v>-3</v>
          </cell>
          <cell r="J62">
            <v>-3</v>
          </cell>
          <cell r="K62">
            <v>-4.0999999999999996</v>
          </cell>
          <cell r="L62">
            <v>-4.0999999999999996</v>
          </cell>
          <cell r="M62">
            <v>0</v>
          </cell>
          <cell r="N62">
            <v>0</v>
          </cell>
          <cell r="O62">
            <v>0</v>
          </cell>
        </row>
        <row r="63">
          <cell r="B63" t="str">
            <v>5612 Totalt</v>
          </cell>
          <cell r="D63">
            <v>-18.5</v>
          </cell>
          <cell r="E63">
            <v>-8.5</v>
          </cell>
          <cell r="F63">
            <v>-11.1</v>
          </cell>
          <cell r="G63">
            <v>-11.1</v>
          </cell>
          <cell r="H63">
            <v>-11.1</v>
          </cell>
          <cell r="I63">
            <v>-17.399999999999999</v>
          </cell>
          <cell r="J63">
            <v>-4.8</v>
          </cell>
          <cell r="K63">
            <v>-14.1</v>
          </cell>
          <cell r="L63">
            <v>-14.1</v>
          </cell>
          <cell r="O63">
            <v>0</v>
          </cell>
        </row>
        <row r="64">
          <cell r="A64" t="str">
            <v>TAB</v>
          </cell>
          <cell r="B64">
            <v>5630</v>
          </cell>
          <cell r="C64" t="str">
            <v>Särskild löneskatt, p-förs.</v>
          </cell>
          <cell r="D64">
            <v>-1.7</v>
          </cell>
          <cell r="E64">
            <v>-1.7</v>
          </cell>
          <cell r="F64">
            <v>-1.7</v>
          </cell>
          <cell r="G64">
            <v>-4.5</v>
          </cell>
          <cell r="H64">
            <v>-2.8</v>
          </cell>
          <cell r="I64">
            <v>-2.5</v>
          </cell>
          <cell r="J64">
            <v>-2.6</v>
          </cell>
          <cell r="K64">
            <v>-2.5</v>
          </cell>
          <cell r="L64">
            <v>-2.5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T-KAP</v>
          </cell>
          <cell r="B65">
            <v>5630</v>
          </cell>
          <cell r="C65" t="str">
            <v>Särskild löneskatt, p-förs.</v>
          </cell>
          <cell r="D65">
            <v>-3.1</v>
          </cell>
          <cell r="E65">
            <v>-3.7</v>
          </cell>
          <cell r="F65">
            <v>-3.7</v>
          </cell>
          <cell r="G65">
            <v>-3.5</v>
          </cell>
          <cell r="H65">
            <v>-3.5</v>
          </cell>
          <cell r="I65">
            <v>-18.8</v>
          </cell>
          <cell r="J65">
            <v>-0.2</v>
          </cell>
          <cell r="K65">
            <v>-4.5</v>
          </cell>
          <cell r="L65">
            <v>-4.5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T-FOND</v>
          </cell>
          <cell r="B66">
            <v>5630</v>
          </cell>
          <cell r="C66" t="str">
            <v>Särskild löneskatt, p-förs.</v>
          </cell>
          <cell r="D66">
            <v>-2.9</v>
          </cell>
          <cell r="E66">
            <v>-3.2</v>
          </cell>
          <cell r="F66">
            <v>-3.2</v>
          </cell>
          <cell r="G66">
            <v>-7.6</v>
          </cell>
          <cell r="H66">
            <v>-0.5</v>
          </cell>
          <cell r="I66">
            <v>-4.7</v>
          </cell>
          <cell r="J66">
            <v>-4.4000000000000004</v>
          </cell>
          <cell r="K66">
            <v>-4.3</v>
          </cell>
          <cell r="L66">
            <v>-4.3</v>
          </cell>
          <cell r="M66">
            <v>0</v>
          </cell>
          <cell r="N66">
            <v>0</v>
          </cell>
          <cell r="O66">
            <v>0</v>
          </cell>
        </row>
        <row r="67">
          <cell r="B67" t="str">
            <v>5630 Totalt</v>
          </cell>
          <cell r="D67">
            <v>-7.6999999999999993</v>
          </cell>
          <cell r="E67">
            <v>-8.6000000000000014</v>
          </cell>
          <cell r="F67">
            <v>-8.6000000000000014</v>
          </cell>
          <cell r="G67">
            <v>-15.6</v>
          </cell>
          <cell r="H67">
            <v>-6.8</v>
          </cell>
          <cell r="I67">
            <v>-26</v>
          </cell>
          <cell r="J67">
            <v>-7.2000000000000011</v>
          </cell>
          <cell r="K67">
            <v>-11.3</v>
          </cell>
          <cell r="L67">
            <v>-11.3</v>
          </cell>
          <cell r="O67">
            <v>0</v>
          </cell>
        </row>
        <row r="68">
          <cell r="A68" t="str">
            <v>TAB</v>
          </cell>
          <cell r="B68">
            <v>5670</v>
          </cell>
          <cell r="C68" t="str">
            <v>Arb. marknadsförsäkr.</v>
          </cell>
          <cell r="D68">
            <v>0</v>
          </cell>
          <cell r="E68">
            <v>0</v>
          </cell>
          <cell r="F68">
            <v>-0.7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T-KAP</v>
          </cell>
          <cell r="B69">
            <v>5670</v>
          </cell>
          <cell r="C69" t="str">
            <v>AMF, TFA</v>
          </cell>
          <cell r="D69">
            <v>0</v>
          </cell>
          <cell r="E69">
            <v>-1.5</v>
          </cell>
          <cell r="F69">
            <v>0</v>
          </cell>
          <cell r="G69">
            <v>0</v>
          </cell>
          <cell r="H69">
            <v>0</v>
          </cell>
          <cell r="I69">
            <v>-0.1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T-FOND</v>
          </cell>
          <cell r="B70">
            <v>5670</v>
          </cell>
          <cell r="C70" t="str">
            <v>AMF, TFA</v>
          </cell>
          <cell r="D70">
            <v>0</v>
          </cell>
          <cell r="E70">
            <v>-1.5</v>
          </cell>
          <cell r="F70">
            <v>0</v>
          </cell>
          <cell r="G70">
            <v>0</v>
          </cell>
          <cell r="H70">
            <v>0</v>
          </cell>
          <cell r="I70">
            <v>-0.1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5670 Totalt</v>
          </cell>
          <cell r="D71">
            <v>0</v>
          </cell>
          <cell r="E71">
            <v>-3</v>
          </cell>
          <cell r="F71">
            <v>-0.7</v>
          </cell>
          <cell r="G71">
            <v>0</v>
          </cell>
          <cell r="H71">
            <v>0</v>
          </cell>
          <cell r="I71">
            <v>-0.2</v>
          </cell>
          <cell r="J71">
            <v>0</v>
          </cell>
          <cell r="K71">
            <v>0</v>
          </cell>
          <cell r="L71">
            <v>0</v>
          </cell>
          <cell r="O71">
            <v>0</v>
          </cell>
        </row>
        <row r="72">
          <cell r="A72" t="str">
            <v>T-KAP</v>
          </cell>
          <cell r="B72">
            <v>5680</v>
          </cell>
          <cell r="C72" t="str">
            <v>TGL, Förenade Liv</v>
          </cell>
          <cell r="D72">
            <v>-2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-2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T-FOND</v>
          </cell>
          <cell r="B73">
            <v>5680</v>
          </cell>
          <cell r="C73" t="str">
            <v>TGL, Förenade Liv</v>
          </cell>
          <cell r="D73">
            <v>-1.3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-1.3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 t="str">
            <v>5680 Totalt</v>
          </cell>
          <cell r="D74">
            <v>-3.3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-3.3</v>
          </cell>
          <cell r="J74">
            <v>0</v>
          </cell>
          <cell r="K74">
            <v>0</v>
          </cell>
          <cell r="L74">
            <v>0</v>
          </cell>
          <cell r="O74">
            <v>0</v>
          </cell>
        </row>
        <row r="75">
          <cell r="A75" t="str">
            <v>TAB</v>
          </cell>
          <cell r="B75">
            <v>5712</v>
          </cell>
          <cell r="C75" t="str">
            <v>Pensionsförsäkringar, individ</v>
          </cell>
          <cell r="D75">
            <v>-8.1</v>
          </cell>
          <cell r="E75">
            <v>-8.1</v>
          </cell>
          <cell r="F75">
            <v>-16.7</v>
          </cell>
          <cell r="G75">
            <v>-21.1</v>
          </cell>
          <cell r="H75">
            <v>-13.1</v>
          </cell>
          <cell r="I75">
            <v>-11.7</v>
          </cell>
          <cell r="J75">
            <v>-12.3</v>
          </cell>
          <cell r="K75">
            <v>-11.7</v>
          </cell>
          <cell r="L75">
            <v>-11.7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T-KAP</v>
          </cell>
          <cell r="B76">
            <v>5712</v>
          </cell>
          <cell r="C76" t="str">
            <v>Pensionsförsäkringar, individ</v>
          </cell>
          <cell r="D76">
            <v>-14.3</v>
          </cell>
          <cell r="E76">
            <v>-17.5</v>
          </cell>
          <cell r="F76">
            <v>-17.5</v>
          </cell>
          <cell r="G76">
            <v>-16.5</v>
          </cell>
          <cell r="H76">
            <v>-16.5</v>
          </cell>
          <cell r="I76">
            <v>-88</v>
          </cell>
          <cell r="J76">
            <v>-1</v>
          </cell>
          <cell r="K76">
            <v>-20.9</v>
          </cell>
          <cell r="L76">
            <v>-20.9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T-FOND</v>
          </cell>
          <cell r="B77">
            <v>5712</v>
          </cell>
          <cell r="C77" t="str">
            <v>Pensionsförsäkringar, individ</v>
          </cell>
          <cell r="D77">
            <v>-13.7</v>
          </cell>
          <cell r="E77">
            <v>-14.9</v>
          </cell>
          <cell r="F77">
            <v>-14.9</v>
          </cell>
          <cell r="G77">
            <v>-35.299999999999997</v>
          </cell>
          <cell r="H77">
            <v>-2.2000000000000002</v>
          </cell>
          <cell r="I77">
            <v>-21.9</v>
          </cell>
          <cell r="J77">
            <v>-20.399999999999999</v>
          </cell>
          <cell r="K77">
            <v>-20</v>
          </cell>
          <cell r="L77">
            <v>-20</v>
          </cell>
          <cell r="M77">
            <v>0</v>
          </cell>
          <cell r="N77">
            <v>0</v>
          </cell>
          <cell r="O77">
            <v>0</v>
          </cell>
        </row>
        <row r="78">
          <cell r="B78" t="str">
            <v>5712 Totalt</v>
          </cell>
          <cell r="D78">
            <v>-36.099999999999994</v>
          </cell>
          <cell r="E78">
            <v>-40.5</v>
          </cell>
          <cell r="F78">
            <v>-49.1</v>
          </cell>
          <cell r="G78">
            <v>-72.900000000000006</v>
          </cell>
          <cell r="H78">
            <v>-31.8</v>
          </cell>
          <cell r="I78">
            <v>-121.6</v>
          </cell>
          <cell r="J78">
            <v>-33.700000000000003</v>
          </cell>
          <cell r="K78">
            <v>-52.599999999999994</v>
          </cell>
          <cell r="L78">
            <v>-52.599999999999994</v>
          </cell>
          <cell r="O78">
            <v>0</v>
          </cell>
        </row>
        <row r="79">
          <cell r="A79" t="str">
            <v>TAB</v>
          </cell>
          <cell r="B79">
            <v>5714</v>
          </cell>
          <cell r="C79" t="str">
            <v>Olycksfall, Folksam</v>
          </cell>
          <cell r="D79">
            <v>-3</v>
          </cell>
          <cell r="E79">
            <v>0</v>
          </cell>
          <cell r="F79">
            <v>0</v>
          </cell>
          <cell r="G79">
            <v>-3</v>
          </cell>
          <cell r="H79">
            <v>0</v>
          </cell>
          <cell r="I79">
            <v>-2.7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 t="str">
            <v>5714 Totalt</v>
          </cell>
          <cell r="D80">
            <v>-3</v>
          </cell>
          <cell r="E80">
            <v>0</v>
          </cell>
          <cell r="F80">
            <v>0</v>
          </cell>
          <cell r="G80">
            <v>-3</v>
          </cell>
          <cell r="H80">
            <v>0</v>
          </cell>
          <cell r="I80">
            <v>-2.7</v>
          </cell>
          <cell r="J80">
            <v>0</v>
          </cell>
          <cell r="K80">
            <v>0</v>
          </cell>
          <cell r="L80">
            <v>0</v>
          </cell>
          <cell r="O80">
            <v>0</v>
          </cell>
        </row>
        <row r="81">
          <cell r="A81" t="str">
            <v>TAB</v>
          </cell>
          <cell r="B81">
            <v>5715</v>
          </cell>
          <cell r="C81" t="str">
            <v>Zürich Life, sjukförsäkring</v>
          </cell>
          <cell r="D81">
            <v>-0.9</v>
          </cell>
          <cell r="E81">
            <v>-0.9</v>
          </cell>
          <cell r="F81">
            <v>-0.9</v>
          </cell>
          <cell r="G81">
            <v>-0.9</v>
          </cell>
          <cell r="H81">
            <v>-0.9</v>
          </cell>
          <cell r="I81">
            <v>-0.9</v>
          </cell>
          <cell r="J81">
            <v>-0.9</v>
          </cell>
          <cell r="K81">
            <v>-0.9</v>
          </cell>
          <cell r="L81">
            <v>-0.9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T-KAP</v>
          </cell>
          <cell r="B82">
            <v>5715</v>
          </cell>
          <cell r="C82" t="str">
            <v>Sjukförsäkring Zürich Life</v>
          </cell>
          <cell r="D82">
            <v>-2</v>
          </cell>
          <cell r="E82">
            <v>-2</v>
          </cell>
          <cell r="F82">
            <v>-2</v>
          </cell>
          <cell r="G82">
            <v>-2</v>
          </cell>
          <cell r="H82">
            <v>-2</v>
          </cell>
          <cell r="I82">
            <v>-4</v>
          </cell>
          <cell r="J82">
            <v>0</v>
          </cell>
          <cell r="K82">
            <v>-2</v>
          </cell>
          <cell r="L82">
            <v>-2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T-FOND</v>
          </cell>
          <cell r="B83">
            <v>5715</v>
          </cell>
          <cell r="C83" t="str">
            <v>Sjukförsäkring Zürich Life</v>
          </cell>
          <cell r="D83">
            <v>-1.7</v>
          </cell>
          <cell r="E83">
            <v>-1.7</v>
          </cell>
          <cell r="F83">
            <v>-1.7</v>
          </cell>
          <cell r="G83">
            <v>-1.7</v>
          </cell>
          <cell r="H83">
            <v>-1.7</v>
          </cell>
          <cell r="I83">
            <v>-1.7</v>
          </cell>
          <cell r="J83">
            <v>-1.7</v>
          </cell>
          <cell r="K83">
            <v>-1.7</v>
          </cell>
          <cell r="L83">
            <v>-1.7</v>
          </cell>
          <cell r="M83">
            <v>0</v>
          </cell>
          <cell r="N83">
            <v>0</v>
          </cell>
          <cell r="O83">
            <v>0</v>
          </cell>
        </row>
        <row r="84">
          <cell r="B84" t="str">
            <v>5715 Totalt</v>
          </cell>
          <cell r="D84">
            <v>-4.5999999999999996</v>
          </cell>
          <cell r="E84">
            <v>-4.5999999999999996</v>
          </cell>
          <cell r="F84">
            <v>-4.5999999999999996</v>
          </cell>
          <cell r="G84">
            <v>-4.5999999999999996</v>
          </cell>
          <cell r="H84">
            <v>-4.5999999999999996</v>
          </cell>
          <cell r="I84">
            <v>-6.6000000000000005</v>
          </cell>
          <cell r="J84">
            <v>-2.6</v>
          </cell>
          <cell r="K84">
            <v>-4.5999999999999996</v>
          </cell>
          <cell r="L84">
            <v>-4.5999999999999996</v>
          </cell>
          <cell r="O84">
            <v>0</v>
          </cell>
        </row>
        <row r="85">
          <cell r="A85" t="str">
            <v>TAB</v>
          </cell>
          <cell r="B85">
            <v>5716</v>
          </cell>
          <cell r="C85" t="str">
            <v>Tjänstereseförsäkring Viator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-1.5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 t="str">
            <v>5716 Totalt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-1.5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O86">
            <v>0</v>
          </cell>
        </row>
        <row r="87">
          <cell r="A87" t="str">
            <v>TAB</v>
          </cell>
          <cell r="B87">
            <v>5810</v>
          </cell>
          <cell r="C87" t="str">
            <v>Utbildning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-15.6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T-KAP</v>
          </cell>
          <cell r="B88">
            <v>5810</v>
          </cell>
          <cell r="C88" t="str">
            <v>Utbildning</v>
          </cell>
          <cell r="D88">
            <v>-6.8</v>
          </cell>
          <cell r="E88">
            <v>-23.8</v>
          </cell>
          <cell r="F88">
            <v>-8</v>
          </cell>
          <cell r="G88">
            <v>-1.3</v>
          </cell>
          <cell r="H88">
            <v>-8</v>
          </cell>
          <cell r="I88">
            <v>0</v>
          </cell>
          <cell r="J88">
            <v>0</v>
          </cell>
          <cell r="K88">
            <v>-24</v>
          </cell>
          <cell r="L88">
            <v>-0.9</v>
          </cell>
          <cell r="M88">
            <v>0</v>
          </cell>
          <cell r="N88">
            <v>0</v>
          </cell>
          <cell r="O88">
            <v>0</v>
          </cell>
        </row>
        <row r="89">
          <cell r="A89" t="str">
            <v>T-FOND</v>
          </cell>
          <cell r="B89">
            <v>5810</v>
          </cell>
          <cell r="C89" t="str">
            <v>Utbildning</v>
          </cell>
          <cell r="D89">
            <v>-5.2</v>
          </cell>
          <cell r="E89">
            <v>0</v>
          </cell>
          <cell r="F89">
            <v>-2.2999999999999998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 t="str">
            <v>5810 Totalt</v>
          </cell>
          <cell r="D90">
            <v>-12</v>
          </cell>
          <cell r="E90">
            <v>-23.8</v>
          </cell>
          <cell r="F90">
            <v>-10.3</v>
          </cell>
          <cell r="G90">
            <v>-1.3</v>
          </cell>
          <cell r="H90">
            <v>-23.6</v>
          </cell>
          <cell r="I90">
            <v>0</v>
          </cell>
          <cell r="J90">
            <v>0</v>
          </cell>
          <cell r="K90">
            <v>-24</v>
          </cell>
          <cell r="L90">
            <v>-0.9</v>
          </cell>
          <cell r="O90">
            <v>0</v>
          </cell>
        </row>
        <row r="91">
          <cell r="A91" t="str">
            <v>TAB</v>
          </cell>
          <cell r="B91">
            <v>5829</v>
          </cell>
          <cell r="C91" t="str">
            <v>Sjukvårdsförs. EJ avdragsgill</v>
          </cell>
          <cell r="D91">
            <v>-17.100000000000001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 t="str">
            <v>5829 Totalt</v>
          </cell>
          <cell r="D92">
            <v>-17.100000000000001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O92">
            <v>0</v>
          </cell>
        </row>
        <row r="93">
          <cell r="A93" t="str">
            <v>TAB</v>
          </cell>
          <cell r="B93">
            <v>5870</v>
          </cell>
          <cell r="C93" t="str">
            <v>Personalrepr.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-1.3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 t="str">
            <v>5870 Totalt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-1.3</v>
          </cell>
          <cell r="J94">
            <v>0</v>
          </cell>
          <cell r="K94">
            <v>0</v>
          </cell>
          <cell r="L94">
            <v>0</v>
          </cell>
          <cell r="O94">
            <v>0</v>
          </cell>
        </row>
        <row r="95">
          <cell r="A95" t="str">
            <v>TAB</v>
          </cell>
          <cell r="B95">
            <v>5872</v>
          </cell>
          <cell r="C95" t="str">
            <v>Personalrepr. EJ avdrag</v>
          </cell>
          <cell r="D95">
            <v>0</v>
          </cell>
          <cell r="E95">
            <v>-1.2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5872 Totalt</v>
          </cell>
          <cell r="D96">
            <v>0</v>
          </cell>
          <cell r="E96">
            <v>-1.2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O96">
            <v>0</v>
          </cell>
        </row>
        <row r="97">
          <cell r="A97" t="str">
            <v>TAB</v>
          </cell>
          <cell r="B97">
            <v>5890</v>
          </cell>
          <cell r="C97" t="str">
            <v>Övriga personalkostnader</v>
          </cell>
          <cell r="D97">
            <v>0</v>
          </cell>
          <cell r="E97">
            <v>0</v>
          </cell>
          <cell r="F97">
            <v>-62.6</v>
          </cell>
          <cell r="G97">
            <v>0</v>
          </cell>
          <cell r="H97">
            <v>-1.5</v>
          </cell>
          <cell r="I97">
            <v>-0.6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T-KAP</v>
          </cell>
          <cell r="B98">
            <v>5890</v>
          </cell>
          <cell r="C98" t="str">
            <v>Övriga personalkostnader</v>
          </cell>
          <cell r="D98">
            <v>-1.5</v>
          </cell>
          <cell r="E98">
            <v>-3.8</v>
          </cell>
          <cell r="F98">
            <v>-3.7</v>
          </cell>
          <cell r="G98">
            <v>-2.4</v>
          </cell>
          <cell r="H98">
            <v>-17.3</v>
          </cell>
          <cell r="I98">
            <v>-3.2</v>
          </cell>
          <cell r="J98">
            <v>-2.5</v>
          </cell>
          <cell r="K98">
            <v>-1.6</v>
          </cell>
          <cell r="L98">
            <v>-5.6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T-FOND</v>
          </cell>
          <cell r="B99">
            <v>5890</v>
          </cell>
          <cell r="C99" t="str">
            <v>Övriga personalkostnader</v>
          </cell>
          <cell r="D99">
            <v>-0.9</v>
          </cell>
          <cell r="E99">
            <v>0</v>
          </cell>
          <cell r="F99">
            <v>0</v>
          </cell>
          <cell r="G99">
            <v>-13.9</v>
          </cell>
          <cell r="H99">
            <v>-0.4</v>
          </cell>
          <cell r="I99">
            <v>-0.6</v>
          </cell>
          <cell r="J99">
            <v>-0.6</v>
          </cell>
          <cell r="K99">
            <v>-1.9</v>
          </cell>
          <cell r="L99">
            <v>-0.8</v>
          </cell>
          <cell r="M99">
            <v>0</v>
          </cell>
          <cell r="N99">
            <v>0</v>
          </cell>
          <cell r="O99">
            <v>0</v>
          </cell>
        </row>
        <row r="100">
          <cell r="B100" t="str">
            <v>5890 Totalt</v>
          </cell>
          <cell r="D100">
            <v>-2.4</v>
          </cell>
          <cell r="E100">
            <v>-3.8</v>
          </cell>
          <cell r="F100">
            <v>-66.3</v>
          </cell>
          <cell r="G100">
            <v>-16.3</v>
          </cell>
          <cell r="H100">
            <v>-19.2</v>
          </cell>
          <cell r="I100">
            <v>-4.4000000000000004</v>
          </cell>
          <cell r="J100">
            <v>-3.1</v>
          </cell>
          <cell r="K100">
            <v>-3.5</v>
          </cell>
          <cell r="L100">
            <v>-6.3999999999999995</v>
          </cell>
          <cell r="O100">
            <v>0</v>
          </cell>
        </row>
        <row r="101">
          <cell r="A101" t="str">
            <v>T-KAP</v>
          </cell>
          <cell r="B101">
            <v>6010</v>
          </cell>
          <cell r="C101" t="str">
            <v>Lokalhyra</v>
          </cell>
          <cell r="D101">
            <v>-36.200000000000003</v>
          </cell>
          <cell r="E101">
            <v>-36.200000000000003</v>
          </cell>
          <cell r="F101">
            <v>-36.200000000000003</v>
          </cell>
          <cell r="G101">
            <v>-35.4</v>
          </cell>
          <cell r="H101">
            <v>-35.4</v>
          </cell>
          <cell r="I101">
            <v>-71.3</v>
          </cell>
          <cell r="J101">
            <v>0</v>
          </cell>
          <cell r="K101">
            <v>-35.799999999999997</v>
          </cell>
          <cell r="L101">
            <v>-35.799999999999997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T-FOND</v>
          </cell>
          <cell r="B102">
            <v>6010</v>
          </cell>
          <cell r="C102" t="str">
            <v>Lokalhyra</v>
          </cell>
          <cell r="D102">
            <v>-33.200000000000003</v>
          </cell>
          <cell r="E102">
            <v>-33.200000000000003</v>
          </cell>
          <cell r="F102">
            <v>-33.200000000000003</v>
          </cell>
          <cell r="G102">
            <v>-32.6</v>
          </cell>
          <cell r="H102">
            <v>-32.6</v>
          </cell>
          <cell r="I102">
            <v>-32.6</v>
          </cell>
          <cell r="J102">
            <v>-32.9</v>
          </cell>
          <cell r="K102">
            <v>-32.9</v>
          </cell>
          <cell r="L102">
            <v>-32.9</v>
          </cell>
          <cell r="M102">
            <v>0</v>
          </cell>
          <cell r="N102">
            <v>0</v>
          </cell>
          <cell r="O102">
            <v>0</v>
          </cell>
        </row>
        <row r="103">
          <cell r="B103" t="str">
            <v>6010 Tota〱吠</v>
          </cell>
          <cell r="D103">
            <v>-69.400000000000006</v>
          </cell>
          <cell r="E103">
            <v>-69.400000000000006</v>
          </cell>
          <cell r="F103">
            <v>-69.400000000000006</v>
          </cell>
          <cell r="G103">
            <v>-68</v>
          </cell>
          <cell r="H103">
            <v>-68</v>
          </cell>
          <cell r="I103">
            <v>-103.9</v>
          </cell>
          <cell r="J103">
            <v>-32.9</v>
          </cell>
          <cell r="K103">
            <v>-68.699999999999989</v>
          </cell>
          <cell r="L103">
            <v>-68.699999999999989</v>
          </cell>
          <cell r="O103">
            <v>0</v>
          </cell>
        </row>
        <row r="104">
          <cell r="A104" t="str">
            <v>T-KAP</v>
          </cell>
          <cell r="B104">
            <v>6050</v>
          </cell>
          <cell r="C104" t="str">
            <v>Elektricitet</v>
          </cell>
          <cell r="D104">
            <v>-2.5</v>
          </cell>
          <cell r="E104">
            <v>0</v>
          </cell>
          <cell r="F104">
            <v>-3.5</v>
          </cell>
          <cell r="G104">
            <v>0</v>
          </cell>
          <cell r="H104">
            <v>-2.6</v>
          </cell>
          <cell r="I104">
            <v>0</v>
          </cell>
          <cell r="J104">
            <v>-2.7</v>
          </cell>
          <cell r="K104">
            <v>0</v>
          </cell>
          <cell r="L104">
            <v>-2.8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T-FOND</v>
          </cell>
          <cell r="B105">
            <v>6050</v>
          </cell>
          <cell r="C105" t="str">
            <v>Elektricitet</v>
          </cell>
          <cell r="D105">
            <v>-0.6</v>
          </cell>
          <cell r="E105">
            <v>0</v>
          </cell>
          <cell r="F105">
            <v>0</v>
          </cell>
          <cell r="G105">
            <v>-0.8</v>
          </cell>
          <cell r="H105">
            <v>-0.4</v>
          </cell>
          <cell r="I105">
            <v>0</v>
          </cell>
          <cell r="J105">
            <v>-0.6</v>
          </cell>
          <cell r="K105">
            <v>0</v>
          </cell>
          <cell r="L105">
            <v>-0.6</v>
          </cell>
          <cell r="M105">
            <v>0</v>
          </cell>
          <cell r="N105">
            <v>0</v>
          </cell>
          <cell r="O105">
            <v>0</v>
          </cell>
        </row>
        <row r="106">
          <cell r="B106" t="str">
            <v>6050 Totalt</v>
          </cell>
          <cell r="D106">
            <v>-3.1</v>
          </cell>
          <cell r="E106">
            <v>0</v>
          </cell>
          <cell r="F106">
            <v>-3.5</v>
          </cell>
          <cell r="G106">
            <v>-0.8</v>
          </cell>
          <cell r="H106">
            <v>-3</v>
          </cell>
          <cell r="I106">
            <v>0</v>
          </cell>
          <cell r="J106">
            <v>-3.3000000000000003</v>
          </cell>
          <cell r="K106">
            <v>0</v>
          </cell>
          <cell r="L106">
            <v>-3.4</v>
          </cell>
          <cell r="O106">
            <v>0</v>
          </cell>
        </row>
        <row r="107">
          <cell r="A107" t="str">
            <v>T-KAP</v>
          </cell>
          <cell r="B107">
            <v>6060</v>
          </cell>
          <cell r="C107" t="str">
            <v>Lokaltillbehör</v>
          </cell>
          <cell r="D107">
            <v>0</v>
          </cell>
          <cell r="E107">
            <v>0</v>
          </cell>
          <cell r="F107">
            <v>0</v>
          </cell>
          <cell r="G107">
            <v>-3.8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B108" t="str">
            <v>6060 Totalt</v>
          </cell>
          <cell r="D108">
            <v>0</v>
          </cell>
          <cell r="E108">
            <v>0</v>
          </cell>
          <cell r="F108">
            <v>0</v>
          </cell>
          <cell r="G108">
            <v>-3.8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O108">
            <v>0</v>
          </cell>
        </row>
        <row r="109">
          <cell r="A109" t="str">
            <v>T-KAP</v>
          </cell>
          <cell r="B109">
            <v>6070</v>
          </cell>
          <cell r="C109" t="str">
            <v>Städning, tvätt mm</v>
          </cell>
          <cell r="D109">
            <v>-4.8</v>
          </cell>
          <cell r="E109">
            <v>-4.5999999999999996</v>
          </cell>
          <cell r="F109">
            <v>-4.9000000000000004</v>
          </cell>
          <cell r="G109">
            <v>-4.7</v>
          </cell>
          <cell r="H109">
            <v>-4.8</v>
          </cell>
          <cell r="I109">
            <v>-4.8</v>
          </cell>
          <cell r="J109">
            <v>-4.8</v>
          </cell>
          <cell r="K109">
            <v>-4.8</v>
          </cell>
          <cell r="L109">
            <v>-4.7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T-FOND</v>
          </cell>
          <cell r="B110">
            <v>6070</v>
          </cell>
          <cell r="C110" t="str">
            <v>Städning, tvätt mm</v>
          </cell>
          <cell r="D110">
            <v>-4.2</v>
          </cell>
          <cell r="E110">
            <v>-4.2</v>
          </cell>
          <cell r="F110">
            <v>-4.5</v>
          </cell>
          <cell r="G110">
            <v>-5.3</v>
          </cell>
          <cell r="H110">
            <v>-4.5</v>
          </cell>
          <cell r="I110">
            <v>-4.2</v>
          </cell>
          <cell r="J110">
            <v>-4.2</v>
          </cell>
          <cell r="K110">
            <v>-4.2</v>
          </cell>
          <cell r="L110">
            <v>-4.5</v>
          </cell>
          <cell r="M110">
            <v>0</v>
          </cell>
          <cell r="N110">
            <v>0</v>
          </cell>
          <cell r="O110">
            <v>0</v>
          </cell>
        </row>
        <row r="111">
          <cell r="B111" t="str">
            <v>6070 Totalt</v>
          </cell>
          <cell r="D111">
            <v>-9</v>
          </cell>
          <cell r="E111">
            <v>-8.8000000000000007</v>
          </cell>
          <cell r="F111">
            <v>-9.4</v>
          </cell>
          <cell r="G111">
            <v>-10</v>
          </cell>
          <cell r="H111">
            <v>-9.3000000000000007</v>
          </cell>
          <cell r="I111">
            <v>-9</v>
          </cell>
          <cell r="J111">
            <v>-9</v>
          </cell>
          <cell r="K111">
            <v>-9</v>
          </cell>
          <cell r="L111">
            <v>-9.1999999999999993</v>
          </cell>
          <cell r="O111">
            <v>0</v>
          </cell>
        </row>
        <row r="112">
          <cell r="A112" t="str">
            <v>T-KAP</v>
          </cell>
          <cell r="B112">
            <v>6090</v>
          </cell>
          <cell r="C112" t="str">
            <v>Övriga lokalkostnader</v>
          </cell>
          <cell r="D112">
            <v>0</v>
          </cell>
          <cell r="E112">
            <v>-2.8</v>
          </cell>
          <cell r="F112">
            <v>-2.9</v>
          </cell>
          <cell r="G112">
            <v>-1</v>
          </cell>
          <cell r="H112">
            <v>0</v>
          </cell>
          <cell r="I112">
            <v>-1.2</v>
          </cell>
          <cell r="J112">
            <v>0</v>
          </cell>
          <cell r="K112">
            <v>0</v>
          </cell>
          <cell r="L112">
            <v>-1.1000000000000001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T-FOND</v>
          </cell>
          <cell r="B113">
            <v>6090</v>
          </cell>
          <cell r="C113" t="str">
            <v>Övriga lokalkostnader</v>
          </cell>
          <cell r="D113">
            <v>-2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B114" t="str">
            <v>6090 Totalt</v>
          </cell>
          <cell r="D114">
            <v>-2</v>
          </cell>
          <cell r="E114">
            <v>-2.8</v>
          </cell>
          <cell r="F114">
            <v>-2.9</v>
          </cell>
          <cell r="G114">
            <v>-1</v>
          </cell>
          <cell r="H114">
            <v>0</v>
          </cell>
          <cell r="I114">
            <v>-1.2</v>
          </cell>
          <cell r="J114">
            <v>0</v>
          </cell>
          <cell r="K114">
            <v>0</v>
          </cell>
          <cell r="L114">
            <v>-1.1000000000000001</v>
          </cell>
          <cell r="O114">
            <v>0</v>
          </cell>
        </row>
        <row r="115">
          <cell r="A115" t="str">
            <v>T-KAP</v>
          </cell>
          <cell r="B115">
            <v>6120</v>
          </cell>
          <cell r="C115" t="str">
            <v>Hyra/leasing inventarier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-1.8</v>
          </cell>
          <cell r="M115">
            <v>0</v>
          </cell>
          <cell r="N115">
            <v>0</v>
          </cell>
          <cell r="O115">
            <v>0</v>
          </cell>
        </row>
        <row r="116">
          <cell r="B116" t="str">
            <v>6120 Totalt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-1.8</v>
          </cell>
          <cell r="O116">
            <v>0</v>
          </cell>
        </row>
        <row r="117">
          <cell r="A117" t="str">
            <v>TAB</v>
          </cell>
          <cell r="B117">
            <v>6130</v>
          </cell>
          <cell r="C117" t="str">
            <v>Licenser för dataprogram</v>
          </cell>
          <cell r="D117">
            <v>-2.4</v>
          </cell>
          <cell r="E117">
            <v>0</v>
          </cell>
          <cell r="F117">
            <v>-2.2999999999999998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-4.4000000000000004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 t="str">
            <v>T-KAP</v>
          </cell>
          <cell r="B118">
            <v>6130</v>
          </cell>
          <cell r="C118" t="str">
            <v>Licenser för dataprogram</v>
          </cell>
          <cell r="D118">
            <v>-0.3</v>
          </cell>
          <cell r="E118">
            <v>-0.5</v>
          </cell>
          <cell r="F118">
            <v>-0.5</v>
          </cell>
          <cell r="G118">
            <v>-0.7</v>
          </cell>
          <cell r="H118">
            <v>-0.5</v>
          </cell>
          <cell r="I118">
            <v>-0.5</v>
          </cell>
          <cell r="J118">
            <v>0</v>
          </cell>
          <cell r="K118">
            <v>-0.5</v>
          </cell>
          <cell r="L118">
            <v>-0.4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T-FOND</v>
          </cell>
          <cell r="B119">
            <v>6130</v>
          </cell>
          <cell r="C119" t="str">
            <v>Licenser för dataprogram</v>
          </cell>
          <cell r="D119">
            <v>-0.4</v>
          </cell>
          <cell r="E119">
            <v>-1.9</v>
          </cell>
          <cell r="F119">
            <v>-6.2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6130 Totalt</v>
          </cell>
          <cell r="D120">
            <v>-3.0999999999999996</v>
          </cell>
          <cell r="E120">
            <v>-2.4</v>
          </cell>
          <cell r="F120">
            <v>-9</v>
          </cell>
          <cell r="G120">
            <v>-0.7</v>
          </cell>
          <cell r="H120">
            <v>-0.5</v>
          </cell>
          <cell r="I120">
            <v>-0.5</v>
          </cell>
          <cell r="J120">
            <v>0</v>
          </cell>
          <cell r="K120">
            <v>-4.9000000000000004</v>
          </cell>
          <cell r="L120">
            <v>-0.4</v>
          </cell>
          <cell r="O120">
            <v>0</v>
          </cell>
        </row>
        <row r="121">
          <cell r="A121" t="str">
            <v>TAB</v>
          </cell>
          <cell r="B121">
            <v>6410</v>
          </cell>
          <cell r="C121" t="str">
            <v>Förbrukningsinv / -matrial</v>
          </cell>
          <cell r="D121">
            <v>0</v>
          </cell>
          <cell r="E121">
            <v>0</v>
          </cell>
          <cell r="F121">
            <v>-3.9</v>
          </cell>
          <cell r="G121">
            <v>0</v>
          </cell>
          <cell r="H121">
            <v>0</v>
          </cell>
          <cell r="I121">
            <v>-3.3</v>
          </cell>
          <cell r="J121">
            <v>-2.2999999999999998</v>
          </cell>
          <cell r="K121">
            <v>-0.5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 t="str">
            <v>T-KAP</v>
          </cell>
          <cell r="B122">
            <v>6410</v>
          </cell>
          <cell r="C122" t="str">
            <v>Förbrukningsinv / -matrial</v>
          </cell>
          <cell r="D122">
            <v>-4.3</v>
          </cell>
          <cell r="E122">
            <v>-11.7</v>
          </cell>
          <cell r="F122">
            <v>-2.9</v>
          </cell>
          <cell r="G122">
            <v>0</v>
          </cell>
          <cell r="H122">
            <v>-2.4</v>
          </cell>
          <cell r="I122">
            <v>0</v>
          </cell>
          <cell r="J122">
            <v>-1.2</v>
          </cell>
          <cell r="K122">
            <v>-2.6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 t="str">
            <v>T-FOND</v>
          </cell>
          <cell r="B123">
            <v>6410</v>
          </cell>
          <cell r="C123" t="str">
            <v>Förbrukningsinv / -matrial</v>
          </cell>
          <cell r="D123">
            <v>-23.1</v>
          </cell>
          <cell r="E123">
            <v>-9.6999999999999993</v>
          </cell>
          <cell r="F123">
            <v>0</v>
          </cell>
          <cell r="G123">
            <v>0</v>
          </cell>
          <cell r="H123">
            <v>-8.8000000000000007</v>
          </cell>
          <cell r="I123">
            <v>0</v>
          </cell>
          <cell r="J123">
            <v>-4.5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>6410 Totalt</v>
          </cell>
          <cell r="D124">
            <v>-27.400000000000002</v>
          </cell>
          <cell r="E124">
            <v>-21.4</v>
          </cell>
          <cell r="F124">
            <v>-6.8</v>
          </cell>
          <cell r="G124">
            <v>0</v>
          </cell>
          <cell r="H124">
            <v>-11.200000000000001</v>
          </cell>
          <cell r="I124">
            <v>-3.3</v>
          </cell>
          <cell r="J124">
            <v>-8</v>
          </cell>
          <cell r="K124">
            <v>-3.1</v>
          </cell>
          <cell r="L124">
            <v>0</v>
          </cell>
          <cell r="O124">
            <v>0</v>
          </cell>
        </row>
        <row r="125">
          <cell r="A125" t="str">
            <v>TAB</v>
          </cell>
          <cell r="B125">
            <v>6500</v>
          </cell>
          <cell r="C125" t="str">
            <v>Kontorsmaterial</v>
          </cell>
          <cell r="D125">
            <v>0</v>
          </cell>
          <cell r="E125">
            <v>0</v>
          </cell>
          <cell r="F125">
            <v>-3</v>
          </cell>
          <cell r="G125">
            <v>0</v>
          </cell>
          <cell r="H125">
            <v>0</v>
          </cell>
          <cell r="I125">
            <v>-4</v>
          </cell>
          <cell r="J125">
            <v>-1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 t="str">
            <v>T-KAP</v>
          </cell>
          <cell r="B126">
            <v>6500</v>
          </cell>
          <cell r="C126" t="str">
            <v>Kontorsmaterial</v>
          </cell>
          <cell r="D126">
            <v>-11.1</v>
          </cell>
          <cell r="E126">
            <v>-37.5</v>
          </cell>
          <cell r="F126">
            <v>-34.5</v>
          </cell>
          <cell r="G126">
            <v>-23</v>
          </cell>
          <cell r="H126">
            <v>-5</v>
          </cell>
          <cell r="I126">
            <v>-13.3</v>
          </cell>
          <cell r="J126">
            <v>-9</v>
          </cell>
          <cell r="K126">
            <v>-15.4</v>
          </cell>
          <cell r="L126">
            <v>-19.399999999999999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>T-FOND</v>
          </cell>
          <cell r="B127">
            <v>6500</v>
          </cell>
          <cell r="C127" t="str">
            <v>Kontorsmaterial</v>
          </cell>
          <cell r="D127">
            <v>-15</v>
          </cell>
          <cell r="E127">
            <v>-2.5</v>
          </cell>
          <cell r="F127">
            <v>-8.6</v>
          </cell>
          <cell r="G127">
            <v>-5.6</v>
          </cell>
          <cell r="H127">
            <v>-5.5</v>
          </cell>
          <cell r="I127">
            <v>-4.5</v>
          </cell>
          <cell r="J127">
            <v>-6.7</v>
          </cell>
          <cell r="K127">
            <v>-8.1999999999999993</v>
          </cell>
          <cell r="L127">
            <v>-8.8000000000000007</v>
          </cell>
          <cell r="M127">
            <v>0</v>
          </cell>
          <cell r="N127">
            <v>0</v>
          </cell>
          <cell r="O127">
            <v>0</v>
          </cell>
        </row>
        <row r="128">
          <cell r="B128" t="str">
            <v>6500 Totalt</v>
          </cell>
          <cell r="D128">
            <v>-26.1</v>
          </cell>
          <cell r="E128">
            <v>-40</v>
          </cell>
          <cell r="F128">
            <v>-46.1</v>
          </cell>
          <cell r="G128">
            <v>-28.6</v>
          </cell>
          <cell r="H128">
            <v>-10.5</v>
          </cell>
          <cell r="I128">
            <v>-21.8</v>
          </cell>
          <cell r="J128">
            <v>-16.7</v>
          </cell>
          <cell r="K128">
            <v>-23.6</v>
          </cell>
          <cell r="L128">
            <v>-28.2</v>
          </cell>
          <cell r="O128">
            <v>0</v>
          </cell>
        </row>
        <row r="129">
          <cell r="A129" t="str">
            <v>T-KAP</v>
          </cell>
          <cell r="B129">
            <v>6640</v>
          </cell>
          <cell r="C129" t="str">
            <v>Reparation, underhåll inv.</v>
          </cell>
          <cell r="D129">
            <v>0</v>
          </cell>
          <cell r="E129">
            <v>0</v>
          </cell>
          <cell r="F129">
            <v>-1.8</v>
          </cell>
          <cell r="G129">
            <v>-4.9000000000000004</v>
          </cell>
          <cell r="H129">
            <v>-1.1000000000000001</v>
          </cell>
          <cell r="I129">
            <v>-4.8</v>
          </cell>
          <cell r="J129">
            <v>-0.7</v>
          </cell>
          <cell r="K129">
            <v>-2.5</v>
          </cell>
          <cell r="L129">
            <v>-1.9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T-FOND</v>
          </cell>
          <cell r="B130">
            <v>6640</v>
          </cell>
          <cell r="C130" t="str">
            <v>Reparation, underhåll inv.</v>
          </cell>
          <cell r="D130">
            <v>0</v>
          </cell>
          <cell r="E130">
            <v>0</v>
          </cell>
          <cell r="F130">
            <v>-3.2</v>
          </cell>
          <cell r="G130">
            <v>-1.2</v>
          </cell>
          <cell r="H130">
            <v>0</v>
          </cell>
          <cell r="I130">
            <v>-2.4</v>
          </cell>
          <cell r="J130">
            <v>0</v>
          </cell>
          <cell r="K130">
            <v>-3.4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B131" t="str">
            <v>6640 Totalt</v>
          </cell>
          <cell r="D131">
            <v>0</v>
          </cell>
          <cell r="E131">
            <v>0</v>
          </cell>
          <cell r="F131">
            <v>-5</v>
          </cell>
          <cell r="G131">
            <v>-6.1000000000000005</v>
          </cell>
          <cell r="H131">
            <v>-1.1000000000000001</v>
          </cell>
          <cell r="I131">
            <v>-7.1999999999999993</v>
          </cell>
          <cell r="J131">
            <v>-0.7</v>
          </cell>
          <cell r="K131">
            <v>-5.9</v>
          </cell>
          <cell r="L131">
            <v>-1.9</v>
          </cell>
          <cell r="O131">
            <v>0</v>
          </cell>
        </row>
        <row r="132">
          <cell r="A132" t="str">
            <v>T-KAP</v>
          </cell>
          <cell r="B132">
            <v>6680</v>
          </cell>
          <cell r="C132" t="str">
            <v>TAB, intern service</v>
          </cell>
          <cell r="D132">
            <v>-42</v>
          </cell>
          <cell r="E132">
            <v>-42</v>
          </cell>
          <cell r="F132">
            <v>-42</v>
          </cell>
          <cell r="G132">
            <v>-42</v>
          </cell>
          <cell r="H132">
            <v>-42</v>
          </cell>
          <cell r="I132">
            <v>-42</v>
          </cell>
          <cell r="J132">
            <v>-42</v>
          </cell>
          <cell r="K132">
            <v>-42</v>
          </cell>
          <cell r="L132">
            <v>-42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T-FOND</v>
          </cell>
          <cell r="B133">
            <v>6680</v>
          </cell>
          <cell r="C133" t="str">
            <v>TAB, intern service</v>
          </cell>
          <cell r="D133">
            <v>-52.5</v>
          </cell>
          <cell r="E133">
            <v>-52.5</v>
          </cell>
          <cell r="F133">
            <v>-52.5</v>
          </cell>
          <cell r="G133">
            <v>-52.5</v>
          </cell>
          <cell r="H133">
            <v>-52.5</v>
          </cell>
          <cell r="I133">
            <v>-52.5</v>
          </cell>
          <cell r="J133">
            <v>-52.5</v>
          </cell>
          <cell r="K133">
            <v>-52.5</v>
          </cell>
          <cell r="L133">
            <v>-52.5</v>
          </cell>
          <cell r="M133">
            <v>0</v>
          </cell>
          <cell r="N133">
            <v>0</v>
          </cell>
          <cell r="O133">
            <v>0</v>
          </cell>
        </row>
        <row r="134">
          <cell r="B134" t="str">
            <v>6680 Totalt</v>
          </cell>
          <cell r="D134">
            <v>-94.5</v>
          </cell>
          <cell r="E134">
            <v>-94.5</v>
          </cell>
          <cell r="F134">
            <v>-94.5</v>
          </cell>
          <cell r="G134">
            <v>-94.5</v>
          </cell>
          <cell r="H134">
            <v>-94.5</v>
          </cell>
          <cell r="I134">
            <v>-94.5</v>
          </cell>
          <cell r="J134">
            <v>-94.5</v>
          </cell>
          <cell r="K134">
            <v>-94.5</v>
          </cell>
          <cell r="L134">
            <v>-94.5</v>
          </cell>
          <cell r="O134">
            <v>0</v>
          </cell>
        </row>
        <row r="135">
          <cell r="A135" t="str">
            <v>TAB</v>
          </cell>
          <cell r="B135">
            <v>6730</v>
          </cell>
          <cell r="C135" t="str">
            <v>Redovisningstjänster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-7.4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B136" t="str">
            <v>6730 Totalt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-7.4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O136">
            <v>0</v>
          </cell>
        </row>
        <row r="137">
          <cell r="A137" t="str">
            <v>TAB</v>
          </cell>
          <cell r="B137">
            <v>6740</v>
          </cell>
          <cell r="C137" t="str">
            <v>Data-tjänster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-4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 t="str">
            <v>T-KAP</v>
          </cell>
          <cell r="B138">
            <v>6740</v>
          </cell>
          <cell r="C138" t="str">
            <v>Data-tjänster</v>
          </cell>
          <cell r="D138">
            <v>0</v>
          </cell>
          <cell r="E138">
            <v>0</v>
          </cell>
          <cell r="F138">
            <v>-2.2999999999999998</v>
          </cell>
          <cell r="G138">
            <v>-4.8</v>
          </cell>
          <cell r="H138">
            <v>-33.299999999999997</v>
          </cell>
          <cell r="I138">
            <v>-20.7</v>
          </cell>
          <cell r="J138">
            <v>-8.6</v>
          </cell>
          <cell r="K138">
            <v>0</v>
          </cell>
          <cell r="L138">
            <v>-19.600000000000001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T-FOND</v>
          </cell>
          <cell r="B139">
            <v>6740</v>
          </cell>
          <cell r="C139" t="str">
            <v>Data-tjänster</v>
          </cell>
          <cell r="D139">
            <v>0</v>
          </cell>
          <cell r="E139">
            <v>0</v>
          </cell>
          <cell r="F139">
            <v>0</v>
          </cell>
          <cell r="G139">
            <v>-6.5</v>
          </cell>
          <cell r="H139">
            <v>-42.6</v>
          </cell>
          <cell r="I139">
            <v>-9.5</v>
          </cell>
          <cell r="J139">
            <v>-3.8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B140" t="str">
            <v>6740 Totalt</v>
          </cell>
          <cell r="D140">
            <v>0</v>
          </cell>
          <cell r="E140">
            <v>0</v>
          </cell>
          <cell r="F140">
            <v>-2.2999999999999998</v>
          </cell>
          <cell r="G140">
            <v>-11.3</v>
          </cell>
          <cell r="H140">
            <v>-79.900000000000006</v>
          </cell>
          <cell r="I140">
            <v>-30.2</v>
          </cell>
          <cell r="J140">
            <v>-12.399999999999999</v>
          </cell>
          <cell r="K140">
            <v>0</v>
          </cell>
          <cell r="L140">
            <v>-19.600000000000001</v>
          </cell>
          <cell r="O140">
            <v>0</v>
          </cell>
        </row>
        <row r="141">
          <cell r="A141" t="str">
            <v>T-KAP</v>
          </cell>
          <cell r="B141">
            <v>6750</v>
          </cell>
          <cell r="C141" t="str">
            <v>Skattekonsulter mm</v>
          </cell>
          <cell r="D141">
            <v>-5.0999999999999996</v>
          </cell>
          <cell r="E141">
            <v>0</v>
          </cell>
          <cell r="F141">
            <v>0</v>
          </cell>
          <cell r="G141">
            <v>-13.9</v>
          </cell>
          <cell r="H141">
            <v>0</v>
          </cell>
          <cell r="I141">
            <v>0</v>
          </cell>
          <cell r="J141">
            <v>0</v>
          </cell>
          <cell r="K141">
            <v>-2.2999999999999998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B142" t="str">
            <v>6750 Totalt</v>
          </cell>
          <cell r="D142">
            <v>-5.0999999999999996</v>
          </cell>
          <cell r="E142">
            <v>0</v>
          </cell>
          <cell r="F142">
            <v>0</v>
          </cell>
          <cell r="G142">
            <v>-13.9</v>
          </cell>
          <cell r="H142">
            <v>0</v>
          </cell>
          <cell r="I142">
            <v>0</v>
          </cell>
          <cell r="J142">
            <v>0</v>
          </cell>
          <cell r="K142">
            <v>-2.2999999999999998</v>
          </cell>
          <cell r="L142">
            <v>0</v>
          </cell>
          <cell r="O142">
            <v>0</v>
          </cell>
        </row>
        <row r="143">
          <cell r="A143" t="str">
            <v>TAB</v>
          </cell>
          <cell r="B143">
            <v>6780</v>
          </cell>
          <cell r="C143" t="str">
            <v>Advokatkostnader</v>
          </cell>
          <cell r="D143">
            <v>0</v>
          </cell>
          <cell r="E143">
            <v>0</v>
          </cell>
          <cell r="F143">
            <v>0</v>
          </cell>
          <cell r="G143">
            <v>-7.2</v>
          </cell>
          <cell r="H143">
            <v>-5.6</v>
          </cell>
          <cell r="I143">
            <v>-2.6</v>
          </cell>
          <cell r="J143">
            <v>-8.6</v>
          </cell>
          <cell r="K143">
            <v>-6.1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T-KAP</v>
          </cell>
          <cell r="B144">
            <v>6780</v>
          </cell>
          <cell r="C144" t="str">
            <v>Advokatkostnader, internt</v>
          </cell>
          <cell r="D144">
            <v>0</v>
          </cell>
          <cell r="E144">
            <v>0</v>
          </cell>
          <cell r="F144">
            <v>-3.7</v>
          </cell>
          <cell r="G144">
            <v>-10.199999999999999</v>
          </cell>
          <cell r="H144">
            <v>-2.1</v>
          </cell>
          <cell r="I144">
            <v>0</v>
          </cell>
          <cell r="J144">
            <v>-1.1000000000000001</v>
          </cell>
          <cell r="K144">
            <v>0</v>
          </cell>
          <cell r="L144">
            <v>-4.7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T-FOND</v>
          </cell>
          <cell r="B145">
            <v>6780</v>
          </cell>
          <cell r="C145" t="str">
            <v>Advokatkostnader</v>
          </cell>
          <cell r="D145">
            <v>0</v>
          </cell>
          <cell r="E145">
            <v>0</v>
          </cell>
          <cell r="F145">
            <v>0</v>
          </cell>
          <cell r="G145">
            <v>-8.1999999999999993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B146" t="str">
            <v>6780 Totalt</v>
          </cell>
          <cell r="D146">
            <v>0</v>
          </cell>
          <cell r="E146">
            <v>0</v>
          </cell>
          <cell r="F146">
            <v>-3.7</v>
          </cell>
          <cell r="G146">
            <v>-25.599999999999998</v>
          </cell>
          <cell r="H146">
            <v>-7.6999999999999993</v>
          </cell>
          <cell r="I146">
            <v>-2.6</v>
          </cell>
          <cell r="J146">
            <v>-9.6999999999999993</v>
          </cell>
          <cell r="K146">
            <v>-6.1</v>
          </cell>
          <cell r="L146">
            <v>-4.7</v>
          </cell>
          <cell r="O146">
            <v>0</v>
          </cell>
        </row>
        <row r="147">
          <cell r="A147" t="str">
            <v>TAB</v>
          </cell>
          <cell r="B147">
            <v>6790</v>
          </cell>
          <cell r="C147" t="str">
            <v>Övriga främmande tjänster</v>
          </cell>
          <cell r="D147">
            <v>-170.1</v>
          </cell>
          <cell r="E147">
            <v>-40</v>
          </cell>
          <cell r="F147">
            <v>-7</v>
          </cell>
          <cell r="G147">
            <v>0</v>
          </cell>
          <cell r="H147">
            <v>-6</v>
          </cell>
          <cell r="I147">
            <v>-102.6</v>
          </cell>
          <cell r="J147">
            <v>0</v>
          </cell>
          <cell r="K147">
            <v>-75</v>
          </cell>
          <cell r="L147">
            <v>-30.7</v>
          </cell>
          <cell r="M147">
            <v>0</v>
          </cell>
          <cell r="N147">
            <v>0</v>
          </cell>
          <cell r="O147">
            <v>0</v>
          </cell>
        </row>
        <row r="148">
          <cell r="A148" t="str">
            <v>T-KAP</v>
          </cell>
          <cell r="B148">
            <v>6790</v>
          </cell>
          <cell r="C148" t="str">
            <v>Övriga främmande tjänster</v>
          </cell>
          <cell r="D148">
            <v>0</v>
          </cell>
          <cell r="E148">
            <v>-22.6</v>
          </cell>
          <cell r="F148">
            <v>0</v>
          </cell>
          <cell r="G148">
            <v>-25.5</v>
          </cell>
          <cell r="H148">
            <v>0</v>
          </cell>
          <cell r="I148">
            <v>0</v>
          </cell>
          <cell r="J148">
            <v>-27</v>
          </cell>
          <cell r="K148">
            <v>-13.6</v>
          </cell>
          <cell r="L148">
            <v>-13.4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T-FOND</v>
          </cell>
          <cell r="B149">
            <v>6790</v>
          </cell>
          <cell r="C149" t="str">
            <v>Främmande tjänster, internt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-33.700000000000003</v>
          </cell>
          <cell r="K149">
            <v>0</v>
          </cell>
          <cell r="L149">
            <v>-3.5</v>
          </cell>
          <cell r="M149">
            <v>0</v>
          </cell>
          <cell r="N149">
            <v>0</v>
          </cell>
          <cell r="O149">
            <v>0</v>
          </cell>
        </row>
        <row r="150">
          <cell r="B150" t="str">
            <v>6790 Totalt</v>
          </cell>
          <cell r="D150">
            <v>-170.1</v>
          </cell>
          <cell r="E150">
            <v>-62.6</v>
          </cell>
          <cell r="F150">
            <v>-7</v>
          </cell>
          <cell r="G150">
            <v>-25.5</v>
          </cell>
          <cell r="H150">
            <v>-6</v>
          </cell>
          <cell r="I150">
            <v>-102.6</v>
          </cell>
          <cell r="J150">
            <v>-60.7</v>
          </cell>
          <cell r="K150">
            <v>-88.6</v>
          </cell>
          <cell r="L150">
            <v>-47.6</v>
          </cell>
          <cell r="O150">
            <v>0</v>
          </cell>
        </row>
        <row r="151">
          <cell r="A151" t="str">
            <v>TAB</v>
          </cell>
          <cell r="B151">
            <v>6810</v>
          </cell>
          <cell r="C151" t="str">
            <v>Telefoner kontor</v>
          </cell>
          <cell r="D151">
            <v>-9.1999999999999993</v>
          </cell>
          <cell r="E151">
            <v>0</v>
          </cell>
          <cell r="F151">
            <v>-3.5</v>
          </cell>
          <cell r="G151">
            <v>-20.100000000000001</v>
          </cell>
          <cell r="H151">
            <v>-0.1</v>
          </cell>
          <cell r="I151">
            <v>-3.8</v>
          </cell>
          <cell r="J151">
            <v>0</v>
          </cell>
          <cell r="K151">
            <v>-2.2999999999999998</v>
          </cell>
          <cell r="L151">
            <v>-2.4</v>
          </cell>
          <cell r="M151">
            <v>0</v>
          </cell>
          <cell r="N151">
            <v>0</v>
          </cell>
          <cell r="O151">
            <v>0</v>
          </cell>
        </row>
        <row r="152">
          <cell r="A152" t="str">
            <v>T-KAP</v>
          </cell>
          <cell r="B152">
            <v>6810</v>
          </cell>
          <cell r="C152" t="str">
            <v>Telefoner kontor</v>
          </cell>
          <cell r="D152">
            <v>-3</v>
          </cell>
          <cell r="E152">
            <v>-4.7</v>
          </cell>
          <cell r="F152">
            <v>-34.5</v>
          </cell>
          <cell r="G152">
            <v>-5.8</v>
          </cell>
          <cell r="H152">
            <v>-2.5</v>
          </cell>
          <cell r="I152">
            <v>-35.299999999999997</v>
          </cell>
          <cell r="J152">
            <v>-8.9</v>
          </cell>
          <cell r="K152">
            <v>-2.4</v>
          </cell>
          <cell r="L152">
            <v>-28.2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T-FOND</v>
          </cell>
          <cell r="B153">
            <v>6810</v>
          </cell>
          <cell r="C153" t="str">
            <v>Telefoner kontor</v>
          </cell>
          <cell r="D153">
            <v>0</v>
          </cell>
          <cell r="E153">
            <v>-0.9</v>
          </cell>
          <cell r="F153">
            <v>-2.2000000000000002</v>
          </cell>
          <cell r="G153">
            <v>0</v>
          </cell>
          <cell r="H153">
            <v>-1.9</v>
          </cell>
          <cell r="I153">
            <v>-2</v>
          </cell>
          <cell r="J153">
            <v>-0.6</v>
          </cell>
          <cell r="K153">
            <v>-0.3</v>
          </cell>
          <cell r="L153">
            <v>-2.4</v>
          </cell>
          <cell r="M153">
            <v>0</v>
          </cell>
          <cell r="N153">
            <v>0</v>
          </cell>
          <cell r="O153">
            <v>0</v>
          </cell>
        </row>
        <row r="154">
          <cell r="B154" t="str">
            <v>6810 Totalt</v>
          </cell>
          <cell r="D154">
            <v>-12.2</v>
          </cell>
          <cell r="E154">
            <v>-5.6000000000000005</v>
          </cell>
          <cell r="F154">
            <v>-40.200000000000003</v>
          </cell>
          <cell r="G154">
            <v>-25.900000000000002</v>
          </cell>
          <cell r="H154">
            <v>-4.5</v>
          </cell>
          <cell r="I154">
            <v>-41.099999999999994</v>
          </cell>
          <cell r="J154">
            <v>-9.5</v>
          </cell>
          <cell r="K154">
            <v>-4.9999999999999991</v>
          </cell>
          <cell r="L154">
            <v>-33</v>
          </cell>
          <cell r="O154">
            <v>0</v>
          </cell>
        </row>
        <row r="155">
          <cell r="A155" t="str">
            <v>TAB</v>
          </cell>
          <cell r="B155">
            <v>6815</v>
          </cell>
          <cell r="C155" t="str">
            <v>NMT / GSM-telefon</v>
          </cell>
          <cell r="D155">
            <v>-3</v>
          </cell>
          <cell r="E155">
            <v>-3.4</v>
          </cell>
          <cell r="F155">
            <v>-2.1</v>
          </cell>
          <cell r="G155">
            <v>-2.9</v>
          </cell>
          <cell r="H155">
            <v>-5.5</v>
          </cell>
          <cell r="I155">
            <v>-3</v>
          </cell>
          <cell r="J155">
            <v>-5.2</v>
          </cell>
          <cell r="K155">
            <v>-2.2999999999999998</v>
          </cell>
          <cell r="L155">
            <v>-2.4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T-KAP</v>
          </cell>
          <cell r="B156">
            <v>6815</v>
          </cell>
          <cell r="C156" t="str">
            <v>NMT / GSM-telefon</v>
          </cell>
          <cell r="D156">
            <v>-2.6</v>
          </cell>
          <cell r="E156">
            <v>-5.6</v>
          </cell>
          <cell r="F156">
            <v>-3.8</v>
          </cell>
          <cell r="G156">
            <v>-8.6</v>
          </cell>
          <cell r="H156">
            <v>-5.0999999999999996</v>
          </cell>
          <cell r="I156">
            <v>-5.8</v>
          </cell>
          <cell r="J156">
            <v>-9.4</v>
          </cell>
          <cell r="K156">
            <v>-4</v>
          </cell>
          <cell r="L156">
            <v>-7.1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T-FOND</v>
          </cell>
          <cell r="B157">
            <v>6815</v>
          </cell>
          <cell r="C157" t="str">
            <v>NMT / GSM-telefon</v>
          </cell>
          <cell r="D157">
            <v>-8.4</v>
          </cell>
          <cell r="E157">
            <v>-4.7</v>
          </cell>
          <cell r="F157">
            <v>-2.7</v>
          </cell>
          <cell r="G157">
            <v>-2.4</v>
          </cell>
          <cell r="H157">
            <v>-3.4</v>
          </cell>
          <cell r="I157">
            <v>-2.4</v>
          </cell>
          <cell r="J157">
            <v>-5.6</v>
          </cell>
          <cell r="K157">
            <v>-4.0999999999999996</v>
          </cell>
          <cell r="L157">
            <v>-3.5</v>
          </cell>
          <cell r="M157">
            <v>0</v>
          </cell>
          <cell r="N157">
            <v>0</v>
          </cell>
          <cell r="O157">
            <v>0</v>
          </cell>
        </row>
        <row r="158">
          <cell r="B158" t="str">
            <v>6815 Totalt</v>
          </cell>
          <cell r="D158">
            <v>-14</v>
          </cell>
          <cell r="E158">
            <v>-13.7</v>
          </cell>
          <cell r="F158">
            <v>-8.6000000000000014</v>
          </cell>
          <cell r="G158">
            <v>-13.9</v>
          </cell>
          <cell r="H158">
            <v>-14</v>
          </cell>
          <cell r="I158">
            <v>-11.200000000000001</v>
          </cell>
          <cell r="J158">
            <v>-20.200000000000003</v>
          </cell>
          <cell r="K158">
            <v>-10.399999999999999</v>
          </cell>
          <cell r="L158">
            <v>-13</v>
          </cell>
          <cell r="O158">
            <v>0</v>
          </cell>
        </row>
        <row r="159">
          <cell r="A159" t="str">
            <v>T-KAP</v>
          </cell>
          <cell r="B159">
            <v>6820</v>
          </cell>
          <cell r="C159" t="str">
            <v>Telefax</v>
          </cell>
          <cell r="D159">
            <v>-0.2</v>
          </cell>
          <cell r="E159">
            <v>0</v>
          </cell>
          <cell r="F159">
            <v>-1</v>
          </cell>
          <cell r="G159">
            <v>0.7</v>
          </cell>
          <cell r="H159">
            <v>0.3</v>
          </cell>
          <cell r="I159">
            <v>-0.5</v>
          </cell>
          <cell r="J159">
            <v>-0.6</v>
          </cell>
          <cell r="K159">
            <v>-0.3</v>
          </cell>
          <cell r="L159">
            <v>-0.6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T-FOND</v>
          </cell>
          <cell r="B160">
            <v>6820</v>
          </cell>
          <cell r="C160" t="str">
            <v>Telefax</v>
          </cell>
          <cell r="D160">
            <v>0</v>
          </cell>
          <cell r="E160">
            <v>0</v>
          </cell>
          <cell r="F160">
            <v>-2.8</v>
          </cell>
          <cell r="G160">
            <v>-0.6</v>
          </cell>
          <cell r="H160">
            <v>-3.7</v>
          </cell>
          <cell r="I160">
            <v>-0.6</v>
          </cell>
          <cell r="J160">
            <v>0</v>
          </cell>
          <cell r="K160">
            <v>-0.5</v>
          </cell>
          <cell r="L160">
            <v>-3.4</v>
          </cell>
          <cell r="M160">
            <v>0</v>
          </cell>
          <cell r="N160">
            <v>0</v>
          </cell>
          <cell r="O160">
            <v>0</v>
          </cell>
        </row>
        <row r="161">
          <cell r="B161" t="str">
            <v>6820 Totalt</v>
          </cell>
          <cell r="D161">
            <v>-0.2</v>
          </cell>
          <cell r="E161">
            <v>0</v>
          </cell>
          <cell r="F161">
            <v>-3.8</v>
          </cell>
          <cell r="G161">
            <v>9.9999999999999978E-2</v>
          </cell>
          <cell r="H161">
            <v>-3.4000000000000004</v>
          </cell>
          <cell r="I161">
            <v>-1.1000000000000001</v>
          </cell>
          <cell r="J161">
            <v>-0.6</v>
          </cell>
          <cell r="K161">
            <v>-0.8</v>
          </cell>
          <cell r="L161">
            <v>-4</v>
          </cell>
          <cell r="O161">
            <v>0</v>
          </cell>
        </row>
        <row r="162">
          <cell r="A162" t="str">
            <v>TAB</v>
          </cell>
          <cell r="B162">
            <v>6830</v>
          </cell>
          <cell r="C162" t="str">
            <v>Datakommunikation</v>
          </cell>
          <cell r="D162">
            <v>0</v>
          </cell>
          <cell r="E162">
            <v>0</v>
          </cell>
          <cell r="F162">
            <v>-4</v>
          </cell>
          <cell r="G162">
            <v>0</v>
          </cell>
          <cell r="H162">
            <v>-4.9000000000000004</v>
          </cell>
          <cell r="I162">
            <v>0</v>
          </cell>
          <cell r="J162">
            <v>-1.9</v>
          </cell>
          <cell r="K162">
            <v>0</v>
          </cell>
          <cell r="L162">
            <v>-1.9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>T-KAP</v>
          </cell>
          <cell r="B163">
            <v>6830</v>
          </cell>
          <cell r="C163" t="str">
            <v>Datakommunikation</v>
          </cell>
          <cell r="D163">
            <v>-6.4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T-FOND</v>
          </cell>
          <cell r="B164">
            <v>6830</v>
          </cell>
          <cell r="C164" t="str">
            <v>Datakommunikation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-0.5</v>
          </cell>
          <cell r="L164">
            <v>-9.9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6830 Totalt</v>
          </cell>
          <cell r="D165">
            <v>-6.4</v>
          </cell>
          <cell r="E165">
            <v>0</v>
          </cell>
          <cell r="F165">
            <v>-4</v>
          </cell>
          <cell r="G165">
            <v>0</v>
          </cell>
          <cell r="H165">
            <v>-4.9000000000000004</v>
          </cell>
          <cell r="I165">
            <v>0</v>
          </cell>
          <cell r="J165">
            <v>-1.9</v>
          </cell>
          <cell r="K165">
            <v>-0.5</v>
          </cell>
          <cell r="L165">
            <v>-11.8</v>
          </cell>
          <cell r="O165">
            <v>0</v>
          </cell>
        </row>
        <row r="166">
          <cell r="A166" t="str">
            <v>TAB</v>
          </cell>
          <cell r="B166">
            <v>6850</v>
          </cell>
          <cell r="C166" t="str">
            <v>Portokostnader</v>
          </cell>
          <cell r="D166">
            <v>0</v>
          </cell>
          <cell r="E166">
            <v>-2.9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 t="str">
            <v>T-KAP</v>
          </cell>
          <cell r="B167">
            <v>6850</v>
          </cell>
          <cell r="C167" t="str">
            <v>Portokostnader</v>
          </cell>
          <cell r="D167">
            <v>-1</v>
          </cell>
          <cell r="E167">
            <v>-16.3</v>
          </cell>
          <cell r="F167">
            <v>0</v>
          </cell>
          <cell r="G167">
            <v>0</v>
          </cell>
          <cell r="H167">
            <v>0</v>
          </cell>
          <cell r="I167">
            <v>-16</v>
          </cell>
          <cell r="J167">
            <v>0</v>
          </cell>
          <cell r="K167">
            <v>-16.100000000000001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T-FOND</v>
          </cell>
          <cell r="B168">
            <v>6850</v>
          </cell>
          <cell r="C168" t="str">
            <v>Portokostnader</v>
          </cell>
          <cell r="D168">
            <v>0</v>
          </cell>
          <cell r="E168">
            <v>0</v>
          </cell>
          <cell r="F168">
            <v>0</v>
          </cell>
          <cell r="G168">
            <v>-20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-20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>6850 Totalt</v>
          </cell>
          <cell r="D169">
            <v>-1</v>
          </cell>
          <cell r="E169">
            <v>-19.2</v>
          </cell>
          <cell r="F169">
            <v>0</v>
          </cell>
          <cell r="G169">
            <v>-20</v>
          </cell>
          <cell r="H169">
            <v>0</v>
          </cell>
          <cell r="I169">
            <v>-16</v>
          </cell>
          <cell r="J169">
            <v>0</v>
          </cell>
          <cell r="K169">
            <v>-16.100000000000001</v>
          </cell>
          <cell r="L169">
            <v>-20</v>
          </cell>
          <cell r="O169">
            <v>0</v>
          </cell>
        </row>
        <row r="170">
          <cell r="A170" t="str">
            <v>TAB</v>
          </cell>
          <cell r="B170">
            <v>6911</v>
          </cell>
          <cell r="C170" t="str">
            <v>Bil, drivmedel</v>
          </cell>
          <cell r="D170">
            <v>-1</v>
          </cell>
          <cell r="E170">
            <v>-1.5</v>
          </cell>
          <cell r="F170">
            <v>-2.1</v>
          </cell>
          <cell r="G170">
            <v>-2.4</v>
          </cell>
          <cell r="H170">
            <v>-4.0999999999999996</v>
          </cell>
          <cell r="I170">
            <v>-1.4</v>
          </cell>
          <cell r="J170">
            <v>-0.7</v>
          </cell>
          <cell r="K170">
            <v>-3.1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T-KAP</v>
          </cell>
          <cell r="B171">
            <v>6911</v>
          </cell>
          <cell r="C171" t="str">
            <v>Bil, drivmedel</v>
          </cell>
          <cell r="D171">
            <v>-0.7</v>
          </cell>
          <cell r="E171">
            <v>-4</v>
          </cell>
          <cell r="F171">
            <v>-4.4000000000000004</v>
          </cell>
          <cell r="G171">
            <v>-7.7</v>
          </cell>
          <cell r="H171">
            <v>-8</v>
          </cell>
          <cell r="I171">
            <v>-7.5</v>
          </cell>
          <cell r="J171">
            <v>-2.6</v>
          </cell>
          <cell r="K171">
            <v>-7.7</v>
          </cell>
          <cell r="L171">
            <v>-1.5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T-FOND</v>
          </cell>
          <cell r="B172">
            <v>6911</v>
          </cell>
          <cell r="C172" t="str">
            <v>Bil, drivmedel</v>
          </cell>
          <cell r="D172">
            <v>0</v>
          </cell>
          <cell r="E172">
            <v>-4.7</v>
          </cell>
          <cell r="F172">
            <v>-5.3</v>
          </cell>
          <cell r="G172">
            <v>-4.5</v>
          </cell>
          <cell r="H172">
            <v>-4.5</v>
          </cell>
          <cell r="I172">
            <v>-2.9</v>
          </cell>
          <cell r="J172">
            <v>-7.4</v>
          </cell>
          <cell r="K172">
            <v>-7.9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B173" t="str">
            <v>6911 Totalt</v>
          </cell>
          <cell r="D173">
            <v>-1.7</v>
          </cell>
          <cell r="E173">
            <v>-10.199999999999999</v>
          </cell>
          <cell r="F173">
            <v>-11.8</v>
          </cell>
          <cell r="G173">
            <v>-14.6</v>
          </cell>
          <cell r="H173">
            <v>-16.600000000000001</v>
          </cell>
          <cell r="I173">
            <v>-11.8</v>
          </cell>
          <cell r="J173">
            <v>-10.7</v>
          </cell>
          <cell r="K173">
            <v>-18.700000000000003</v>
          </cell>
          <cell r="L173">
            <v>-1.5</v>
          </cell>
          <cell r="O173">
            <v>0</v>
          </cell>
        </row>
        <row r="174">
          <cell r="A174" t="str">
            <v>TAB</v>
          </cell>
          <cell r="B174">
            <v>6912</v>
          </cell>
          <cell r="C174" t="str">
            <v>Bil, försäkring &amp; skatt</v>
          </cell>
          <cell r="D174">
            <v>0</v>
          </cell>
          <cell r="E174">
            <v>-1.4</v>
          </cell>
          <cell r="F174">
            <v>-2.6</v>
          </cell>
          <cell r="G174">
            <v>0</v>
          </cell>
          <cell r="H174">
            <v>0</v>
          </cell>
          <cell r="I174">
            <v>0.2</v>
          </cell>
          <cell r="J174">
            <v>0</v>
          </cell>
          <cell r="K174">
            <v>-0.7</v>
          </cell>
          <cell r="L174">
            <v>-4.2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T-KAP</v>
          </cell>
          <cell r="B175">
            <v>6912</v>
          </cell>
          <cell r="C175" t="str">
            <v>Bil, försäkring &amp; skatt</v>
          </cell>
          <cell r="D175">
            <v>-20.3</v>
          </cell>
          <cell r="E175">
            <v>-6.7</v>
          </cell>
          <cell r="F175">
            <v>0</v>
          </cell>
          <cell r="G175">
            <v>0</v>
          </cell>
          <cell r="H175">
            <v>-3.5</v>
          </cell>
          <cell r="I175">
            <v>-1.9</v>
          </cell>
          <cell r="J175">
            <v>0</v>
          </cell>
          <cell r="K175">
            <v>-0.6</v>
          </cell>
          <cell r="L175">
            <v>-1.2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>T-FOND</v>
          </cell>
          <cell r="B176">
            <v>6912</v>
          </cell>
          <cell r="C176" t="str">
            <v>Bil, försäkring &amp; skatt</v>
          </cell>
          <cell r="D176">
            <v>-1.9</v>
          </cell>
          <cell r="E176">
            <v>-1.9</v>
          </cell>
          <cell r="F176">
            <v>-1.9</v>
          </cell>
          <cell r="G176">
            <v>-1.9</v>
          </cell>
          <cell r="H176">
            <v>-2</v>
          </cell>
          <cell r="I176">
            <v>-4.5999999999999996</v>
          </cell>
          <cell r="J176">
            <v>-3.5</v>
          </cell>
          <cell r="K176">
            <v>-7.1</v>
          </cell>
          <cell r="L176">
            <v>-0.3</v>
          </cell>
          <cell r="M176">
            <v>0</v>
          </cell>
          <cell r="N176">
            <v>0</v>
          </cell>
          <cell r="O176">
            <v>0</v>
          </cell>
        </row>
        <row r="177">
          <cell r="B177" t="str">
            <v>6912 Totalt</v>
          </cell>
          <cell r="D177">
            <v>-22.2</v>
          </cell>
          <cell r="E177">
            <v>-10</v>
          </cell>
          <cell r="F177">
            <v>-4.5</v>
          </cell>
          <cell r="G177">
            <v>-1.9</v>
          </cell>
          <cell r="H177">
            <v>-5.5</v>
          </cell>
          <cell r="I177">
            <v>-6.3</v>
          </cell>
          <cell r="J177">
            <v>-3.5</v>
          </cell>
          <cell r="K177">
            <v>-8.3999999999999986</v>
          </cell>
          <cell r="L177">
            <v>-5.7</v>
          </cell>
          <cell r="O177">
            <v>0</v>
          </cell>
        </row>
        <row r="178">
          <cell r="A178" t="str">
            <v>TAB</v>
          </cell>
          <cell r="B178">
            <v>6913</v>
          </cell>
          <cell r="C178" t="str">
            <v>Bil, reparationer</v>
          </cell>
          <cell r="D178">
            <v>-1.4</v>
          </cell>
          <cell r="E178">
            <v>-6.7</v>
          </cell>
          <cell r="F178">
            <v>0</v>
          </cell>
          <cell r="G178">
            <v>0</v>
          </cell>
          <cell r="H178">
            <v>0.5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T-KAP</v>
          </cell>
          <cell r="B179">
            <v>6913</v>
          </cell>
          <cell r="C179" t="str">
            <v>Bil, reparationer</v>
          </cell>
          <cell r="D179">
            <v>0</v>
          </cell>
          <cell r="E179">
            <v>-0.5</v>
          </cell>
          <cell r="F179">
            <v>-1.5</v>
          </cell>
          <cell r="G179">
            <v>-0.2</v>
          </cell>
          <cell r="H179">
            <v>0</v>
          </cell>
          <cell r="I179">
            <v>0</v>
          </cell>
          <cell r="J179">
            <v>0</v>
          </cell>
          <cell r="K179">
            <v>-3.1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>T-FOND</v>
          </cell>
          <cell r="B180">
            <v>6913</v>
          </cell>
          <cell r="C180" t="str">
            <v>Bil, reparationer</v>
          </cell>
          <cell r="D180">
            <v>-3.1</v>
          </cell>
          <cell r="E180">
            <v>0</v>
          </cell>
          <cell r="F180">
            <v>-2.7</v>
          </cell>
          <cell r="G180">
            <v>-19.2</v>
          </cell>
          <cell r="H180">
            <v>0</v>
          </cell>
          <cell r="I180">
            <v>-12.8</v>
          </cell>
          <cell r="J180">
            <v>-2.5</v>
          </cell>
          <cell r="K180">
            <v>-1.2</v>
          </cell>
          <cell r="L180">
            <v>-7.5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6913 Totalt</v>
          </cell>
          <cell r="D181">
            <v>-4.5</v>
          </cell>
          <cell r="E181">
            <v>-7.2</v>
          </cell>
          <cell r="F181">
            <v>-4.2</v>
          </cell>
          <cell r="G181">
            <v>-19.399999999999999</v>
          </cell>
          <cell r="H181">
            <v>0.5</v>
          </cell>
          <cell r="I181">
            <v>-12.8</v>
          </cell>
          <cell r="J181">
            <v>-2.5</v>
          </cell>
          <cell r="K181">
            <v>-4.3</v>
          </cell>
          <cell r="L181">
            <v>-7.5</v>
          </cell>
          <cell r="O181">
            <v>0</v>
          </cell>
        </row>
        <row r="182">
          <cell r="A182" t="str">
            <v>T-KAP</v>
          </cell>
          <cell r="B182">
            <v>6915</v>
          </cell>
          <cell r="C182" t="str">
            <v>Bil, leasing</v>
          </cell>
          <cell r="D182">
            <v>-4.5</v>
          </cell>
          <cell r="E182">
            <v>-4.5</v>
          </cell>
          <cell r="F182">
            <v>-4.5</v>
          </cell>
          <cell r="G182">
            <v>-4.5</v>
          </cell>
          <cell r="H182">
            <v>-4.3</v>
          </cell>
          <cell r="I182">
            <v>-4.3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B183" t="str">
            <v>6915 Totalt</v>
          </cell>
          <cell r="D183">
            <v>-4.5</v>
          </cell>
          <cell r="E183">
            <v>-4.5</v>
          </cell>
          <cell r="F183">
            <v>-4.5</v>
          </cell>
          <cell r="G183">
            <v>-4.5</v>
          </cell>
          <cell r="H183">
            <v>-4.3</v>
          </cell>
          <cell r="I183">
            <v>-4.3</v>
          </cell>
          <cell r="J183">
            <v>0</v>
          </cell>
          <cell r="K183">
            <v>0</v>
          </cell>
          <cell r="L183">
            <v>0</v>
          </cell>
          <cell r="O183">
            <v>0</v>
          </cell>
        </row>
        <row r="184">
          <cell r="A184" t="str">
            <v>TAB</v>
          </cell>
          <cell r="B184">
            <v>6917</v>
          </cell>
          <cell r="C184" t="str">
            <v>Bil, parkering</v>
          </cell>
          <cell r="D184">
            <v>-2.6</v>
          </cell>
          <cell r="E184">
            <v>-2.8</v>
          </cell>
          <cell r="F184">
            <v>-3.5</v>
          </cell>
          <cell r="G184">
            <v>-0.1</v>
          </cell>
          <cell r="H184">
            <v>-6.5</v>
          </cell>
          <cell r="I184">
            <v>-2.8</v>
          </cell>
          <cell r="J184">
            <v>-2.6</v>
          </cell>
          <cell r="K184">
            <v>-3.1</v>
          </cell>
          <cell r="L184">
            <v>-2.6</v>
          </cell>
          <cell r="M184">
            <v>0</v>
          </cell>
          <cell r="N184">
            <v>0</v>
          </cell>
          <cell r="O184">
            <v>0</v>
          </cell>
        </row>
        <row r="185">
          <cell r="A185" t="str">
            <v>T-KAP</v>
          </cell>
          <cell r="B185">
            <v>6917</v>
          </cell>
          <cell r="C185" t="str">
            <v>Bil, parkering</v>
          </cell>
          <cell r="D185">
            <v>-9</v>
          </cell>
          <cell r="E185">
            <v>-8.6999999999999993</v>
          </cell>
          <cell r="F185">
            <v>-8.4</v>
          </cell>
          <cell r="G185">
            <v>-8.1</v>
          </cell>
          <cell r="H185">
            <v>-7.8</v>
          </cell>
          <cell r="I185">
            <v>-15.7</v>
          </cell>
          <cell r="J185">
            <v>0</v>
          </cell>
          <cell r="K185">
            <v>-7.9</v>
          </cell>
          <cell r="L185">
            <v>-7.9</v>
          </cell>
          <cell r="M185">
            <v>0</v>
          </cell>
          <cell r="N185">
            <v>0</v>
          </cell>
          <cell r="O185">
            <v>0</v>
          </cell>
        </row>
        <row r="186">
          <cell r="A186" t="str">
            <v>T-FOND</v>
          </cell>
          <cell r="B186">
            <v>6917</v>
          </cell>
          <cell r="C186" t="str">
            <v>Bil, parkering</v>
          </cell>
          <cell r="D186">
            <v>-5.2</v>
          </cell>
          <cell r="E186">
            <v>-5.2</v>
          </cell>
          <cell r="F186">
            <v>-5.2</v>
          </cell>
          <cell r="G186">
            <v>-5.2</v>
          </cell>
          <cell r="H186">
            <v>-5.2</v>
          </cell>
          <cell r="I186">
            <v>-5.2</v>
          </cell>
          <cell r="J186">
            <v>-5.2</v>
          </cell>
          <cell r="K186">
            <v>-5.2</v>
          </cell>
          <cell r="L186">
            <v>-5.2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6917 Totalt</v>
          </cell>
          <cell r="D187">
            <v>-16.8</v>
          </cell>
          <cell r="E187">
            <v>-16.7</v>
          </cell>
          <cell r="F187">
            <v>-17.100000000000001</v>
          </cell>
          <cell r="G187">
            <v>-13.399999999999999</v>
          </cell>
          <cell r="H187">
            <v>-19.5</v>
          </cell>
          <cell r="I187">
            <v>-23.7</v>
          </cell>
          <cell r="J187">
            <v>-7.8000000000000007</v>
          </cell>
          <cell r="K187">
            <v>-16.2</v>
          </cell>
          <cell r="L187">
            <v>-15.7</v>
          </cell>
          <cell r="O187">
            <v>0</v>
          </cell>
        </row>
        <row r="188">
          <cell r="A188" t="str">
            <v>TAB</v>
          </cell>
          <cell r="B188">
            <v>6919</v>
          </cell>
          <cell r="C188" t="str">
            <v>Bil, övrigt</v>
          </cell>
          <cell r="D188">
            <v>0</v>
          </cell>
          <cell r="E188">
            <v>0</v>
          </cell>
          <cell r="F188">
            <v>-0.1</v>
          </cell>
          <cell r="G188">
            <v>-0.1</v>
          </cell>
          <cell r="H188">
            <v>-0.5</v>
          </cell>
          <cell r="I188">
            <v>-0.2</v>
          </cell>
          <cell r="J188">
            <v>0</v>
          </cell>
          <cell r="K188">
            <v>-2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T-KAP</v>
          </cell>
          <cell r="B189">
            <v>6919</v>
          </cell>
          <cell r="C189" t="str">
            <v>Bil, övrigt</v>
          </cell>
          <cell r="D189">
            <v>0</v>
          </cell>
          <cell r="E189">
            <v>0</v>
          </cell>
          <cell r="F189">
            <v>0</v>
          </cell>
          <cell r="G189">
            <v>-5.9</v>
          </cell>
          <cell r="H189">
            <v>-9.6999999999999993</v>
          </cell>
          <cell r="I189">
            <v>-0.3</v>
          </cell>
          <cell r="J189">
            <v>-0.4</v>
          </cell>
          <cell r="K189">
            <v>-9.3000000000000007</v>
          </cell>
          <cell r="L189">
            <v>-0.8</v>
          </cell>
          <cell r="M189">
            <v>0</v>
          </cell>
          <cell r="N189">
            <v>0</v>
          </cell>
          <cell r="O189">
            <v>0</v>
          </cell>
        </row>
        <row r="190">
          <cell r="A190" t="str">
            <v>T-FOND</v>
          </cell>
          <cell r="B190">
            <v>6919</v>
          </cell>
          <cell r="C190" t="str">
            <v>Bil, övrigt</v>
          </cell>
          <cell r="D190">
            <v>0</v>
          </cell>
          <cell r="E190">
            <v>0</v>
          </cell>
          <cell r="F190">
            <v>0</v>
          </cell>
          <cell r="G190">
            <v>-0.1</v>
          </cell>
          <cell r="H190">
            <v>-3.5</v>
          </cell>
          <cell r="I190">
            <v>-3.6</v>
          </cell>
          <cell r="J190">
            <v>-3</v>
          </cell>
          <cell r="K190">
            <v>-3.7</v>
          </cell>
          <cell r="L190">
            <v>-1</v>
          </cell>
          <cell r="M190">
            <v>0</v>
          </cell>
          <cell r="N190">
            <v>0</v>
          </cell>
          <cell r="O190">
            <v>0</v>
          </cell>
        </row>
        <row r="191">
          <cell r="B191" t="str">
            <v>6919 Totalt</v>
          </cell>
          <cell r="D191">
            <v>0</v>
          </cell>
          <cell r="E191">
            <v>0</v>
          </cell>
          <cell r="F191">
            <v>-0.1</v>
          </cell>
          <cell r="G191">
            <v>-6.1</v>
          </cell>
          <cell r="H191">
            <v>-13.7</v>
          </cell>
          <cell r="I191">
            <v>-4.0999999999999996</v>
          </cell>
          <cell r="J191">
            <v>-3.4</v>
          </cell>
          <cell r="K191">
            <v>-15</v>
          </cell>
          <cell r="L191">
            <v>-1.8</v>
          </cell>
          <cell r="O191">
            <v>0</v>
          </cell>
        </row>
        <row r="192">
          <cell r="A192" t="str">
            <v>TAB</v>
          </cell>
          <cell r="B192">
            <v>7010</v>
          </cell>
          <cell r="C192" t="str">
            <v>Frakter och transporter</v>
          </cell>
          <cell r="D192">
            <v>0</v>
          </cell>
          <cell r="E192">
            <v>0</v>
          </cell>
          <cell r="F192">
            <v>-1.2</v>
          </cell>
          <cell r="G192">
            <v>0</v>
          </cell>
          <cell r="H192">
            <v>-0.2</v>
          </cell>
          <cell r="I192">
            <v>0</v>
          </cell>
          <cell r="J192">
            <v>-0.9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 t="str">
            <v>T-KAP</v>
          </cell>
          <cell r="B193">
            <v>7010</v>
          </cell>
          <cell r="C193" t="str">
            <v>Frakter och transporter</v>
          </cell>
          <cell r="D193">
            <v>-1.1000000000000001</v>
          </cell>
          <cell r="E193">
            <v>-6.8</v>
          </cell>
          <cell r="F193">
            <v>-3.4</v>
          </cell>
          <cell r="G193">
            <v>-5.3</v>
          </cell>
          <cell r="H193">
            <v>-6.8</v>
          </cell>
          <cell r="I193">
            <v>-8.1999999999999993</v>
          </cell>
          <cell r="J193">
            <v>-1.7</v>
          </cell>
          <cell r="K193">
            <v>-2.2999999999999998</v>
          </cell>
          <cell r="L193">
            <v>-7</v>
          </cell>
          <cell r="M193">
            <v>0</v>
          </cell>
          <cell r="N193">
            <v>0</v>
          </cell>
          <cell r="O193">
            <v>0</v>
          </cell>
        </row>
        <row r="194">
          <cell r="A194" t="str">
            <v>T-FOND</v>
          </cell>
          <cell r="B194">
            <v>7010</v>
          </cell>
          <cell r="C194" t="str">
            <v>Frakter och transporter</v>
          </cell>
          <cell r="D194">
            <v>0</v>
          </cell>
          <cell r="E194">
            <v>0</v>
          </cell>
          <cell r="F194">
            <v>-0.5</v>
          </cell>
          <cell r="G194">
            <v>0</v>
          </cell>
          <cell r="H194">
            <v>-1.1000000000000001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B195" t="str">
            <v>7010 Totalt</v>
          </cell>
          <cell r="D195">
            <v>-1.1000000000000001</v>
          </cell>
          <cell r="E195">
            <v>-6.8</v>
          </cell>
          <cell r="F195">
            <v>-5.0999999999999996</v>
          </cell>
          <cell r="G195">
            <v>-5.3</v>
          </cell>
          <cell r="H195">
            <v>-8.1</v>
          </cell>
          <cell r="I195">
            <v>-8.1999999999999993</v>
          </cell>
          <cell r="J195">
            <v>-2.6</v>
          </cell>
          <cell r="K195">
            <v>-2.2999999999999998</v>
          </cell>
          <cell r="L195">
            <v>-7</v>
          </cell>
          <cell r="O195">
            <v>0</v>
          </cell>
        </row>
        <row r="196">
          <cell r="A196" t="str">
            <v>TAB</v>
          </cell>
          <cell r="B196">
            <v>7052</v>
          </cell>
          <cell r="C196" t="str">
            <v>Resekostnader övriga</v>
          </cell>
          <cell r="D196">
            <v>-25.7</v>
          </cell>
          <cell r="E196">
            <v>-11.4</v>
          </cell>
          <cell r="F196">
            <v>-16.2</v>
          </cell>
          <cell r="G196">
            <v>-10.3</v>
          </cell>
          <cell r="H196">
            <v>-27.3</v>
          </cell>
          <cell r="I196">
            <v>-13</v>
          </cell>
          <cell r="J196">
            <v>-19.600000000000001</v>
          </cell>
          <cell r="K196">
            <v>-37.799999999999997</v>
          </cell>
          <cell r="L196">
            <v>-21.5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T-KAP</v>
          </cell>
          <cell r="B197">
            <v>7052</v>
          </cell>
          <cell r="C197" t="str">
            <v>Resekostnader övriga</v>
          </cell>
          <cell r="D197">
            <v>-55.6</v>
          </cell>
          <cell r="E197">
            <v>-5.6</v>
          </cell>
          <cell r="F197">
            <v>-28.2</v>
          </cell>
          <cell r="G197">
            <v>-41.7</v>
          </cell>
          <cell r="H197">
            <v>-2.2999999999999998</v>
          </cell>
          <cell r="I197">
            <v>-4.5</v>
          </cell>
          <cell r="J197">
            <v>-2.9</v>
          </cell>
          <cell r="K197">
            <v>-12</v>
          </cell>
          <cell r="L197">
            <v>-13</v>
          </cell>
          <cell r="M197">
            <v>0</v>
          </cell>
          <cell r="N197">
            <v>0</v>
          </cell>
          <cell r="O197">
            <v>0</v>
          </cell>
        </row>
        <row r="198">
          <cell r="A198" t="str">
            <v>T-FOND</v>
          </cell>
          <cell r="B198">
            <v>7052</v>
          </cell>
          <cell r="C198" t="str">
            <v>Resekostnader övriga</v>
          </cell>
          <cell r="D198">
            <v>-2.5</v>
          </cell>
          <cell r="E198">
            <v>-7.3</v>
          </cell>
          <cell r="F198">
            <v>-11.2</v>
          </cell>
          <cell r="G198">
            <v>0</v>
          </cell>
          <cell r="H198">
            <v>-3.3</v>
          </cell>
          <cell r="I198">
            <v>-11.1</v>
          </cell>
          <cell r="J198">
            <v>-2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B199" t="str">
            <v>7052 Totalt</v>
          </cell>
          <cell r="D199">
            <v>-83.8</v>
          </cell>
          <cell r="E199">
            <v>-24.3</v>
          </cell>
          <cell r="F199">
            <v>-55.599999999999994</v>
          </cell>
          <cell r="G199">
            <v>-52</v>
          </cell>
          <cell r="H199">
            <v>-32.9</v>
          </cell>
          <cell r="I199">
            <v>-28.6</v>
          </cell>
          <cell r="J199">
            <v>-24.5</v>
          </cell>
          <cell r="K199">
            <v>-49.8</v>
          </cell>
          <cell r="L199">
            <v>-34.5</v>
          </cell>
          <cell r="O199">
            <v>0</v>
          </cell>
        </row>
        <row r="200">
          <cell r="A200" t="str">
            <v>TAB</v>
          </cell>
          <cell r="B200">
            <v>7054</v>
          </cell>
          <cell r="C200" t="str">
            <v>Lokala resor, taxi mm</v>
          </cell>
          <cell r="D200">
            <v>0</v>
          </cell>
          <cell r="E200">
            <v>-0.2</v>
          </cell>
          <cell r="F200">
            <v>-1.4</v>
          </cell>
          <cell r="G200">
            <v>-2</v>
          </cell>
          <cell r="H200">
            <v>-1.6</v>
          </cell>
          <cell r="I200">
            <v>-0.4</v>
          </cell>
          <cell r="J200">
            <v>0</v>
          </cell>
          <cell r="K200">
            <v>-1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T-KAP</v>
          </cell>
          <cell r="B201">
            <v>7054</v>
          </cell>
          <cell r="C201" t="str">
            <v>Lokala resor, taxi mm</v>
          </cell>
          <cell r="D201">
            <v>-3.7</v>
          </cell>
          <cell r="E201">
            <v>-6.6</v>
          </cell>
          <cell r="F201">
            <v>-5.0999999999999996</v>
          </cell>
          <cell r="G201">
            <v>-4.9000000000000004</v>
          </cell>
          <cell r="H201">
            <v>-4.4000000000000004</v>
          </cell>
          <cell r="I201">
            <v>-6.3</v>
          </cell>
          <cell r="J201">
            <v>-6.2</v>
          </cell>
          <cell r="K201">
            <v>-5.9</v>
          </cell>
          <cell r="L201">
            <v>-4.0999999999999996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T-FOND</v>
          </cell>
          <cell r="B202">
            <v>7054</v>
          </cell>
          <cell r="C202" t="str">
            <v>Lokala resor, taxi mm</v>
          </cell>
          <cell r="D202">
            <v>-2.4</v>
          </cell>
          <cell r="E202">
            <v>-1.6</v>
          </cell>
          <cell r="F202">
            <v>-3.2</v>
          </cell>
          <cell r="G202">
            <v>-2.5</v>
          </cell>
          <cell r="H202">
            <v>-2</v>
          </cell>
          <cell r="I202">
            <v>-4.2</v>
          </cell>
          <cell r="J202">
            <v>-1.6</v>
          </cell>
          <cell r="K202">
            <v>-1</v>
          </cell>
          <cell r="L202">
            <v>-1.6</v>
          </cell>
          <cell r="M202">
            <v>0</v>
          </cell>
          <cell r="N202">
            <v>0</v>
          </cell>
          <cell r="O202">
            <v>0</v>
          </cell>
        </row>
        <row r="203">
          <cell r="B203" t="str">
            <v>7054 Totalt</v>
          </cell>
          <cell r="D203">
            <v>-6.1</v>
          </cell>
          <cell r="E203">
            <v>-8.4</v>
          </cell>
          <cell r="F203">
            <v>-9.6999999999999993</v>
          </cell>
          <cell r="G203">
            <v>-9.4</v>
          </cell>
          <cell r="H203">
            <v>-8</v>
          </cell>
          <cell r="I203">
            <v>-10.9</v>
          </cell>
          <cell r="J203">
            <v>-7.8000000000000007</v>
          </cell>
          <cell r="K203">
            <v>-7.9</v>
          </cell>
          <cell r="L203">
            <v>-5.6999999999999993</v>
          </cell>
          <cell r="O203">
            <v>0</v>
          </cell>
        </row>
        <row r="204">
          <cell r="A204" t="str">
            <v>TAB</v>
          </cell>
          <cell r="B204">
            <v>7171</v>
          </cell>
          <cell r="C204" t="str">
            <v>Representation, avdrag</v>
          </cell>
          <cell r="D204">
            <v>-1.2</v>
          </cell>
          <cell r="E204">
            <v>-1.1000000000000001</v>
          </cell>
          <cell r="F204">
            <v>-2.2000000000000002</v>
          </cell>
          <cell r="G204">
            <v>-4.5</v>
          </cell>
          <cell r="H204">
            <v>-7.2</v>
          </cell>
          <cell r="I204">
            <v>-2.2000000000000002</v>
          </cell>
          <cell r="J204">
            <v>0</v>
          </cell>
          <cell r="K204">
            <v>-6.2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 t="str">
            <v>T-KAP</v>
          </cell>
          <cell r="B205">
            <v>7171</v>
          </cell>
          <cell r="C205" t="str">
            <v>Representation, avdrag</v>
          </cell>
          <cell r="D205">
            <v>-3.4</v>
          </cell>
          <cell r="E205">
            <v>-5.4</v>
          </cell>
          <cell r="F205">
            <v>-10.4</v>
          </cell>
          <cell r="G205">
            <v>-8.6</v>
          </cell>
          <cell r="H205">
            <v>-8.6999999999999993</v>
          </cell>
          <cell r="I205">
            <v>-10.9</v>
          </cell>
          <cell r="J205">
            <v>-9.6</v>
          </cell>
          <cell r="K205">
            <v>-6.3</v>
          </cell>
          <cell r="L205">
            <v>-10.199999999999999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T-FOND</v>
          </cell>
          <cell r="B206">
            <v>7171</v>
          </cell>
          <cell r="C206" t="str">
            <v>Representation, avdrag</v>
          </cell>
          <cell r="D206">
            <v>-0.4</v>
          </cell>
          <cell r="E206">
            <v>-0.7</v>
          </cell>
          <cell r="F206">
            <v>-1.5</v>
          </cell>
          <cell r="G206">
            <v>-0.5</v>
          </cell>
          <cell r="H206">
            <v>-1.3</v>
          </cell>
          <cell r="I206">
            <v>-0.7</v>
          </cell>
          <cell r="J206">
            <v>-2</v>
          </cell>
          <cell r="K206">
            <v>-3.6</v>
          </cell>
          <cell r="L206">
            <v>-0.3</v>
          </cell>
          <cell r="M206">
            <v>0</v>
          </cell>
          <cell r="N206">
            <v>0</v>
          </cell>
          <cell r="O206">
            <v>0</v>
          </cell>
        </row>
        <row r="207">
          <cell r="B207" t="str">
            <v>7171 Totalt</v>
          </cell>
          <cell r="D207">
            <v>-5</v>
          </cell>
          <cell r="E207">
            <v>-7.2</v>
          </cell>
          <cell r="F207">
            <v>-14.100000000000001</v>
          </cell>
          <cell r="G207">
            <v>-13.6</v>
          </cell>
          <cell r="H207">
            <v>-17.2</v>
          </cell>
          <cell r="I207">
            <v>-13.8</v>
          </cell>
          <cell r="J207">
            <v>-11.6</v>
          </cell>
          <cell r="K207">
            <v>-16.100000000000001</v>
          </cell>
          <cell r="L207">
            <v>-10.5</v>
          </cell>
          <cell r="O207">
            <v>0</v>
          </cell>
        </row>
        <row r="208">
          <cell r="A208" t="str">
            <v>T-FOND</v>
          </cell>
          <cell r="B208">
            <v>7172</v>
          </cell>
          <cell r="C208" t="str">
            <v>Representation, vin &amp; sprit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-0.3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B209" t="str">
            <v>7172 Totalt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-0.3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O209">
            <v>0</v>
          </cell>
        </row>
        <row r="210">
          <cell r="A210" t="str">
            <v>TAB</v>
          </cell>
          <cell r="B210">
            <v>7173</v>
          </cell>
          <cell r="C210" t="str">
            <v>Överrepresentation</v>
          </cell>
          <cell r="D210">
            <v>0</v>
          </cell>
          <cell r="E210">
            <v>0</v>
          </cell>
          <cell r="F210">
            <v>-2</v>
          </cell>
          <cell r="G210">
            <v>-5.8</v>
          </cell>
          <cell r="H210">
            <v>-3.6</v>
          </cell>
          <cell r="I210">
            <v>0</v>
          </cell>
          <cell r="J210">
            <v>0</v>
          </cell>
          <cell r="K210">
            <v>-9.8000000000000007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T-KAP</v>
          </cell>
          <cell r="B211">
            <v>7173</v>
          </cell>
          <cell r="C211" t="str">
            <v>Överrepresentation</v>
          </cell>
          <cell r="D211">
            <v>0</v>
          </cell>
          <cell r="E211">
            <v>-0.3</v>
          </cell>
          <cell r="F211">
            <v>-3.1</v>
          </cell>
          <cell r="G211">
            <v>-1.2</v>
          </cell>
          <cell r="H211">
            <v>-0.2</v>
          </cell>
          <cell r="I211">
            <v>-2.9</v>
          </cell>
          <cell r="J211">
            <v>-0.9</v>
          </cell>
          <cell r="K211">
            <v>-1</v>
          </cell>
          <cell r="L211">
            <v>-0.4</v>
          </cell>
          <cell r="M211">
            <v>0</v>
          </cell>
          <cell r="N211">
            <v>0</v>
          </cell>
          <cell r="O211">
            <v>0</v>
          </cell>
        </row>
        <row r="212">
          <cell r="A212" t="str">
            <v>T-FOND</v>
          </cell>
          <cell r="B212">
            <v>7173</v>
          </cell>
          <cell r="C212" t="str">
            <v>Överrepresentation</v>
          </cell>
          <cell r="D212">
            <v>0</v>
          </cell>
          <cell r="E212">
            <v>-1.4</v>
          </cell>
          <cell r="F212">
            <v>-0.9</v>
          </cell>
          <cell r="G212">
            <v>0</v>
          </cell>
          <cell r="H212">
            <v>-3.1</v>
          </cell>
          <cell r="I212">
            <v>-0.1</v>
          </cell>
          <cell r="J212">
            <v>-2</v>
          </cell>
          <cell r="K212">
            <v>-0.7</v>
          </cell>
          <cell r="L212">
            <v>-1.2</v>
          </cell>
          <cell r="M212">
            <v>0</v>
          </cell>
          <cell r="N212">
            <v>0</v>
          </cell>
          <cell r="O212">
            <v>0</v>
          </cell>
        </row>
        <row r="213">
          <cell r="B213" t="str">
            <v>7173 Totalt</v>
          </cell>
          <cell r="D213">
            <v>0</v>
          </cell>
          <cell r="E213">
            <v>-1.7</v>
          </cell>
          <cell r="F213">
            <v>-6</v>
          </cell>
          <cell r="G213">
            <v>-7</v>
          </cell>
          <cell r="H213">
            <v>-6.9</v>
          </cell>
          <cell r="I213">
            <v>-3</v>
          </cell>
          <cell r="J213">
            <v>-2.9</v>
          </cell>
          <cell r="K213">
            <v>-11.5</v>
          </cell>
          <cell r="L213">
            <v>-1.6</v>
          </cell>
          <cell r="O213">
            <v>0</v>
          </cell>
        </row>
        <row r="214">
          <cell r="A214" t="str">
            <v>TAB</v>
          </cell>
          <cell r="B214">
            <v>7174</v>
          </cell>
          <cell r="C214" t="str">
            <v>Kundträffar, konferencer</v>
          </cell>
          <cell r="D214">
            <v>-8.6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 t="str">
            <v>T-KAP</v>
          </cell>
          <cell r="B215">
            <v>7174</v>
          </cell>
          <cell r="C215" t="str">
            <v>Kundträffar, konferencer</v>
          </cell>
          <cell r="D215">
            <v>-1</v>
          </cell>
          <cell r="E215">
            <v>-0.8</v>
          </cell>
          <cell r="F215">
            <v>-0.1</v>
          </cell>
          <cell r="G215">
            <v>0</v>
          </cell>
          <cell r="H215">
            <v>0</v>
          </cell>
          <cell r="I215">
            <v>-0.8</v>
          </cell>
          <cell r="J215">
            <v>0</v>
          </cell>
          <cell r="K215">
            <v>0</v>
          </cell>
          <cell r="L215">
            <v>-0.4</v>
          </cell>
          <cell r="M215">
            <v>0</v>
          </cell>
          <cell r="N215">
            <v>0</v>
          </cell>
          <cell r="O215">
            <v>0</v>
          </cell>
        </row>
        <row r="216">
          <cell r="B216" t="str">
            <v>7174 Totalt</v>
          </cell>
          <cell r="D216">
            <v>-9.6</v>
          </cell>
          <cell r="E216">
            <v>-0.8</v>
          </cell>
          <cell r="F216">
            <v>-0.1</v>
          </cell>
          <cell r="G216">
            <v>0</v>
          </cell>
          <cell r="H216">
            <v>0</v>
          </cell>
          <cell r="I216">
            <v>-0.8</v>
          </cell>
          <cell r="J216">
            <v>0</v>
          </cell>
          <cell r="K216">
            <v>0</v>
          </cell>
          <cell r="L216">
            <v>-0.4</v>
          </cell>
          <cell r="O216">
            <v>0</v>
          </cell>
        </row>
        <row r="217">
          <cell r="A217" t="str">
            <v>TAB</v>
          </cell>
          <cell r="B217">
            <v>7200</v>
          </cell>
          <cell r="C217" t="str">
            <v>Reklam och PR</v>
          </cell>
          <cell r="D217">
            <v>0</v>
          </cell>
          <cell r="E217">
            <v>-5</v>
          </cell>
          <cell r="F217">
            <v>0</v>
          </cell>
          <cell r="G217">
            <v>-47.2</v>
          </cell>
          <cell r="H217">
            <v>-22.4</v>
          </cell>
          <cell r="I217">
            <v>0</v>
          </cell>
          <cell r="J217">
            <v>0</v>
          </cell>
          <cell r="K217">
            <v>-0.7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T-KAP</v>
          </cell>
          <cell r="B218">
            <v>7200</v>
          </cell>
          <cell r="C218" t="str">
            <v>Reklam och PR</v>
          </cell>
          <cell r="D218">
            <v>0</v>
          </cell>
          <cell r="E218">
            <v>0</v>
          </cell>
          <cell r="F218">
            <v>-20.399999999999999</v>
          </cell>
          <cell r="G218">
            <v>0</v>
          </cell>
          <cell r="H218">
            <v>-14.9</v>
          </cell>
          <cell r="I218">
            <v>-72.5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B219" t="str">
            <v>7200 Totalt</v>
          </cell>
          <cell r="D219">
            <v>0</v>
          </cell>
          <cell r="E219">
            <v>-5</v>
          </cell>
          <cell r="F219">
            <v>-20.399999999999999</v>
          </cell>
          <cell r="G219">
            <v>-47.2</v>
          </cell>
          <cell r="H219">
            <v>-37.299999999999997</v>
          </cell>
          <cell r="I219">
            <v>-72.5</v>
          </cell>
          <cell r="J219">
            <v>0</v>
          </cell>
          <cell r="K219">
            <v>-0.7</v>
          </cell>
          <cell r="L219">
            <v>0</v>
          </cell>
          <cell r="O219">
            <v>0</v>
          </cell>
        </row>
        <row r="220">
          <cell r="A220" t="str">
            <v>T-KAP</v>
          </cell>
          <cell r="B220">
            <v>7210</v>
          </cell>
          <cell r="C220" t="str">
            <v>Annonsering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-7</v>
          </cell>
          <cell r="J220">
            <v>0</v>
          </cell>
          <cell r="K220">
            <v>0</v>
          </cell>
          <cell r="L220">
            <v>-5</v>
          </cell>
          <cell r="M220">
            <v>0</v>
          </cell>
          <cell r="N220">
            <v>0</v>
          </cell>
          <cell r="O220">
            <v>0</v>
          </cell>
        </row>
        <row r="221">
          <cell r="B221" t="str">
            <v>7210 Totalt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-7</v>
          </cell>
          <cell r="J221">
            <v>0</v>
          </cell>
          <cell r="K221">
            <v>0</v>
          </cell>
          <cell r="L221">
            <v>-5</v>
          </cell>
          <cell r="O221">
            <v>0</v>
          </cell>
        </row>
        <row r="222">
          <cell r="A222" t="str">
            <v>TAB</v>
          </cell>
          <cell r="B222">
            <v>7290</v>
          </cell>
          <cell r="C222" t="str">
            <v>Övrig marknadsföring</v>
          </cell>
          <cell r="D222">
            <v>0</v>
          </cell>
          <cell r="E222">
            <v>0</v>
          </cell>
          <cell r="F222">
            <v>0</v>
          </cell>
          <cell r="G222">
            <v>-12.5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 t="str">
            <v>T-KAP</v>
          </cell>
          <cell r="B223">
            <v>7290</v>
          </cell>
          <cell r="C223" t="str">
            <v>Övrig marknadsföring</v>
          </cell>
          <cell r="D223">
            <v>-4.8</v>
          </cell>
          <cell r="E223">
            <v>0</v>
          </cell>
          <cell r="F223">
            <v>0</v>
          </cell>
          <cell r="G223">
            <v>-6.6</v>
          </cell>
          <cell r="H223">
            <v>0</v>
          </cell>
          <cell r="I223">
            <v>-1</v>
          </cell>
          <cell r="J223">
            <v>-28.9</v>
          </cell>
          <cell r="K223">
            <v>-7.2</v>
          </cell>
          <cell r="L223">
            <v>-0.6</v>
          </cell>
          <cell r="M223">
            <v>0</v>
          </cell>
          <cell r="N223">
            <v>0</v>
          </cell>
          <cell r="O223">
            <v>0</v>
          </cell>
        </row>
        <row r="224">
          <cell r="B224" t="str">
            <v>7290 Totalt</v>
          </cell>
          <cell r="D224">
            <v>-4.8</v>
          </cell>
          <cell r="E224">
            <v>0</v>
          </cell>
          <cell r="F224">
            <v>0</v>
          </cell>
          <cell r="G224">
            <v>-19.100000000000001</v>
          </cell>
          <cell r="H224">
            <v>0</v>
          </cell>
          <cell r="I224">
            <v>-1</v>
          </cell>
          <cell r="J224">
            <v>-28.9</v>
          </cell>
          <cell r="K224">
            <v>-7.2</v>
          </cell>
          <cell r="L224">
            <v>-0.6</v>
          </cell>
          <cell r="O224">
            <v>0</v>
          </cell>
        </row>
        <row r="225">
          <cell r="A225" t="str">
            <v>TAB</v>
          </cell>
          <cell r="B225">
            <v>7310</v>
          </cell>
          <cell r="C225" t="str">
            <v>Försäkringspremier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-13.9</v>
          </cell>
          <cell r="I225">
            <v>-2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B226" t="str">
            <v>7310 Totalt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-13.9</v>
          </cell>
          <cell r="I226">
            <v>-2</v>
          </cell>
          <cell r="J226">
            <v>0</v>
          </cell>
          <cell r="K226">
            <v>0</v>
          </cell>
          <cell r="L226">
            <v>0</v>
          </cell>
          <cell r="O226">
            <v>0</v>
          </cell>
        </row>
        <row r="227">
          <cell r="A227" t="str">
            <v>TAB</v>
          </cell>
          <cell r="B227">
            <v>7319</v>
          </cell>
          <cell r="C227" t="str">
            <v>AIG, Förmögenhetsbrott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-5</v>
          </cell>
          <cell r="I227">
            <v>-5</v>
          </cell>
          <cell r="J227">
            <v>-5</v>
          </cell>
          <cell r="K227">
            <v>-5</v>
          </cell>
          <cell r="L227">
            <v>-5</v>
          </cell>
          <cell r="M227">
            <v>0</v>
          </cell>
          <cell r="N227">
            <v>0</v>
          </cell>
          <cell r="O227">
            <v>0</v>
          </cell>
        </row>
        <row r="228">
          <cell r="B228" t="str">
            <v>7319 Totalt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-5</v>
          </cell>
          <cell r="I228">
            <v>-5</v>
          </cell>
          <cell r="J228">
            <v>-5</v>
          </cell>
          <cell r="K228">
            <v>-5</v>
          </cell>
          <cell r="L228">
            <v>-5</v>
          </cell>
          <cell r="O228">
            <v>0</v>
          </cell>
        </row>
        <row r="229">
          <cell r="A229" t="str">
            <v>TAB</v>
          </cell>
          <cell r="B229">
            <v>7320</v>
          </cell>
          <cell r="C229" t="str">
            <v>AIG, Proffessionsansvar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-16.3</v>
          </cell>
          <cell r="I229">
            <v>-16.3</v>
          </cell>
          <cell r="J229">
            <v>-16.3</v>
          </cell>
          <cell r="K229">
            <v>-16.3</v>
          </cell>
          <cell r="L229">
            <v>-16.3</v>
          </cell>
          <cell r="M229">
            <v>0</v>
          </cell>
          <cell r="N229">
            <v>0</v>
          </cell>
          <cell r="O229">
            <v>0</v>
          </cell>
        </row>
        <row r="230">
          <cell r="A230" t="str">
            <v>T-KAP</v>
          </cell>
          <cell r="B230">
            <v>7320</v>
          </cell>
          <cell r="C230" t="str">
            <v>Ansvarsförsäkring</v>
          </cell>
          <cell r="D230">
            <v>-14.4</v>
          </cell>
          <cell r="E230">
            <v>-14.4</v>
          </cell>
          <cell r="F230">
            <v>-14.4</v>
          </cell>
          <cell r="G230">
            <v>-14.4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B231" t="str">
            <v>7320 Totalt</v>
          </cell>
          <cell r="D231">
            <v>-14.4</v>
          </cell>
          <cell r="E231">
            <v>-14.4</v>
          </cell>
          <cell r="F231">
            <v>-14.4</v>
          </cell>
          <cell r="G231">
            <v>-14.4</v>
          </cell>
          <cell r="H231">
            <v>-16.3</v>
          </cell>
          <cell r="I231">
            <v>-16.3</v>
          </cell>
          <cell r="J231">
            <v>-16.3</v>
          </cell>
          <cell r="K231">
            <v>-16.3</v>
          </cell>
          <cell r="L231">
            <v>-16.3</v>
          </cell>
          <cell r="O231">
            <v>0</v>
          </cell>
        </row>
        <row r="232">
          <cell r="A232" t="str">
            <v>TAB</v>
          </cell>
          <cell r="B232">
            <v>7321</v>
          </cell>
          <cell r="C232" t="str">
            <v>VD/Styrelseansvarsförs</v>
          </cell>
          <cell r="D232">
            <v>-2.9</v>
          </cell>
          <cell r="E232">
            <v>-2.9</v>
          </cell>
          <cell r="F232">
            <v>-2.9</v>
          </cell>
          <cell r="G232">
            <v>-2.9</v>
          </cell>
          <cell r="H232">
            <v>-2.9</v>
          </cell>
          <cell r="I232">
            <v>-2.9</v>
          </cell>
          <cell r="J232">
            <v>-2.9</v>
          </cell>
          <cell r="K232">
            <v>-2.9</v>
          </cell>
          <cell r="L232">
            <v>-2.9</v>
          </cell>
          <cell r="M232">
            <v>0</v>
          </cell>
          <cell r="N232">
            <v>0</v>
          </cell>
          <cell r="O232">
            <v>0</v>
          </cell>
        </row>
        <row r="233">
          <cell r="B233" t="str">
            <v>7321 Totalt</v>
          </cell>
          <cell r="D233">
            <v>-2.9</v>
          </cell>
          <cell r="E233">
            <v>-2.9</v>
          </cell>
          <cell r="F233">
            <v>-2.9</v>
          </cell>
          <cell r="G233">
            <v>-2.9</v>
          </cell>
          <cell r="H233">
            <v>-2.9</v>
          </cell>
          <cell r="I233">
            <v>-2.9</v>
          </cell>
          <cell r="J233">
            <v>-2.9</v>
          </cell>
          <cell r="K233">
            <v>-2.9</v>
          </cell>
          <cell r="L233">
            <v>-2.9</v>
          </cell>
          <cell r="O233">
            <v>0</v>
          </cell>
        </row>
        <row r="234">
          <cell r="A234" t="str">
            <v>T-KAP</v>
          </cell>
          <cell r="B234">
            <v>7415</v>
          </cell>
          <cell r="C234" t="str">
            <v>Styrelsearvoden, sociala avg</v>
          </cell>
          <cell r="D234">
            <v>0</v>
          </cell>
          <cell r="E234">
            <v>0</v>
          </cell>
          <cell r="F234">
            <v>0</v>
          </cell>
          <cell r="G234">
            <v>2.9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 t="str">
            <v>T-FOND</v>
          </cell>
          <cell r="B235">
            <v>7415</v>
          </cell>
          <cell r="C235" t="str">
            <v>Styrelsearvoden, sociala avg</v>
          </cell>
          <cell r="D235">
            <v>0</v>
          </cell>
          <cell r="E235">
            <v>0</v>
          </cell>
          <cell r="F235">
            <v>0</v>
          </cell>
          <cell r="G235">
            <v>5.8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B236" t="str">
            <v>7415 Totalt</v>
          </cell>
          <cell r="D236">
            <v>0</v>
          </cell>
          <cell r="E236">
            <v>0</v>
          </cell>
          <cell r="F236">
            <v>0</v>
          </cell>
          <cell r="G236">
            <v>8.6999999999999993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O236">
            <v>0</v>
          </cell>
        </row>
        <row r="237">
          <cell r="A237" t="str">
            <v>T-KAP</v>
          </cell>
          <cell r="B237">
            <v>7420</v>
          </cell>
          <cell r="C237" t="str">
            <v>Revisionsarvoden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5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 t="str">
            <v>T-FOND</v>
          </cell>
          <cell r="B238">
            <v>7420</v>
          </cell>
          <cell r="C238" t="str">
            <v>Revisionsarvoden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12.1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B239" t="str">
            <v>7420 Totalt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17.100000000000001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O239">
            <v>0</v>
          </cell>
        </row>
        <row r="240">
          <cell r="A240" t="str">
            <v>T-FOND</v>
          </cell>
          <cell r="B240">
            <v>7510</v>
          </cell>
          <cell r="C240" t="str">
            <v>Trevise Marknadsanalys</v>
          </cell>
          <cell r="D240">
            <v>-117.7</v>
          </cell>
          <cell r="E240">
            <v>-117.7</v>
          </cell>
          <cell r="F240">
            <v>-117.7</v>
          </cell>
          <cell r="G240">
            <v>-117.6</v>
          </cell>
          <cell r="H240">
            <v>-117.6</v>
          </cell>
          <cell r="I240">
            <v>-117.6</v>
          </cell>
          <cell r="J240">
            <v>-114.3</v>
          </cell>
          <cell r="K240">
            <v>-114.3</v>
          </cell>
          <cell r="L240">
            <v>-114.3</v>
          </cell>
          <cell r="M240">
            <v>0</v>
          </cell>
          <cell r="N240">
            <v>0</v>
          </cell>
          <cell r="O240">
            <v>0</v>
          </cell>
        </row>
        <row r="241">
          <cell r="B241" t="str">
            <v>7510 Totalt</v>
          </cell>
          <cell r="D241">
            <v>-117.7</v>
          </cell>
          <cell r="E241">
            <v>-117.7</v>
          </cell>
          <cell r="F241">
            <v>-117.7</v>
          </cell>
          <cell r="G241">
            <v>-117.6</v>
          </cell>
          <cell r="H241">
            <v>-117.6</v>
          </cell>
          <cell r="I241">
            <v>-117.6</v>
          </cell>
          <cell r="J241">
            <v>-114.3</v>
          </cell>
          <cell r="K241">
            <v>-114.3</v>
          </cell>
          <cell r="L241">
            <v>-114.3</v>
          </cell>
          <cell r="O241">
            <v>0</v>
          </cell>
        </row>
        <row r="242">
          <cell r="A242" t="str">
            <v>T-FOND</v>
          </cell>
          <cell r="B242">
            <v>7610</v>
          </cell>
          <cell r="C242" t="str">
            <v>Tryck av fondinfo</v>
          </cell>
          <cell r="D242">
            <v>0</v>
          </cell>
          <cell r="E242">
            <v>0</v>
          </cell>
          <cell r="F242">
            <v>-32.700000000000003</v>
          </cell>
          <cell r="G242">
            <v>0</v>
          </cell>
          <cell r="H242">
            <v>0</v>
          </cell>
          <cell r="I242">
            <v>0</v>
          </cell>
          <cell r="J242">
            <v>-79.8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B243" t="str">
            <v>7610 Totalt</v>
          </cell>
          <cell r="D243">
            <v>0</v>
          </cell>
          <cell r="E243">
            <v>0</v>
          </cell>
          <cell r="F243">
            <v>-32.700000000000003</v>
          </cell>
          <cell r="G243">
            <v>0</v>
          </cell>
          <cell r="H243">
            <v>0</v>
          </cell>
          <cell r="I243">
            <v>0</v>
          </cell>
          <cell r="J243">
            <v>-79.8</v>
          </cell>
          <cell r="K243">
            <v>0</v>
          </cell>
          <cell r="L243">
            <v>0</v>
          </cell>
          <cell r="O243">
            <v>0</v>
          </cell>
        </row>
        <row r="244">
          <cell r="A244" t="str">
            <v>T-KAP</v>
          </cell>
          <cell r="B244">
            <v>7615</v>
          </cell>
          <cell r="C244" t="str">
            <v>Tryck av årsredovisning</v>
          </cell>
          <cell r="D244">
            <v>0</v>
          </cell>
          <cell r="E244">
            <v>0</v>
          </cell>
          <cell r="F244">
            <v>0</v>
          </cell>
          <cell r="G244">
            <v>-100.6</v>
          </cell>
          <cell r="H244">
            <v>-61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 t="str">
            <v>T-FOND</v>
          </cell>
          <cell r="B245">
            <v>7615</v>
          </cell>
          <cell r="C245" t="str">
            <v>Tryck av årsredovisning</v>
          </cell>
          <cell r="D245">
            <v>0</v>
          </cell>
          <cell r="E245">
            <v>0</v>
          </cell>
          <cell r="F245">
            <v>-44.3</v>
          </cell>
          <cell r="G245">
            <v>-62.4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-15.7</v>
          </cell>
          <cell r="M245">
            <v>0</v>
          </cell>
          <cell r="N245">
            <v>0</v>
          </cell>
          <cell r="O245">
            <v>0</v>
          </cell>
        </row>
        <row r="246">
          <cell r="B246" t="str">
            <v>7615 Totalt</v>
          </cell>
          <cell r="D246">
            <v>0</v>
          </cell>
          <cell r="E246">
            <v>0</v>
          </cell>
          <cell r="F246">
            <v>-44.3</v>
          </cell>
          <cell r="G246">
            <v>-163</v>
          </cell>
          <cell r="H246">
            <v>-61</v>
          </cell>
          <cell r="I246">
            <v>0</v>
          </cell>
          <cell r="J246">
            <v>0</v>
          </cell>
          <cell r="K246">
            <v>0</v>
          </cell>
          <cell r="L246">
            <v>-15.7</v>
          </cell>
          <cell r="O246">
            <v>0</v>
          </cell>
        </row>
        <row r="247">
          <cell r="A247" t="str">
            <v>T-KAP</v>
          </cell>
          <cell r="B247">
            <v>7620</v>
          </cell>
          <cell r="C247" t="str">
            <v>Börsinformation, SIX</v>
          </cell>
          <cell r="D247">
            <v>-10.6</v>
          </cell>
          <cell r="E247">
            <v>-10.6</v>
          </cell>
          <cell r="F247">
            <v>-10.6</v>
          </cell>
          <cell r="G247">
            <v>-10.6</v>
          </cell>
          <cell r="H247">
            <v>-10.6</v>
          </cell>
          <cell r="I247">
            <v>-21.2</v>
          </cell>
          <cell r="J247">
            <v>0</v>
          </cell>
          <cell r="K247">
            <v>-10.6</v>
          </cell>
          <cell r="L247">
            <v>-10.6</v>
          </cell>
          <cell r="M247">
            <v>0</v>
          </cell>
          <cell r="N247">
            <v>0</v>
          </cell>
          <cell r="O247">
            <v>0</v>
          </cell>
        </row>
        <row r="248">
          <cell r="A248" t="str">
            <v>T-FOND</v>
          </cell>
          <cell r="B248">
            <v>7620</v>
          </cell>
          <cell r="C248" t="str">
            <v>Börsinformation, SIX</v>
          </cell>
          <cell r="D248">
            <v>-26.6</v>
          </cell>
          <cell r="E248">
            <v>-26.6</v>
          </cell>
          <cell r="F248">
            <v>-26.6</v>
          </cell>
          <cell r="G248">
            <v>-26.5</v>
          </cell>
          <cell r="H248">
            <v>-26.5</v>
          </cell>
          <cell r="I248">
            <v>-26.5</v>
          </cell>
          <cell r="J248">
            <v>-26.5</v>
          </cell>
          <cell r="K248">
            <v>-26.5</v>
          </cell>
          <cell r="L248">
            <v>-26.5</v>
          </cell>
          <cell r="M248">
            <v>0</v>
          </cell>
          <cell r="N248">
            <v>0</v>
          </cell>
          <cell r="O248">
            <v>0</v>
          </cell>
        </row>
        <row r="249">
          <cell r="B249" t="str">
            <v>7620 Totalt</v>
          </cell>
          <cell r="D249">
            <v>-37.200000000000003</v>
          </cell>
          <cell r="E249">
            <v>-37.200000000000003</v>
          </cell>
          <cell r="F249">
            <v>-37.200000000000003</v>
          </cell>
          <cell r="G249">
            <v>-37.1</v>
          </cell>
          <cell r="H249">
            <v>-37.1</v>
          </cell>
          <cell r="I249">
            <v>-47.7</v>
          </cell>
          <cell r="J249">
            <v>-26.5</v>
          </cell>
          <cell r="K249">
            <v>-37.1</v>
          </cell>
          <cell r="L249">
            <v>-37.1</v>
          </cell>
          <cell r="O249">
            <v>0</v>
          </cell>
        </row>
        <row r="250">
          <cell r="A250" t="str">
            <v>T-FOND</v>
          </cell>
          <cell r="B250">
            <v>7621</v>
          </cell>
          <cell r="C250" t="str">
            <v>Penny, drift &amp; underhåll mm</v>
          </cell>
          <cell r="D250">
            <v>-2.6</v>
          </cell>
          <cell r="E250">
            <v>-2.6</v>
          </cell>
          <cell r="F250">
            <v>-2.6</v>
          </cell>
          <cell r="G250">
            <v>-2.6</v>
          </cell>
          <cell r="H250">
            <v>-2.6</v>
          </cell>
          <cell r="I250">
            <v>-2.6</v>
          </cell>
          <cell r="J250">
            <v>-2.6</v>
          </cell>
          <cell r="K250">
            <v>-2.6</v>
          </cell>
          <cell r="L250">
            <v>-2.6</v>
          </cell>
          <cell r="M250">
            <v>0</v>
          </cell>
          <cell r="N250">
            <v>0</v>
          </cell>
          <cell r="O250">
            <v>0</v>
          </cell>
        </row>
        <row r="251">
          <cell r="B251" t="str">
            <v>7621 Totalt</v>
          </cell>
          <cell r="D251">
            <v>-2.6</v>
          </cell>
          <cell r="E251">
            <v>-2.6</v>
          </cell>
          <cell r="F251">
            <v>-2.6</v>
          </cell>
          <cell r="G251">
            <v>-2.6</v>
          </cell>
          <cell r="H251">
            <v>-2.6</v>
          </cell>
          <cell r="I251">
            <v>-2.6</v>
          </cell>
          <cell r="J251">
            <v>-2.6</v>
          </cell>
          <cell r="K251">
            <v>-2.6</v>
          </cell>
          <cell r="L251">
            <v>-2.6</v>
          </cell>
          <cell r="O251">
            <v>0</v>
          </cell>
        </row>
        <row r="252">
          <cell r="A252" t="str">
            <v>T-KAP</v>
          </cell>
          <cell r="B252">
            <v>7622</v>
          </cell>
          <cell r="C252" t="str">
            <v>Kundsystem, drift &amp; underh, mm</v>
          </cell>
          <cell r="D252">
            <v>-7.9</v>
          </cell>
          <cell r="E252">
            <v>-7.9</v>
          </cell>
          <cell r="F252">
            <v>-7.9</v>
          </cell>
          <cell r="G252">
            <v>-7.9</v>
          </cell>
          <cell r="H252">
            <v>-7.9</v>
          </cell>
          <cell r="I252">
            <v>-15.9</v>
          </cell>
          <cell r="J252">
            <v>0</v>
          </cell>
          <cell r="K252">
            <v>-7.9</v>
          </cell>
          <cell r="L252">
            <v>-7.9</v>
          </cell>
          <cell r="M252">
            <v>0</v>
          </cell>
          <cell r="N252">
            <v>0</v>
          </cell>
          <cell r="O252">
            <v>0</v>
          </cell>
        </row>
        <row r="253">
          <cell r="A253" t="str">
            <v>T-FOND</v>
          </cell>
          <cell r="B253">
            <v>7622</v>
          </cell>
          <cell r="C253" t="str">
            <v>Optima, drift &amp; underhåll mm</v>
          </cell>
          <cell r="D253">
            <v>-23.7</v>
          </cell>
          <cell r="E253">
            <v>-1.6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B254" t="str">
            <v>7622 Totalt</v>
          </cell>
          <cell r="D254">
            <v>-31.6</v>
          </cell>
          <cell r="E254">
            <v>-9.5</v>
          </cell>
          <cell r="F254">
            <v>-7.9</v>
          </cell>
          <cell r="G254">
            <v>-7.9</v>
          </cell>
          <cell r="H254">
            <v>-7.9</v>
          </cell>
          <cell r="I254">
            <v>-15.9</v>
          </cell>
          <cell r="J254">
            <v>0</v>
          </cell>
          <cell r="K254">
            <v>-7.9</v>
          </cell>
          <cell r="L254">
            <v>-7.9</v>
          </cell>
          <cell r="O254">
            <v>0</v>
          </cell>
        </row>
        <row r="255">
          <cell r="A255" t="str">
            <v>T-FOND</v>
          </cell>
          <cell r="B255">
            <v>7623</v>
          </cell>
          <cell r="C255" t="str">
            <v>Vikingen, drift &amp; underhåll mm</v>
          </cell>
          <cell r="D255">
            <v>0</v>
          </cell>
          <cell r="E255">
            <v>-1</v>
          </cell>
          <cell r="F255">
            <v>-1</v>
          </cell>
          <cell r="G255">
            <v>-1</v>
          </cell>
          <cell r="H255">
            <v>-1</v>
          </cell>
          <cell r="I255">
            <v>-1</v>
          </cell>
          <cell r="J255">
            <v>-1</v>
          </cell>
          <cell r="K255">
            <v>-1</v>
          </cell>
          <cell r="L255">
            <v>-1</v>
          </cell>
          <cell r="M255">
            <v>0</v>
          </cell>
          <cell r="N255">
            <v>0</v>
          </cell>
          <cell r="O255">
            <v>0</v>
          </cell>
        </row>
        <row r="256">
          <cell r="B256" t="str">
            <v>7623 Totalt</v>
          </cell>
          <cell r="D256">
            <v>0</v>
          </cell>
          <cell r="E256">
            <v>-1</v>
          </cell>
          <cell r="F256">
            <v>-1</v>
          </cell>
          <cell r="G256">
            <v>-1</v>
          </cell>
          <cell r="H256">
            <v>-1</v>
          </cell>
          <cell r="I256">
            <v>-1</v>
          </cell>
          <cell r="J256">
            <v>-1</v>
          </cell>
          <cell r="K256">
            <v>-1</v>
          </cell>
          <cell r="L256">
            <v>-1</v>
          </cell>
          <cell r="O256">
            <v>0</v>
          </cell>
        </row>
        <row r="257">
          <cell r="A257" t="str">
            <v>T-FOND</v>
          </cell>
          <cell r="B257">
            <v>7624</v>
          </cell>
          <cell r="C257" t="str">
            <v>PM-terminal, drift &amp; underhåll</v>
          </cell>
          <cell r="D257">
            <v>-2.7</v>
          </cell>
          <cell r="E257">
            <v>-1.4</v>
          </cell>
          <cell r="F257">
            <v>-1.4</v>
          </cell>
          <cell r="G257">
            <v>-1.4</v>
          </cell>
          <cell r="H257">
            <v>-1.4</v>
          </cell>
          <cell r="I257">
            <v>-1.4</v>
          </cell>
          <cell r="J257">
            <v>-1.4</v>
          </cell>
          <cell r="K257">
            <v>-4.4000000000000004</v>
          </cell>
          <cell r="L257">
            <v>-4.4000000000000004</v>
          </cell>
          <cell r="M257">
            <v>0</v>
          </cell>
          <cell r="N257">
            <v>0</v>
          </cell>
          <cell r="O257">
            <v>0</v>
          </cell>
        </row>
        <row r="258">
          <cell r="B258" t="str">
            <v>7624 Totalt</v>
          </cell>
          <cell r="D258">
            <v>-2.7</v>
          </cell>
          <cell r="E258">
            <v>-1.4</v>
          </cell>
          <cell r="F258">
            <v>-1.4</v>
          </cell>
          <cell r="G258">
            <v>-1.4</v>
          </cell>
          <cell r="H258">
            <v>-1.4</v>
          </cell>
          <cell r="I258">
            <v>-1.4</v>
          </cell>
          <cell r="J258">
            <v>-1.4</v>
          </cell>
          <cell r="K258">
            <v>-4.4000000000000004</v>
          </cell>
          <cell r="L258">
            <v>-4.4000000000000004</v>
          </cell>
          <cell r="O258">
            <v>0</v>
          </cell>
        </row>
        <row r="259">
          <cell r="A259" t="str">
            <v>T-FOND</v>
          </cell>
          <cell r="B259">
            <v>7625</v>
          </cell>
          <cell r="C259" t="str">
            <v>Telerate, Dow Jones</v>
          </cell>
          <cell r="D259">
            <v>0</v>
          </cell>
          <cell r="E259">
            <v>-15.1</v>
          </cell>
          <cell r="F259">
            <v>-1.8</v>
          </cell>
          <cell r="G259">
            <v>-10.199999999999999</v>
          </cell>
          <cell r="H259">
            <v>-12.3</v>
          </cell>
          <cell r="I259">
            <v>-10.199999999999999</v>
          </cell>
          <cell r="J259">
            <v>-10.7</v>
          </cell>
          <cell r="K259">
            <v>-10.7</v>
          </cell>
          <cell r="L259">
            <v>-10.7</v>
          </cell>
          <cell r="M259">
            <v>0</v>
          </cell>
          <cell r="N259">
            <v>0</v>
          </cell>
          <cell r="O259">
            <v>0</v>
          </cell>
        </row>
        <row r="260">
          <cell r="B260" t="str">
            <v>7625 Totalt</v>
          </cell>
          <cell r="D260">
            <v>0</v>
          </cell>
          <cell r="E260">
            <v>-15.1</v>
          </cell>
          <cell r="F260">
            <v>-1.8</v>
          </cell>
          <cell r="G260">
            <v>-10.199999999999999</v>
          </cell>
          <cell r="H260">
            <v>-12.3</v>
          </cell>
          <cell r="I260">
            <v>-10.199999999999999</v>
          </cell>
          <cell r="J260">
            <v>-10.7</v>
          </cell>
          <cell r="K260">
            <v>-10.7</v>
          </cell>
          <cell r="L260">
            <v>-10.7</v>
          </cell>
          <cell r="O260">
            <v>0</v>
          </cell>
        </row>
        <row r="261">
          <cell r="A261" t="str">
            <v>T-FOND</v>
          </cell>
          <cell r="B261">
            <v>7630</v>
          </cell>
          <cell r="C261" t="str">
            <v>Fondbolagens Förening</v>
          </cell>
          <cell r="D261">
            <v>-3.1</v>
          </cell>
          <cell r="E261">
            <v>-3.1</v>
          </cell>
          <cell r="F261">
            <v>-3.1</v>
          </cell>
          <cell r="G261">
            <v>-3.1</v>
          </cell>
          <cell r="H261">
            <v>-3.1</v>
          </cell>
          <cell r="I261">
            <v>-3.1</v>
          </cell>
          <cell r="J261">
            <v>-9.4</v>
          </cell>
          <cell r="K261">
            <v>-9.4</v>
          </cell>
          <cell r="L261">
            <v>-9.4</v>
          </cell>
          <cell r="M261">
            <v>0</v>
          </cell>
          <cell r="N261">
            <v>0</v>
          </cell>
          <cell r="O261">
            <v>0</v>
          </cell>
        </row>
        <row r="262">
          <cell r="B262" t="str">
            <v>7630 Totalt</v>
          </cell>
          <cell r="D262">
            <v>-3.1</v>
          </cell>
          <cell r="E262">
            <v>-3.1</v>
          </cell>
          <cell r="F262">
            <v>-3.1</v>
          </cell>
          <cell r="G262">
            <v>-3.1</v>
          </cell>
          <cell r="H262">
            <v>-3.1</v>
          </cell>
          <cell r="I262">
            <v>-3.1</v>
          </cell>
          <cell r="J262">
            <v>-9.4</v>
          </cell>
          <cell r="K262">
            <v>-9.4</v>
          </cell>
          <cell r="L262">
            <v>-9.4</v>
          </cell>
          <cell r="O262">
            <v>0</v>
          </cell>
        </row>
        <row r="263">
          <cell r="A263" t="str">
            <v>T-KAP</v>
          </cell>
          <cell r="B263">
            <v>7635</v>
          </cell>
          <cell r="C263" t="str">
            <v>Finansinspektionen</v>
          </cell>
          <cell r="D263">
            <v>-11.2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B264" t="str">
            <v>7635 Totalt</v>
          </cell>
          <cell r="D264">
            <v>-11.2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O264">
            <v>0</v>
          </cell>
        </row>
        <row r="265">
          <cell r="A265" t="str">
            <v>T-KAP</v>
          </cell>
          <cell r="B265">
            <v>7640</v>
          </cell>
          <cell r="C265" t="str">
            <v>Kompensation kunder</v>
          </cell>
          <cell r="D265">
            <v>-13.9</v>
          </cell>
          <cell r="E265">
            <v>0</v>
          </cell>
          <cell r="F265">
            <v>-1.5</v>
          </cell>
          <cell r="G265">
            <v>-6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-0.3</v>
          </cell>
          <cell r="M265">
            <v>0</v>
          </cell>
          <cell r="N265">
            <v>0</v>
          </cell>
          <cell r="O265">
            <v>0</v>
          </cell>
        </row>
        <row r="266">
          <cell r="A266" t="str">
            <v>T-FOND</v>
          </cell>
          <cell r="B266">
            <v>7640</v>
          </cell>
          <cell r="C266" t="str">
            <v>Kompensation kunder</v>
          </cell>
          <cell r="D266">
            <v>-1.7</v>
          </cell>
          <cell r="E266">
            <v>0</v>
          </cell>
          <cell r="F266">
            <v>0</v>
          </cell>
          <cell r="G266">
            <v>-6</v>
          </cell>
          <cell r="H266">
            <v>0</v>
          </cell>
          <cell r="I266">
            <v>-0.1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B267" t="str">
            <v>7640 Totalt</v>
          </cell>
          <cell r="D267">
            <v>-15.6</v>
          </cell>
          <cell r="E267">
            <v>0</v>
          </cell>
          <cell r="F267">
            <v>-1.5</v>
          </cell>
          <cell r="G267">
            <v>-12</v>
          </cell>
          <cell r="H267">
            <v>0</v>
          </cell>
          <cell r="I267">
            <v>-0.1</v>
          </cell>
          <cell r="J267">
            <v>0</v>
          </cell>
          <cell r="K267">
            <v>0</v>
          </cell>
          <cell r="L267">
            <v>-0.3</v>
          </cell>
          <cell r="O267">
            <v>0</v>
          </cell>
        </row>
        <row r="268">
          <cell r="A268" t="str">
            <v>T-KAP</v>
          </cell>
          <cell r="B268">
            <v>7645</v>
          </cell>
          <cell r="C268" t="str">
            <v>Stig Nordek, övrigt</v>
          </cell>
          <cell r="D268">
            <v>0</v>
          </cell>
          <cell r="E268">
            <v>-1.9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 t="str">
            <v>T-FOND</v>
          </cell>
          <cell r="B269">
            <v>7645</v>
          </cell>
          <cell r="C269" t="str">
            <v>Stig Nordek, övrigt</v>
          </cell>
          <cell r="D269">
            <v>0</v>
          </cell>
          <cell r="E269">
            <v>-33.200000000000003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B270" t="str">
            <v>7645 Totalt</v>
          </cell>
          <cell r="D270">
            <v>0</v>
          </cell>
          <cell r="E270">
            <v>-35.1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O270">
            <v>0</v>
          </cell>
        </row>
        <row r="271">
          <cell r="A271" t="str">
            <v>TAB</v>
          </cell>
          <cell r="B271">
            <v>7650</v>
          </cell>
          <cell r="C271" t="str">
            <v>Främmande tjänster för kund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-8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 t="str">
            <v>T-KAP</v>
          </cell>
          <cell r="B272">
            <v>7650</v>
          </cell>
          <cell r="C272" t="str">
            <v>Främmande tjänster för kund</v>
          </cell>
          <cell r="D272">
            <v>-2.8</v>
          </cell>
          <cell r="E272">
            <v>-17.2</v>
          </cell>
          <cell r="F272">
            <v>-4.0999999999999996</v>
          </cell>
          <cell r="G272">
            <v>-6.2</v>
          </cell>
          <cell r="H272">
            <v>0</v>
          </cell>
          <cell r="I272">
            <v>-13.3</v>
          </cell>
          <cell r="J272">
            <v>-36.9</v>
          </cell>
          <cell r="K272">
            <v>0</v>
          </cell>
          <cell r="L272">
            <v>-13.3</v>
          </cell>
          <cell r="M272">
            <v>0</v>
          </cell>
          <cell r="N272">
            <v>0</v>
          </cell>
          <cell r="O272">
            <v>0</v>
          </cell>
        </row>
        <row r="273">
          <cell r="A273" t="str">
            <v>T-FOND</v>
          </cell>
          <cell r="B273">
            <v>7650</v>
          </cell>
          <cell r="C273" t="str">
            <v>Främmande tjänster för kund</v>
          </cell>
          <cell r="D273">
            <v>0</v>
          </cell>
          <cell r="E273">
            <v>-1.5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B274" t="str">
            <v>7650 Totalt</v>
          </cell>
          <cell r="D274">
            <v>-2.8</v>
          </cell>
          <cell r="E274">
            <v>-18.7</v>
          </cell>
          <cell r="F274">
            <v>-4.0999999999999996</v>
          </cell>
          <cell r="G274">
            <v>-6.2</v>
          </cell>
          <cell r="H274">
            <v>0</v>
          </cell>
          <cell r="I274">
            <v>-21.3</v>
          </cell>
          <cell r="J274">
            <v>-36.9</v>
          </cell>
          <cell r="K274">
            <v>0</v>
          </cell>
          <cell r="L274">
            <v>-13.3</v>
          </cell>
          <cell r="O274">
            <v>0</v>
          </cell>
        </row>
        <row r="275">
          <cell r="A275" t="str">
            <v>T-FOND</v>
          </cell>
          <cell r="B275">
            <v>7655</v>
          </cell>
          <cell r="C275" t="str">
            <v>Revision, fonder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7.7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B276" t="str">
            <v>7655 Totalt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7.7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O276">
            <v>0</v>
          </cell>
        </row>
        <row r="277">
          <cell r="A277" t="str">
            <v>TAB</v>
          </cell>
          <cell r="B277">
            <v>7660</v>
          </cell>
          <cell r="C277" t="str">
            <v>Bankprovisioner</v>
          </cell>
          <cell r="D277">
            <v>-2.6</v>
          </cell>
          <cell r="E277">
            <v>-0.1</v>
          </cell>
          <cell r="F277">
            <v>-0.1</v>
          </cell>
          <cell r="G277">
            <v>-0.8</v>
          </cell>
          <cell r="H277">
            <v>0</v>
          </cell>
          <cell r="I277">
            <v>-0.2</v>
          </cell>
          <cell r="J277">
            <v>-0.1</v>
          </cell>
          <cell r="K277">
            <v>-0.1</v>
          </cell>
          <cell r="L277">
            <v>-1.1000000000000001</v>
          </cell>
          <cell r="M277">
            <v>0</v>
          </cell>
          <cell r="N277">
            <v>0</v>
          </cell>
          <cell r="O277">
            <v>0</v>
          </cell>
        </row>
        <row r="278">
          <cell r="A278" t="str">
            <v>T-KAP</v>
          </cell>
          <cell r="B278">
            <v>7660</v>
          </cell>
          <cell r="C278" t="str">
            <v>Bankprovisioner</v>
          </cell>
          <cell r="D278">
            <v>-2.4</v>
          </cell>
          <cell r="E278">
            <v>-0.4</v>
          </cell>
          <cell r="F278">
            <v>-6.4</v>
          </cell>
          <cell r="G278">
            <v>-0.2</v>
          </cell>
          <cell r="H278">
            <v>-0.3</v>
          </cell>
          <cell r="I278">
            <v>-6.8</v>
          </cell>
          <cell r="J278">
            <v>-5.2</v>
          </cell>
          <cell r="K278">
            <v>-1.1000000000000001</v>
          </cell>
          <cell r="L278">
            <v>-0.2</v>
          </cell>
          <cell r="M278">
            <v>0</v>
          </cell>
          <cell r="N278">
            <v>0</v>
          </cell>
          <cell r="O278">
            <v>0</v>
          </cell>
        </row>
        <row r="279">
          <cell r="A279" t="str">
            <v>T-FOND</v>
          </cell>
          <cell r="B279">
            <v>7660</v>
          </cell>
          <cell r="C279" t="str">
            <v>Bankprovisioner</v>
          </cell>
          <cell r="D279">
            <v>-2.2000000000000002</v>
          </cell>
          <cell r="E279">
            <v>0</v>
          </cell>
          <cell r="F279">
            <v>0</v>
          </cell>
          <cell r="G279">
            <v>-0.4</v>
          </cell>
          <cell r="H279">
            <v>-0.1</v>
          </cell>
          <cell r="I279">
            <v>-0.4</v>
          </cell>
          <cell r="J279">
            <v>-0.3</v>
          </cell>
          <cell r="K279">
            <v>-0.5</v>
          </cell>
          <cell r="L279">
            <v>-0.1</v>
          </cell>
          <cell r="M279">
            <v>0</v>
          </cell>
          <cell r="N279">
            <v>0</v>
          </cell>
          <cell r="O279">
            <v>0</v>
          </cell>
        </row>
        <row r="280">
          <cell r="B280" t="str">
            <v>7660 Totalt</v>
          </cell>
          <cell r="D280">
            <v>-7.2</v>
          </cell>
          <cell r="E280">
            <v>-0.5</v>
          </cell>
          <cell r="F280">
            <v>-6.5</v>
          </cell>
          <cell r="G280">
            <v>-1.4</v>
          </cell>
          <cell r="H280">
            <v>-0.4</v>
          </cell>
          <cell r="I280">
            <v>-7.4</v>
          </cell>
          <cell r="J280">
            <v>-5.6</v>
          </cell>
          <cell r="K280">
            <v>-1.7000000000000002</v>
          </cell>
          <cell r="L280">
            <v>-1.4000000000000001</v>
          </cell>
          <cell r="O280">
            <v>0</v>
          </cell>
        </row>
        <row r="281">
          <cell r="A281" t="str">
            <v>T-FOND</v>
          </cell>
          <cell r="B281">
            <v>7661</v>
          </cell>
          <cell r="C281" t="str">
            <v>Depåavgifter Finland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-35.6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B282" t="str">
            <v>7661 Totalt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-35.6</v>
          </cell>
          <cell r="L282">
            <v>0</v>
          </cell>
          <cell r="O282">
            <v>0</v>
          </cell>
        </row>
        <row r="283">
          <cell r="A283" t="str">
            <v>T-KAP</v>
          </cell>
          <cell r="B283">
            <v>7665</v>
          </cell>
          <cell r="C283" t="str">
            <v>Anvisningsprovisioner</v>
          </cell>
          <cell r="D283">
            <v>0</v>
          </cell>
          <cell r="E283">
            <v>-11.1</v>
          </cell>
          <cell r="F283">
            <v>0</v>
          </cell>
          <cell r="G283">
            <v>-1.9</v>
          </cell>
          <cell r="H283">
            <v>0</v>
          </cell>
          <cell r="I283">
            <v>-30.1</v>
          </cell>
          <cell r="J283">
            <v>-16.899999999999999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B284" t="str">
            <v>7665 Totalt</v>
          </cell>
          <cell r="D284">
            <v>0</v>
          </cell>
          <cell r="E284">
            <v>-11.1</v>
          </cell>
          <cell r="F284">
            <v>0</v>
          </cell>
          <cell r="G284">
            <v>-1.9</v>
          </cell>
          <cell r="H284">
            <v>0</v>
          </cell>
          <cell r="I284">
            <v>-30.1</v>
          </cell>
          <cell r="J284">
            <v>-16.899999999999999</v>
          </cell>
          <cell r="K284">
            <v>0</v>
          </cell>
          <cell r="L284">
            <v>0</v>
          </cell>
          <cell r="O284">
            <v>0</v>
          </cell>
        </row>
        <row r="285">
          <cell r="A285" t="str">
            <v>TAB</v>
          </cell>
          <cell r="B285">
            <v>7670</v>
          </cell>
          <cell r="C285" t="str">
            <v>Tidningar, facklitteratur</v>
          </cell>
          <cell r="D285">
            <v>0</v>
          </cell>
          <cell r="E285">
            <v>-0.3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-3.2</v>
          </cell>
          <cell r="L285">
            <v>-0.9</v>
          </cell>
          <cell r="M285">
            <v>0</v>
          </cell>
          <cell r="N285">
            <v>0</v>
          </cell>
          <cell r="O285">
            <v>0</v>
          </cell>
        </row>
        <row r="286">
          <cell r="A286" t="str">
            <v>T-KAP</v>
          </cell>
          <cell r="B286">
            <v>7670</v>
          </cell>
          <cell r="C286" t="str">
            <v>Tidningar, facklitteratur</v>
          </cell>
          <cell r="D286">
            <v>-0.3</v>
          </cell>
          <cell r="E286">
            <v>-3.1</v>
          </cell>
          <cell r="F286">
            <v>-0.9</v>
          </cell>
          <cell r="G286">
            <v>-8.3000000000000007</v>
          </cell>
          <cell r="H286">
            <v>-3.5</v>
          </cell>
          <cell r="I286">
            <v>0</v>
          </cell>
          <cell r="J286">
            <v>-0.2</v>
          </cell>
          <cell r="K286">
            <v>0</v>
          </cell>
          <cell r="L286">
            <v>-2.8</v>
          </cell>
          <cell r="M286">
            <v>0</v>
          </cell>
          <cell r="N286">
            <v>0</v>
          </cell>
          <cell r="O286">
            <v>0</v>
          </cell>
        </row>
        <row r="287">
          <cell r="A287" t="str">
            <v>T-FOND</v>
          </cell>
          <cell r="B287">
            <v>7670</v>
          </cell>
          <cell r="C287" t="str">
            <v>Tidningar, facklitteratur</v>
          </cell>
          <cell r="D287">
            <v>-2.4</v>
          </cell>
          <cell r="E287">
            <v>-11.1</v>
          </cell>
          <cell r="F287">
            <v>-6.2</v>
          </cell>
          <cell r="G287">
            <v>-7.6</v>
          </cell>
          <cell r="H287">
            <v>-2.5</v>
          </cell>
          <cell r="I287">
            <v>-1.6</v>
          </cell>
          <cell r="J287">
            <v>-5</v>
          </cell>
          <cell r="K287">
            <v>-2.9</v>
          </cell>
          <cell r="L287">
            <v>-1.6</v>
          </cell>
          <cell r="M287">
            <v>0</v>
          </cell>
          <cell r="N287">
            <v>0</v>
          </cell>
          <cell r="O287">
            <v>0</v>
          </cell>
        </row>
        <row r="288">
          <cell r="B288" t="str">
            <v>7670 Totalt</v>
          </cell>
          <cell r="D288">
            <v>-2.6999999999999997</v>
          </cell>
          <cell r="E288">
            <v>-14.5</v>
          </cell>
          <cell r="F288">
            <v>-7.1000000000000005</v>
          </cell>
          <cell r="G288">
            <v>-15.9</v>
          </cell>
          <cell r="H288">
            <v>-6</v>
          </cell>
          <cell r="I288">
            <v>-1.6</v>
          </cell>
          <cell r="J288">
            <v>-5.2</v>
          </cell>
          <cell r="K288">
            <v>-6.1</v>
          </cell>
          <cell r="L288">
            <v>-5.3</v>
          </cell>
          <cell r="O288">
            <v>0</v>
          </cell>
        </row>
        <row r="289">
          <cell r="A289" t="str">
            <v>TAB</v>
          </cell>
          <cell r="B289">
            <v>7680</v>
          </cell>
          <cell r="C289" t="str">
            <v>Föreningsavgifter, EJ avdrag</v>
          </cell>
          <cell r="D289">
            <v>-3.7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 t="str">
            <v>T-KAP</v>
          </cell>
          <cell r="B290">
            <v>7680</v>
          </cell>
          <cell r="C290" t="str">
            <v>Föreningsavgifter, EJ avdrag</v>
          </cell>
          <cell r="D290">
            <v>0</v>
          </cell>
          <cell r="E290">
            <v>0</v>
          </cell>
          <cell r="F290">
            <v>0</v>
          </cell>
          <cell r="G290">
            <v>-3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 t="str">
            <v>T-FOND</v>
          </cell>
          <cell r="B291">
            <v>7680</v>
          </cell>
          <cell r="C291" t="str">
            <v>Föreningsavgifter, EJ avdrag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-0.4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B292" t="str">
            <v>7680 Totalt</v>
          </cell>
          <cell r="D292">
            <v>-3.7</v>
          </cell>
          <cell r="E292">
            <v>0</v>
          </cell>
          <cell r="F292">
            <v>0</v>
          </cell>
          <cell r="G292">
            <v>-3</v>
          </cell>
          <cell r="H292">
            <v>0</v>
          </cell>
          <cell r="I292">
            <v>-0.4</v>
          </cell>
          <cell r="J292">
            <v>0</v>
          </cell>
          <cell r="K292">
            <v>0</v>
          </cell>
          <cell r="L292">
            <v>0</v>
          </cell>
          <cell r="O292">
            <v>0</v>
          </cell>
        </row>
        <row r="293">
          <cell r="A293" t="str">
            <v>T-KAP</v>
          </cell>
          <cell r="B293">
            <v>7681</v>
          </cell>
          <cell r="C293" t="str">
            <v>Föreningsavgifter, avdragsgill</v>
          </cell>
          <cell r="D293">
            <v>0</v>
          </cell>
          <cell r="E293">
            <v>0</v>
          </cell>
          <cell r="F293">
            <v>0</v>
          </cell>
          <cell r="G293">
            <v>-0.3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B294" t="str">
            <v>7681 Totalt</v>
          </cell>
          <cell r="D294">
            <v>0</v>
          </cell>
          <cell r="E294">
            <v>0</v>
          </cell>
          <cell r="F294">
            <v>0</v>
          </cell>
          <cell r="G294">
            <v>-0.3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O294">
            <v>0</v>
          </cell>
        </row>
        <row r="295">
          <cell r="A295" t="str">
            <v>TAB</v>
          </cell>
          <cell r="B295">
            <v>7690</v>
          </cell>
          <cell r="C295" t="str">
            <v>Diverse övr. kostn</v>
          </cell>
          <cell r="D295">
            <v>-0.5</v>
          </cell>
          <cell r="E295">
            <v>0</v>
          </cell>
          <cell r="F295">
            <v>-1.3</v>
          </cell>
          <cell r="G295">
            <v>-2.1</v>
          </cell>
          <cell r="H295">
            <v>-14.7</v>
          </cell>
          <cell r="I295">
            <v>0.9</v>
          </cell>
          <cell r="J295">
            <v>0</v>
          </cell>
          <cell r="K295">
            <v>0</v>
          </cell>
          <cell r="L295">
            <v>-3.5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T-KAP</v>
          </cell>
          <cell r="B296">
            <v>7690</v>
          </cell>
          <cell r="C296" t="str">
            <v>Diverse övr. kostn</v>
          </cell>
          <cell r="D296">
            <v>-1.2</v>
          </cell>
          <cell r="E296">
            <v>-1.8</v>
          </cell>
          <cell r="F296">
            <v>-1.4</v>
          </cell>
          <cell r="G296">
            <v>-8</v>
          </cell>
          <cell r="H296">
            <v>-1.1000000000000001</v>
          </cell>
          <cell r="I296">
            <v>-3</v>
          </cell>
          <cell r="J296">
            <v>0</v>
          </cell>
          <cell r="K296">
            <v>-0.1</v>
          </cell>
          <cell r="L296">
            <v>-11.1</v>
          </cell>
          <cell r="M296">
            <v>0</v>
          </cell>
          <cell r="N296">
            <v>0</v>
          </cell>
          <cell r="O296">
            <v>0</v>
          </cell>
        </row>
        <row r="297">
          <cell r="A297" t="str">
            <v>T-FOND</v>
          </cell>
          <cell r="B297">
            <v>7690</v>
          </cell>
          <cell r="C297" t="str">
            <v>Diverse övr. kostn</v>
          </cell>
          <cell r="D297">
            <v>-4.5</v>
          </cell>
          <cell r="E297">
            <v>0.2</v>
          </cell>
          <cell r="F297">
            <v>0</v>
          </cell>
          <cell r="G297">
            <v>-9.9</v>
          </cell>
          <cell r="H297">
            <v>-3.5</v>
          </cell>
          <cell r="I297">
            <v>-0.9</v>
          </cell>
          <cell r="J297">
            <v>-2.8</v>
          </cell>
          <cell r="K297">
            <v>0</v>
          </cell>
          <cell r="L297">
            <v>-1</v>
          </cell>
          <cell r="M297">
            <v>0</v>
          </cell>
          <cell r="N297">
            <v>0</v>
          </cell>
          <cell r="O297">
            <v>0</v>
          </cell>
        </row>
        <row r="298">
          <cell r="B298" t="str">
            <v>7690 Totalt</v>
          </cell>
          <cell r="D298">
            <v>-6.2</v>
          </cell>
          <cell r="E298">
            <v>-1.6</v>
          </cell>
          <cell r="F298">
            <v>-2.7</v>
          </cell>
          <cell r="G298">
            <v>-20</v>
          </cell>
          <cell r="H298">
            <v>-19.299999999999997</v>
          </cell>
          <cell r="I298">
            <v>-3</v>
          </cell>
          <cell r="J298">
            <v>-2.8</v>
          </cell>
          <cell r="K298">
            <v>-0.1</v>
          </cell>
          <cell r="L298">
            <v>-15.6</v>
          </cell>
          <cell r="O298">
            <v>0</v>
          </cell>
        </row>
        <row r="299">
          <cell r="A299" t="str">
            <v>T-FOND</v>
          </cell>
          <cell r="B299">
            <v>7691</v>
          </cell>
          <cell r="C299" t="str">
            <v>Diverse övr. kostn EJ avdrag</v>
          </cell>
          <cell r="D299">
            <v>0</v>
          </cell>
          <cell r="E299">
            <v>-2.7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B300" t="str">
            <v>7691 Totalt</v>
          </cell>
          <cell r="D300">
            <v>0</v>
          </cell>
          <cell r="E300">
            <v>-2.7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O300">
            <v>0</v>
          </cell>
        </row>
        <row r="301">
          <cell r="A301" t="str">
            <v>TAB</v>
          </cell>
          <cell r="B301">
            <v>7810</v>
          </cell>
          <cell r="C301" t="str">
            <v>Resultat avyttr av inventarier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86.1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 t="str">
            <v>T-KAP</v>
          </cell>
          <cell r="B302">
            <v>7810</v>
          </cell>
          <cell r="C302" t="str">
            <v>Resultat förs inventarier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63.3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 t="str">
            <v>T-FOND</v>
          </cell>
          <cell r="B303">
            <v>7810</v>
          </cell>
          <cell r="C303" t="str">
            <v>Resultat avyttring inventarier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163.1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B304" t="str">
            <v>7810 Totalt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163.1</v>
          </cell>
          <cell r="K304">
            <v>149.39999999999998</v>
          </cell>
          <cell r="L304">
            <v>0</v>
          </cell>
          <cell r="O304">
            <v>0</v>
          </cell>
        </row>
        <row r="305">
          <cell r="A305" t="str">
            <v>TAB</v>
          </cell>
          <cell r="B305">
            <v>7919</v>
          </cell>
          <cell r="C305" t="str">
            <v>Avskrivningar datautrustning</v>
          </cell>
          <cell r="D305">
            <v>-7.4</v>
          </cell>
          <cell r="E305">
            <v>-7.4</v>
          </cell>
          <cell r="F305">
            <v>-9.1</v>
          </cell>
          <cell r="G305">
            <v>-9.1</v>
          </cell>
          <cell r="H305">
            <v>-9.1</v>
          </cell>
          <cell r="I305">
            <v>-9.1</v>
          </cell>
          <cell r="J305">
            <v>-9.1</v>
          </cell>
          <cell r="K305">
            <v>-9.1</v>
          </cell>
          <cell r="L305">
            <v>-10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 t="str">
            <v>T-KAP</v>
          </cell>
          <cell r="B306">
            <v>7919</v>
          </cell>
          <cell r="C306" t="str">
            <v>Avskrivningar datautrustning</v>
          </cell>
          <cell r="D306">
            <v>-15.2</v>
          </cell>
          <cell r="E306">
            <v>-15.2</v>
          </cell>
          <cell r="F306">
            <v>-12.9</v>
          </cell>
          <cell r="G306">
            <v>-11.4</v>
          </cell>
          <cell r="H306">
            <v>-11.4</v>
          </cell>
          <cell r="I306">
            <v>-11.4</v>
          </cell>
          <cell r="J306">
            <v>-13.1</v>
          </cell>
          <cell r="K306">
            <v>-12.3</v>
          </cell>
          <cell r="L306">
            <v>-12.3</v>
          </cell>
          <cell r="M306">
            <v>0</v>
          </cell>
          <cell r="N306">
            <v>0</v>
          </cell>
          <cell r="O306">
            <v>0</v>
          </cell>
        </row>
        <row r="307">
          <cell r="A307" t="str">
            <v>T-FOND</v>
          </cell>
          <cell r="B307">
            <v>7919</v>
          </cell>
          <cell r="C307" t="str">
            <v>Avskrivningar datautrustning</v>
          </cell>
          <cell r="D307">
            <v>-10.4</v>
          </cell>
          <cell r="E307">
            <v>-10.4</v>
          </cell>
          <cell r="F307">
            <v>-10.4</v>
          </cell>
          <cell r="G307">
            <v>-11</v>
          </cell>
          <cell r="H307">
            <v>-12.5</v>
          </cell>
          <cell r="I307">
            <v>-11.5</v>
          </cell>
          <cell r="J307">
            <v>-11.5</v>
          </cell>
          <cell r="K307">
            <v>-11.7</v>
          </cell>
          <cell r="L307">
            <v>-14.4</v>
          </cell>
          <cell r="M307">
            <v>0</v>
          </cell>
          <cell r="N307">
            <v>0</v>
          </cell>
          <cell r="O307">
            <v>0</v>
          </cell>
        </row>
        <row r="308">
          <cell r="B308" t="str">
            <v>7919 Totalt</v>
          </cell>
          <cell r="D308">
            <v>-33</v>
          </cell>
          <cell r="E308">
            <v>-33</v>
          </cell>
          <cell r="F308">
            <v>-32.4</v>
          </cell>
          <cell r="G308">
            <v>-31.5</v>
          </cell>
          <cell r="H308">
            <v>-33</v>
          </cell>
          <cell r="I308">
            <v>-32</v>
          </cell>
          <cell r="J308">
            <v>-33.700000000000003</v>
          </cell>
          <cell r="K308">
            <v>-33.099999999999994</v>
          </cell>
          <cell r="L308">
            <v>-36.700000000000003</v>
          </cell>
          <cell r="O308">
            <v>0</v>
          </cell>
        </row>
        <row r="309">
          <cell r="A309" t="str">
            <v>T-KAP</v>
          </cell>
          <cell r="B309">
            <v>7929</v>
          </cell>
          <cell r="C309" t="str">
            <v>Avskrivningar Programvara</v>
          </cell>
          <cell r="D309">
            <v>-18.600000000000001</v>
          </cell>
          <cell r="E309">
            <v>-18.600000000000001</v>
          </cell>
          <cell r="F309">
            <v>-18.600000000000001</v>
          </cell>
          <cell r="G309">
            <v>-18.600000000000001</v>
          </cell>
          <cell r="H309">
            <v>-18.600000000000001</v>
          </cell>
          <cell r="I309">
            <v>-18.600000000000001</v>
          </cell>
          <cell r="J309">
            <v>-18.600000000000001</v>
          </cell>
          <cell r="K309">
            <v>-18.600000000000001</v>
          </cell>
          <cell r="L309">
            <v>-18.600000000000001</v>
          </cell>
          <cell r="M309">
            <v>0</v>
          </cell>
          <cell r="N309">
            <v>0</v>
          </cell>
          <cell r="O309">
            <v>0</v>
          </cell>
        </row>
        <row r="310">
          <cell r="B310" t="str">
            <v>7929 Totalt</v>
          </cell>
          <cell r="D310">
            <v>-18.600000000000001</v>
          </cell>
          <cell r="E310">
            <v>-18.600000000000001</v>
          </cell>
          <cell r="F310">
            <v>-18.600000000000001</v>
          </cell>
          <cell r="G310">
            <v>-18.600000000000001</v>
          </cell>
          <cell r="H310">
            <v>-18.600000000000001</v>
          </cell>
          <cell r="I310">
            <v>-18.600000000000001</v>
          </cell>
          <cell r="J310">
            <v>-18.600000000000001</v>
          </cell>
          <cell r="K310">
            <v>-18.600000000000001</v>
          </cell>
          <cell r="L310">
            <v>-18.600000000000001</v>
          </cell>
          <cell r="O310">
            <v>0</v>
          </cell>
        </row>
        <row r="311">
          <cell r="A311" t="str">
            <v>TAB</v>
          </cell>
          <cell r="B311">
            <v>7949</v>
          </cell>
          <cell r="C311" t="str">
            <v>Avskrivningar bilar</v>
          </cell>
          <cell r="D311">
            <v>-3.3</v>
          </cell>
          <cell r="E311">
            <v>-3.3</v>
          </cell>
          <cell r="F311">
            <v>-3.3</v>
          </cell>
          <cell r="G311">
            <v>-3.3</v>
          </cell>
          <cell r="H311">
            <v>-3.3</v>
          </cell>
          <cell r="I311">
            <v>-3.3</v>
          </cell>
          <cell r="J311">
            <v>-3.3</v>
          </cell>
          <cell r="K311">
            <v>-5.5</v>
          </cell>
          <cell r="L311">
            <v>-5.5</v>
          </cell>
          <cell r="M311">
            <v>0</v>
          </cell>
          <cell r="N311">
            <v>0</v>
          </cell>
          <cell r="O311">
            <v>0</v>
          </cell>
        </row>
        <row r="312">
          <cell r="A312" t="str">
            <v>T-KAP</v>
          </cell>
          <cell r="B312">
            <v>7949</v>
          </cell>
          <cell r="C312" t="str">
            <v>Avskrivningar bilar</v>
          </cell>
          <cell r="D312">
            <v>-8.1999999999999993</v>
          </cell>
          <cell r="E312">
            <v>-8.1999999999999993</v>
          </cell>
          <cell r="F312">
            <v>-13.2</v>
          </cell>
          <cell r="G312">
            <v>-13.2</v>
          </cell>
          <cell r="H312">
            <v>-13.2</v>
          </cell>
          <cell r="I312">
            <v>-13.2</v>
          </cell>
          <cell r="J312">
            <v>-13.2</v>
          </cell>
          <cell r="K312">
            <v>-14.3</v>
          </cell>
          <cell r="L312">
            <v>-14.3</v>
          </cell>
          <cell r="M312">
            <v>0</v>
          </cell>
          <cell r="N312">
            <v>0</v>
          </cell>
          <cell r="O312">
            <v>0</v>
          </cell>
        </row>
        <row r="313">
          <cell r="A313" t="str">
            <v>T-FOND</v>
          </cell>
          <cell r="B313">
            <v>7949</v>
          </cell>
          <cell r="C313" t="str">
            <v>Avskrivningar bilar</v>
          </cell>
          <cell r="D313">
            <v>-5.7</v>
          </cell>
          <cell r="E313">
            <v>-5.7</v>
          </cell>
          <cell r="F313">
            <v>-5.7</v>
          </cell>
          <cell r="G313">
            <v>-5.7</v>
          </cell>
          <cell r="H313">
            <v>-9.6999999999999993</v>
          </cell>
          <cell r="I313">
            <v>-9.6999999999999993</v>
          </cell>
          <cell r="J313">
            <v>-14.8</v>
          </cell>
          <cell r="K313">
            <v>-9.1</v>
          </cell>
          <cell r="L313">
            <v>-9.1</v>
          </cell>
          <cell r="M313">
            <v>0</v>
          </cell>
          <cell r="N313">
            <v>0</v>
          </cell>
          <cell r="O313">
            <v>0</v>
          </cell>
        </row>
        <row r="314">
          <cell r="B314" t="str">
            <v>7949 Totalt</v>
          </cell>
          <cell r="D314">
            <v>-17.2</v>
          </cell>
          <cell r="E314">
            <v>-17.2</v>
          </cell>
          <cell r="F314">
            <v>-22.2</v>
          </cell>
          <cell r="G314">
            <v>-22.2</v>
          </cell>
          <cell r="H314">
            <v>-26.2</v>
          </cell>
          <cell r="I314">
            <v>-26.2</v>
          </cell>
          <cell r="J314">
            <v>-31.3</v>
          </cell>
          <cell r="K314">
            <v>-28.9</v>
          </cell>
          <cell r="L314">
            <v>-28.9</v>
          </cell>
          <cell r="O314">
            <v>0</v>
          </cell>
        </row>
        <row r="315">
          <cell r="A315" t="str">
            <v>T-KAP</v>
          </cell>
          <cell r="B315">
            <v>7999</v>
          </cell>
          <cell r="C315" t="str">
            <v>Avskrivningar övrigt</v>
          </cell>
          <cell r="D315">
            <v>-8.1</v>
          </cell>
          <cell r="E315">
            <v>-8.1999999999999993</v>
          </cell>
          <cell r="F315">
            <v>-8.1999999999999993</v>
          </cell>
          <cell r="G315">
            <v>-8.1999999999999993</v>
          </cell>
          <cell r="H315">
            <v>-8.1999999999999993</v>
          </cell>
          <cell r="I315">
            <v>-8.1999999999999993</v>
          </cell>
          <cell r="J315">
            <v>-8.1999999999999993</v>
          </cell>
          <cell r="K315">
            <v>-8.1999999999999993</v>
          </cell>
          <cell r="L315">
            <v>-8.1999999999999993</v>
          </cell>
          <cell r="M315">
            <v>0</v>
          </cell>
          <cell r="N315">
            <v>0</v>
          </cell>
          <cell r="O315">
            <v>0</v>
          </cell>
        </row>
        <row r="316">
          <cell r="A316" t="str">
            <v>T-FOND</v>
          </cell>
          <cell r="B316">
            <v>7999</v>
          </cell>
          <cell r="C316" t="str">
            <v>Avskrivningar övrigt</v>
          </cell>
          <cell r="D316">
            <v>-2.5</v>
          </cell>
          <cell r="E316">
            <v>-2.5</v>
          </cell>
          <cell r="F316">
            <v>0</v>
          </cell>
          <cell r="G316">
            <v>-2.5</v>
          </cell>
          <cell r="H316">
            <v>-2.5</v>
          </cell>
          <cell r="I316">
            <v>-2.5</v>
          </cell>
          <cell r="J316">
            <v>-2.5</v>
          </cell>
          <cell r="K316">
            <v>-2.5</v>
          </cell>
          <cell r="L316">
            <v>-2.5</v>
          </cell>
          <cell r="M316">
            <v>0</v>
          </cell>
          <cell r="N316">
            <v>0</v>
          </cell>
          <cell r="O316">
            <v>0</v>
          </cell>
        </row>
        <row r="317">
          <cell r="B317" t="str">
            <v>7999 Totalt</v>
          </cell>
          <cell r="D317">
            <v>-10.6</v>
          </cell>
          <cell r="E317">
            <v>-10.7</v>
          </cell>
          <cell r="F317">
            <v>-8.1999999999999993</v>
          </cell>
          <cell r="G317">
            <v>-10.7</v>
          </cell>
          <cell r="H317">
            <v>-10.7</v>
          </cell>
          <cell r="I317">
            <v>-10.7</v>
          </cell>
          <cell r="J317">
            <v>-10.7</v>
          </cell>
          <cell r="K317">
            <v>-10.7</v>
          </cell>
          <cell r="L317">
            <v>-10.7</v>
          </cell>
          <cell r="O317">
            <v>0</v>
          </cell>
        </row>
        <row r="318">
          <cell r="A318" t="str">
            <v>TAB</v>
          </cell>
          <cell r="B318">
            <v>8020</v>
          </cell>
          <cell r="C318" t="str">
            <v>Ränteintäkter</v>
          </cell>
          <cell r="D318">
            <v>3.9</v>
          </cell>
          <cell r="E318">
            <v>1.3</v>
          </cell>
          <cell r="F318">
            <v>474.6</v>
          </cell>
          <cell r="G318">
            <v>3.5</v>
          </cell>
          <cell r="H318">
            <v>0.6</v>
          </cell>
          <cell r="I318">
            <v>0.5</v>
          </cell>
          <cell r="J318">
            <v>2.2000000000000002</v>
          </cell>
          <cell r="K318">
            <v>1.8</v>
          </cell>
          <cell r="L318">
            <v>1.5</v>
          </cell>
          <cell r="M318">
            <v>0</v>
          </cell>
          <cell r="N318">
            <v>0</v>
          </cell>
          <cell r="O318">
            <v>0</v>
          </cell>
        </row>
        <row r="319">
          <cell r="A319" t="str">
            <v>T-KAP</v>
          </cell>
          <cell r="B319">
            <v>8020</v>
          </cell>
          <cell r="C319" t="str">
            <v>Ränteintäkter</v>
          </cell>
          <cell r="D319">
            <v>11.1</v>
          </cell>
          <cell r="E319">
            <v>14.3</v>
          </cell>
          <cell r="F319">
            <v>10.6</v>
          </cell>
          <cell r="G319">
            <v>4.0999999999999996</v>
          </cell>
          <cell r="H319">
            <v>6</v>
          </cell>
          <cell r="I319">
            <v>12.8</v>
          </cell>
          <cell r="J319">
            <v>11.7</v>
          </cell>
          <cell r="K319">
            <v>10.199999999999999</v>
          </cell>
          <cell r="L319">
            <v>6.4</v>
          </cell>
          <cell r="M319">
            <v>0</v>
          </cell>
          <cell r="N319">
            <v>0</v>
          </cell>
          <cell r="O319">
            <v>0</v>
          </cell>
        </row>
        <row r="320">
          <cell r="A320" t="str">
            <v>T-FOND</v>
          </cell>
          <cell r="B320">
            <v>8020</v>
          </cell>
          <cell r="C320" t="str">
            <v>Ränteintäkter</v>
          </cell>
          <cell r="D320">
            <v>3.9</v>
          </cell>
          <cell r="E320">
            <v>4.0999999999999996</v>
          </cell>
          <cell r="F320">
            <v>4</v>
          </cell>
          <cell r="G320">
            <v>3.1</v>
          </cell>
          <cell r="H320">
            <v>2.1</v>
          </cell>
          <cell r="I320">
            <v>1.9</v>
          </cell>
          <cell r="J320">
            <v>2.7</v>
          </cell>
          <cell r="K320">
            <v>3.2</v>
          </cell>
          <cell r="L320">
            <v>3.5</v>
          </cell>
          <cell r="M320">
            <v>0</v>
          </cell>
          <cell r="N320">
            <v>0</v>
          </cell>
          <cell r="O320">
            <v>0</v>
          </cell>
        </row>
        <row r="321">
          <cell r="B321" t="str">
            <v>8020 Totalt</v>
          </cell>
          <cell r="D321">
            <v>18.899999999999999</v>
          </cell>
          <cell r="E321">
            <v>19.700000000000003</v>
          </cell>
          <cell r="F321">
            <v>489.20000000000005</v>
          </cell>
          <cell r="G321">
            <v>10.7</v>
          </cell>
          <cell r="H321">
            <v>8.6999999999999993</v>
          </cell>
          <cell r="I321">
            <v>15.200000000000001</v>
          </cell>
          <cell r="J321">
            <v>16.599999999999998</v>
          </cell>
          <cell r="K321">
            <v>15.2</v>
          </cell>
          <cell r="L321">
            <v>11.4</v>
          </cell>
          <cell r="O321">
            <v>0</v>
          </cell>
        </row>
        <row r="322">
          <cell r="A322" t="str">
            <v>TAB</v>
          </cell>
          <cell r="B322">
            <v>8050</v>
          </cell>
          <cell r="C322" t="str">
            <v>Orealiserat resultat räntefond</v>
          </cell>
          <cell r="D322">
            <v>49</v>
          </cell>
          <cell r="E322">
            <v>40.299999999999997</v>
          </cell>
          <cell r="F322">
            <v>-423.5</v>
          </cell>
          <cell r="G322">
            <v>116.6</v>
          </cell>
          <cell r="H322">
            <v>44.1</v>
          </cell>
          <cell r="I322">
            <v>23.5</v>
          </cell>
          <cell r="J322">
            <v>21.2</v>
          </cell>
          <cell r="K322">
            <v>23</v>
          </cell>
          <cell r="L322">
            <v>22.8</v>
          </cell>
          <cell r="M322">
            <v>0</v>
          </cell>
          <cell r="N322">
            <v>0</v>
          </cell>
          <cell r="O322">
            <v>0</v>
          </cell>
        </row>
        <row r="323">
          <cell r="B323" t="str">
            <v>8050 Totalt</v>
          </cell>
          <cell r="D323">
            <v>49</v>
          </cell>
          <cell r="E323">
            <v>40.299999999999997</v>
          </cell>
          <cell r="F323">
            <v>-423.5</v>
          </cell>
          <cell r="G323">
            <v>116.6</v>
          </cell>
          <cell r="H323">
            <v>44.1</v>
          </cell>
          <cell r="I323">
            <v>23.5</v>
          </cell>
          <cell r="J323">
            <v>21.2</v>
          </cell>
          <cell r="K323">
            <v>23</v>
          </cell>
          <cell r="L323">
            <v>22.8</v>
          </cell>
          <cell r="O323">
            <v>0</v>
          </cell>
        </row>
        <row r="324">
          <cell r="A324" t="str">
            <v>TAB</v>
          </cell>
          <cell r="B324">
            <v>8060</v>
          </cell>
          <cell r="C324" t="str">
            <v>Reavinst värdepapper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29.1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B325" t="str">
            <v>8060 Totalt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29.1</v>
          </cell>
          <cell r="J325">
            <v>0</v>
          </cell>
          <cell r="K325">
            <v>0</v>
          </cell>
          <cell r="L325">
            <v>0</v>
          </cell>
          <cell r="O325">
            <v>0</v>
          </cell>
        </row>
        <row r="326">
          <cell r="A326" t="str">
            <v>TAB</v>
          </cell>
          <cell r="B326">
            <v>8120</v>
          </cell>
          <cell r="C326" t="str">
            <v>Räntekostnader</v>
          </cell>
          <cell r="D326">
            <v>-20.8</v>
          </cell>
          <cell r="E326">
            <v>-20.8</v>
          </cell>
          <cell r="F326">
            <v>-20.8</v>
          </cell>
          <cell r="G326">
            <v>-95.8</v>
          </cell>
          <cell r="H326">
            <v>-11.5</v>
          </cell>
          <cell r="I326">
            <v>-11.5</v>
          </cell>
          <cell r="J326">
            <v>-11.5</v>
          </cell>
          <cell r="K326">
            <v>-11.5</v>
          </cell>
          <cell r="L326">
            <v>-11.5</v>
          </cell>
          <cell r="M326">
            <v>0</v>
          </cell>
          <cell r="N326">
            <v>0</v>
          </cell>
          <cell r="O326">
            <v>0</v>
          </cell>
        </row>
        <row r="327">
          <cell r="A327" t="str">
            <v>T-KAP</v>
          </cell>
          <cell r="B327">
            <v>8120</v>
          </cell>
          <cell r="C327" t="str">
            <v>Räntekostnader</v>
          </cell>
          <cell r="D327">
            <v>0</v>
          </cell>
          <cell r="E327">
            <v>0</v>
          </cell>
          <cell r="F327">
            <v>-0.1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-0.1</v>
          </cell>
          <cell r="M327">
            <v>0</v>
          </cell>
          <cell r="N327">
            <v>0</v>
          </cell>
          <cell r="O327">
            <v>0</v>
          </cell>
        </row>
        <row r="328">
          <cell r="B328" t="str">
            <v>8120 Totalt</v>
          </cell>
          <cell r="D328">
            <v>-20.8</v>
          </cell>
          <cell r="E328">
            <v>-20.8</v>
          </cell>
          <cell r="F328">
            <v>-20.900000000000002</v>
          </cell>
          <cell r="G328">
            <v>-95.8</v>
          </cell>
          <cell r="H328">
            <v>-11.5</v>
          </cell>
          <cell r="I328">
            <v>-11.5</v>
          </cell>
          <cell r="J328">
            <v>-11.5</v>
          </cell>
          <cell r="K328">
            <v>-11.5</v>
          </cell>
          <cell r="L328">
            <v>-11.6</v>
          </cell>
          <cell r="O328">
            <v>0</v>
          </cell>
        </row>
        <row r="329">
          <cell r="A329" t="str">
            <v>TAB</v>
          </cell>
          <cell r="B329">
            <v>8160</v>
          </cell>
          <cell r="C329" t="str">
            <v>Reaförlust värdepapper</v>
          </cell>
          <cell r="D329">
            <v>0</v>
          </cell>
          <cell r="E329">
            <v>0</v>
          </cell>
          <cell r="F329">
            <v>0</v>
          </cell>
          <cell r="G329">
            <v>-83</v>
          </cell>
          <cell r="H329">
            <v>-25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B330" t="str">
            <v>8160 Totalt</v>
          </cell>
          <cell r="D330">
            <v>0</v>
          </cell>
          <cell r="E330">
            <v>0</v>
          </cell>
          <cell r="F330">
            <v>0</v>
          </cell>
          <cell r="G330">
            <v>-83</v>
          </cell>
          <cell r="H330">
            <v>-25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O330">
            <v>0</v>
          </cell>
        </row>
        <row r="331">
          <cell r="A331" t="str">
            <v>TAB</v>
          </cell>
          <cell r="B331">
            <v>8191</v>
          </cell>
          <cell r="C331" t="str">
            <v>Inlösen av konvertibler</v>
          </cell>
          <cell r="D331">
            <v>0</v>
          </cell>
          <cell r="E331">
            <v>0</v>
          </cell>
          <cell r="F331">
            <v>0</v>
          </cell>
          <cell r="G331">
            <v>-225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B332" t="str">
            <v>8191 Totalt</v>
          </cell>
          <cell r="D332">
            <v>0</v>
          </cell>
          <cell r="E332">
            <v>0</v>
          </cell>
          <cell r="F332">
            <v>0</v>
          </cell>
          <cell r="G332">
            <v>-225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O332">
            <v>0</v>
          </cell>
        </row>
        <row r="333">
          <cell r="A333" t="str">
            <v>TAB</v>
          </cell>
          <cell r="B333">
            <v>8192</v>
          </cell>
          <cell r="C333" t="str">
            <v>Inlösen av optioner</v>
          </cell>
          <cell r="D333">
            <v>0</v>
          </cell>
          <cell r="E333">
            <v>0</v>
          </cell>
          <cell r="F333">
            <v>0</v>
          </cell>
          <cell r="G333">
            <v>-159.1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B334" t="str">
            <v>8192 Totalt</v>
          </cell>
          <cell r="D334">
            <v>0</v>
          </cell>
          <cell r="E334">
            <v>0</v>
          </cell>
          <cell r="F334">
            <v>0</v>
          </cell>
          <cell r="G334">
            <v>-159.1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O334">
            <v>0</v>
          </cell>
        </row>
        <row r="335">
          <cell r="B335" t="str">
            <v>Totalt</v>
          </cell>
          <cell r="D335">
            <v>-45.200000000000102</v>
          </cell>
          <cell r="E335">
            <v>498.39999999999912</v>
          </cell>
          <cell r="F335">
            <v>-765.5</v>
          </cell>
          <cell r="G335">
            <v>36.200000000000585</v>
          </cell>
          <cell r="H335">
            <v>-336.19999999999965</v>
          </cell>
          <cell r="I335">
            <v>3593.3</v>
          </cell>
          <cell r="J335">
            <v>1092.9000000000003</v>
          </cell>
          <cell r="K335">
            <v>-152.10000000000008</v>
          </cell>
          <cell r="L335">
            <v>-395.1999999999997</v>
          </cell>
          <cell r="O335">
            <v>0</v>
          </cell>
        </row>
      </sheetData>
      <sheetData sheetId="25"/>
      <sheetData sheetId="26"/>
      <sheetData sheetId="27"/>
      <sheetData sheetId="28" refreshError="1">
        <row r="2">
          <cell r="AD2">
            <v>36400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 mån TOT, res"/>
      <sheetName val="14 mån SE, res"/>
      <sheetName val="14 mån FI, res"/>
      <sheetName val="14 mån SE, kostn"/>
      <sheetName val="14 mån FI, kostn(SEK)"/>
      <sheetName val="Förändringar"/>
      <sheetName val="Personal"/>
      <sheetName val="Nycklar"/>
      <sheetName val="Budget 1998, T-FOND"/>
      <sheetName val="Budget 1998, AffO TOTAL"/>
      <sheetName val="Stig Nordek"/>
      <sheetName val="Budget 1998, KONCERN"/>
      <sheetName val="Löner"/>
      <sheetName val="Budget 1998, sales"/>
      <sheetName val="Budget 1998, Förvaltning"/>
      <sheetName val="Budget 1998, Admin"/>
      <sheetName val="Budget 1998, Central F"/>
      <sheetName val="Investeringar -98"/>
      <sheetName val="TAB-98"/>
      <sheetName val="Budget 1998, OH Affo (PE+PS)"/>
      <sheetName val="Driftsres"/>
      <sheetName val="Nyckeltal"/>
      <sheetName val="Nyckeltal (D)"/>
      <sheetName val="Int-stuktur"/>
      <sheetName val="Konto koncern"/>
      <sheetName val="Antaganden-98"/>
      <sheetName val="TMS2000"/>
      <sheetName val="Bilar"/>
      <sheetName val="Försäkringar"/>
      <sheetName val="Lokalhyra "/>
      <sheetName val="Ledning"/>
      <sheetName val="Styrelser"/>
      <sheetName val="Revision"/>
      <sheetName val="Räntenetto"/>
      <sheetName val="M&amp;I,T-FOND"/>
      <sheetName val="M&amp;I, T-KAP"/>
      <sheetName val="M&amp;I, T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3">
          <cell r="A3" t="str">
            <v>Bolag</v>
          </cell>
          <cell r="B3" t="str">
            <v>Konto</v>
          </cell>
          <cell r="C3" t="str">
            <v>Namn</v>
          </cell>
          <cell r="D3">
            <v>1</v>
          </cell>
          <cell r="E3">
            <v>2</v>
          </cell>
          <cell r="F3">
            <v>3</v>
          </cell>
          <cell r="G3">
            <v>4</v>
          </cell>
          <cell r="H3">
            <v>5</v>
          </cell>
          <cell r="I3">
            <v>6</v>
          </cell>
          <cell r="J3">
            <v>7</v>
          </cell>
          <cell r="K3">
            <v>8</v>
          </cell>
          <cell r="L3">
            <v>9</v>
          </cell>
          <cell r="M3">
            <v>10</v>
          </cell>
          <cell r="N3">
            <v>11</v>
          </cell>
          <cell r="O3">
            <v>12</v>
          </cell>
        </row>
        <row r="4">
          <cell r="A4" t="str">
            <v>T-KAP</v>
          </cell>
          <cell r="B4">
            <v>3011</v>
          </cell>
          <cell r="C4" t="str">
            <v>Förvaltningsintäkter, momspl.</v>
          </cell>
          <cell r="D4">
            <v>259.7</v>
          </cell>
          <cell r="E4">
            <v>490</v>
          </cell>
          <cell r="F4">
            <v>7.8</v>
          </cell>
          <cell r="G4">
            <v>3.3</v>
          </cell>
          <cell r="H4">
            <v>42.8</v>
          </cell>
          <cell r="I4">
            <v>56.3</v>
          </cell>
          <cell r="J4">
            <v>969.1</v>
          </cell>
          <cell r="K4">
            <v>0</v>
          </cell>
          <cell r="L4">
            <v>-75</v>
          </cell>
          <cell r="M4">
            <v>0</v>
          </cell>
          <cell r="N4">
            <v>0</v>
          </cell>
          <cell r="O4">
            <v>0</v>
          </cell>
        </row>
        <row r="5">
          <cell r="B5" t="str">
            <v>3011 Totalt</v>
          </cell>
          <cell r="D5">
            <v>259.7</v>
          </cell>
          <cell r="E5">
            <v>490</v>
          </cell>
          <cell r="F5">
            <v>7.8</v>
          </cell>
          <cell r="G5">
            <v>3.3</v>
          </cell>
          <cell r="H5">
            <v>42.8</v>
          </cell>
          <cell r="I5">
            <v>56.3</v>
          </cell>
          <cell r="J5">
            <v>969.1</v>
          </cell>
          <cell r="K5">
            <v>0</v>
          </cell>
          <cell r="L5">
            <v>-75</v>
          </cell>
          <cell r="O5">
            <v>0</v>
          </cell>
        </row>
        <row r="6">
          <cell r="A6" t="str">
            <v>T-KAP</v>
          </cell>
          <cell r="B6">
            <v>3016</v>
          </cell>
          <cell r="C6" t="str">
            <v>CMI Insurance, provisioner</v>
          </cell>
          <cell r="D6">
            <v>0.1</v>
          </cell>
          <cell r="E6">
            <v>0</v>
          </cell>
          <cell r="F6">
            <v>0</v>
          </cell>
          <cell r="G6">
            <v>6.6</v>
          </cell>
          <cell r="H6">
            <v>16.2</v>
          </cell>
          <cell r="I6">
            <v>5</v>
          </cell>
          <cell r="J6">
            <v>0</v>
          </cell>
          <cell r="K6">
            <v>2.8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3016 Totalt</v>
          </cell>
          <cell r="D7">
            <v>0.1</v>
          </cell>
          <cell r="E7">
            <v>0</v>
          </cell>
          <cell r="F7">
            <v>0</v>
          </cell>
          <cell r="G7">
            <v>6.6</v>
          </cell>
          <cell r="H7">
            <v>16.2</v>
          </cell>
          <cell r="I7">
            <v>5</v>
          </cell>
          <cell r="J7">
            <v>0</v>
          </cell>
          <cell r="K7">
            <v>2.8</v>
          </cell>
          <cell r="L7">
            <v>0</v>
          </cell>
          <cell r="O7">
            <v>0</v>
          </cell>
        </row>
        <row r="8">
          <cell r="A8" t="str">
            <v>T-KAP</v>
          </cell>
          <cell r="B8">
            <v>3017</v>
          </cell>
          <cell r="C8" t="str">
            <v>Lombard, provisioner</v>
          </cell>
          <cell r="D8">
            <v>60.5</v>
          </cell>
          <cell r="E8">
            <v>21.1</v>
          </cell>
          <cell r="F8">
            <v>37.4</v>
          </cell>
          <cell r="G8">
            <v>37.5</v>
          </cell>
          <cell r="H8">
            <v>69.400000000000006</v>
          </cell>
          <cell r="I8">
            <v>37.700000000000003</v>
          </cell>
          <cell r="J8">
            <v>38.4</v>
          </cell>
          <cell r="K8">
            <v>69.099999999999994</v>
          </cell>
          <cell r="L8">
            <v>37.9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3017 Totalt</v>
          </cell>
          <cell r="D9">
            <v>60.5</v>
          </cell>
          <cell r="E9">
            <v>21.1</v>
          </cell>
          <cell r="F9">
            <v>37.4</v>
          </cell>
          <cell r="G9">
            <v>37.5</v>
          </cell>
          <cell r="H9">
            <v>69.400000000000006</v>
          </cell>
          <cell r="I9">
            <v>37.700000000000003</v>
          </cell>
          <cell r="J9">
            <v>38.4</v>
          </cell>
          <cell r="K9">
            <v>69.099999999999994</v>
          </cell>
          <cell r="L9">
            <v>37.9</v>
          </cell>
          <cell r="O9">
            <v>0</v>
          </cell>
        </row>
        <row r="10">
          <cell r="A10" t="str">
            <v>T-KAP</v>
          </cell>
          <cell r="B10">
            <v>3018</v>
          </cell>
          <cell r="C10" t="str">
            <v>Merrill Lynch, Börsobligation</v>
          </cell>
          <cell r="D10">
            <v>0</v>
          </cell>
          <cell r="E10">
            <v>0</v>
          </cell>
          <cell r="F10">
            <v>0</v>
          </cell>
          <cell r="G10">
            <v>1215.4000000000001</v>
          </cell>
          <cell r="H10">
            <v>0</v>
          </cell>
          <cell r="I10">
            <v>4490.5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3018 Totalt</v>
          </cell>
          <cell r="D11">
            <v>0</v>
          </cell>
          <cell r="E11">
            <v>0</v>
          </cell>
          <cell r="F11">
            <v>0</v>
          </cell>
          <cell r="G11">
            <v>1215.4000000000001</v>
          </cell>
          <cell r="H11">
            <v>0</v>
          </cell>
          <cell r="I11">
            <v>4490.5</v>
          </cell>
          <cell r="J11">
            <v>0</v>
          </cell>
          <cell r="K11">
            <v>0</v>
          </cell>
          <cell r="L11">
            <v>0</v>
          </cell>
          <cell r="O11">
            <v>0</v>
          </cell>
        </row>
        <row r="12">
          <cell r="A12" t="str">
            <v>T-KAP</v>
          </cell>
          <cell r="B12">
            <v>3019</v>
          </cell>
          <cell r="C12" t="str">
            <v>Bankers Trust, börsobligation</v>
          </cell>
          <cell r="D12">
            <v>614.5</v>
          </cell>
          <cell r="E12">
            <v>469.8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3019 Totalt</v>
          </cell>
          <cell r="D13">
            <v>614.5</v>
          </cell>
          <cell r="E13">
            <v>469.8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O13">
            <v>0</v>
          </cell>
        </row>
        <row r="14">
          <cell r="A14" t="str">
            <v>TAB</v>
          </cell>
          <cell r="B14">
            <v>3026</v>
          </cell>
          <cell r="C14" t="str">
            <v>Courtage Skandiabanken</v>
          </cell>
          <cell r="D14">
            <v>122.7</v>
          </cell>
          <cell r="E14">
            <v>87.9</v>
          </cell>
          <cell r="F14">
            <v>82.6</v>
          </cell>
          <cell r="G14">
            <v>78.5</v>
          </cell>
          <cell r="H14">
            <v>122.9</v>
          </cell>
          <cell r="I14">
            <v>93.1</v>
          </cell>
          <cell r="J14">
            <v>0</v>
          </cell>
          <cell r="K14">
            <v>126.5</v>
          </cell>
          <cell r="L14">
            <v>72.2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3026 Totalt</v>
          </cell>
          <cell r="D15">
            <v>122.7</v>
          </cell>
          <cell r="E15">
            <v>87.9</v>
          </cell>
          <cell r="F15">
            <v>82.6</v>
          </cell>
          <cell r="G15">
            <v>78.5</v>
          </cell>
          <cell r="H15">
            <v>122.9</v>
          </cell>
          <cell r="I15">
            <v>93.1</v>
          </cell>
          <cell r="J15">
            <v>0</v>
          </cell>
          <cell r="K15">
            <v>126.5</v>
          </cell>
          <cell r="L15">
            <v>72.2</v>
          </cell>
          <cell r="O15">
            <v>0</v>
          </cell>
        </row>
        <row r="16">
          <cell r="A16" t="str">
            <v>T-FOND</v>
          </cell>
          <cell r="B16">
            <v>3113</v>
          </cell>
          <cell r="C16" t="str">
            <v>Förvaltning Tillväxtfond</v>
          </cell>
          <cell r="D16">
            <v>323.10000000000002</v>
          </cell>
          <cell r="E16">
            <v>362.1</v>
          </cell>
          <cell r="F16">
            <v>388.9</v>
          </cell>
          <cell r="G16">
            <v>425.4</v>
          </cell>
          <cell r="H16">
            <v>449.2</v>
          </cell>
          <cell r="I16">
            <v>450.2</v>
          </cell>
          <cell r="J16">
            <v>468.3</v>
          </cell>
          <cell r="K16">
            <v>479.4</v>
          </cell>
          <cell r="L16">
            <v>535.5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3113 Totalt</v>
          </cell>
          <cell r="D17">
            <v>323.10000000000002</v>
          </cell>
          <cell r="E17">
            <v>362.1</v>
          </cell>
          <cell r="F17">
            <v>388.9</v>
          </cell>
          <cell r="G17">
            <v>425.4</v>
          </cell>
          <cell r="H17">
            <v>449.2</v>
          </cell>
          <cell r="I17">
            <v>450.2</v>
          </cell>
          <cell r="J17">
            <v>468.3</v>
          </cell>
          <cell r="K17">
            <v>479.4</v>
          </cell>
          <cell r="L17">
            <v>535.5</v>
          </cell>
          <cell r="O17">
            <v>0</v>
          </cell>
        </row>
        <row r="18">
          <cell r="A18" t="str">
            <v>T-FOND</v>
          </cell>
          <cell r="B18">
            <v>3114</v>
          </cell>
          <cell r="C18" t="str">
            <v>Förvaltning SSVX-fond</v>
          </cell>
          <cell r="D18">
            <v>300.39999999999998</v>
          </cell>
          <cell r="E18">
            <v>297.10000000000002</v>
          </cell>
          <cell r="F18">
            <v>333.2</v>
          </cell>
          <cell r="G18">
            <v>366.3</v>
          </cell>
          <cell r="H18">
            <v>392.8</v>
          </cell>
          <cell r="I18">
            <v>427.8</v>
          </cell>
          <cell r="J18">
            <v>493.5</v>
          </cell>
          <cell r="K18">
            <v>506.7</v>
          </cell>
          <cell r="L18">
            <v>521.79999999999995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3114 Totalt</v>
          </cell>
          <cell r="D19">
            <v>300.39999999999998</v>
          </cell>
          <cell r="E19">
            <v>297.10000000000002</v>
          </cell>
          <cell r="F19">
            <v>333.2</v>
          </cell>
          <cell r="G19">
            <v>366.3</v>
          </cell>
          <cell r="H19">
            <v>392.8</v>
          </cell>
          <cell r="I19">
            <v>427.8</v>
          </cell>
          <cell r="J19">
            <v>493.5</v>
          </cell>
          <cell r="K19">
            <v>506.7</v>
          </cell>
          <cell r="L19">
            <v>521.79999999999995</v>
          </cell>
          <cell r="O19">
            <v>0</v>
          </cell>
        </row>
        <row r="20">
          <cell r="A20" t="str">
            <v>T-FOND</v>
          </cell>
          <cell r="B20">
            <v>3115</v>
          </cell>
          <cell r="C20" t="str">
            <v>Förvaltning SOBL-fond</v>
          </cell>
          <cell r="D20">
            <v>103.6</v>
          </cell>
          <cell r="E20">
            <v>93.7</v>
          </cell>
          <cell r="F20">
            <v>84.7</v>
          </cell>
          <cell r="G20">
            <v>80.2</v>
          </cell>
          <cell r="H20">
            <v>89.9</v>
          </cell>
          <cell r="I20">
            <v>95.2</v>
          </cell>
          <cell r="J20">
            <v>105.1</v>
          </cell>
          <cell r="K20">
            <v>125.4</v>
          </cell>
          <cell r="L20">
            <v>116.5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3115 Totalt</v>
          </cell>
          <cell r="D21">
            <v>103.6</v>
          </cell>
          <cell r="E21">
            <v>93.7</v>
          </cell>
          <cell r="F21">
            <v>84.7</v>
          </cell>
          <cell r="G21">
            <v>80.2</v>
          </cell>
          <cell r="H21">
            <v>89.9</v>
          </cell>
          <cell r="I21">
            <v>95.2</v>
          </cell>
          <cell r="J21">
            <v>105.1</v>
          </cell>
          <cell r="K21">
            <v>125.4</v>
          </cell>
          <cell r="L21">
            <v>116.5</v>
          </cell>
          <cell r="O21">
            <v>0</v>
          </cell>
        </row>
        <row r="22">
          <cell r="A22" t="str">
            <v>TAB</v>
          </cell>
          <cell r="B22">
            <v>3611</v>
          </cell>
          <cell r="C22" t="str">
            <v>Intern fakturering T-FOND</v>
          </cell>
          <cell r="D22">
            <v>42</v>
          </cell>
          <cell r="E22">
            <v>42</v>
          </cell>
          <cell r="F22">
            <v>42</v>
          </cell>
          <cell r="G22">
            <v>42</v>
          </cell>
          <cell r="H22">
            <v>42</v>
          </cell>
          <cell r="I22">
            <v>42</v>
          </cell>
          <cell r="J22">
            <v>42</v>
          </cell>
          <cell r="K22">
            <v>42</v>
          </cell>
          <cell r="L22">
            <v>42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>3611 Totalt</v>
          </cell>
          <cell r="D23">
            <v>42</v>
          </cell>
          <cell r="E23">
            <v>42</v>
          </cell>
          <cell r="F23">
            <v>42</v>
          </cell>
          <cell r="G23">
            <v>42</v>
          </cell>
          <cell r="H23">
            <v>42</v>
          </cell>
          <cell r="I23">
            <v>42</v>
          </cell>
          <cell r="J23">
            <v>42</v>
          </cell>
          <cell r="K23">
            <v>42</v>
          </cell>
          <cell r="L23">
            <v>42</v>
          </cell>
          <cell r="O23">
            <v>0</v>
          </cell>
        </row>
        <row r="24">
          <cell r="A24" t="str">
            <v>TAB</v>
          </cell>
          <cell r="B24">
            <v>3612</v>
          </cell>
          <cell r="C24" t="str">
            <v>Intern fakturering T-KAP</v>
          </cell>
          <cell r="D24">
            <v>42</v>
          </cell>
          <cell r="E24">
            <v>42</v>
          </cell>
          <cell r="F24">
            <v>42</v>
          </cell>
          <cell r="G24">
            <v>42</v>
          </cell>
          <cell r="H24">
            <v>42</v>
          </cell>
          <cell r="I24">
            <v>42</v>
          </cell>
          <cell r="J24">
            <v>42</v>
          </cell>
          <cell r="K24">
            <v>42</v>
          </cell>
          <cell r="L24">
            <v>42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3612 Totalt</v>
          </cell>
          <cell r="D25">
            <v>42</v>
          </cell>
          <cell r="E25">
            <v>42</v>
          </cell>
          <cell r="F25">
            <v>42</v>
          </cell>
          <cell r="G25">
            <v>42</v>
          </cell>
          <cell r="H25">
            <v>42</v>
          </cell>
          <cell r="I25">
            <v>42</v>
          </cell>
          <cell r="J25">
            <v>42</v>
          </cell>
          <cell r="K25">
            <v>42</v>
          </cell>
          <cell r="L25">
            <v>42</v>
          </cell>
          <cell r="O25">
            <v>0</v>
          </cell>
        </row>
        <row r="26">
          <cell r="A26" t="str">
            <v>T-FOND</v>
          </cell>
          <cell r="B26">
            <v>3613</v>
          </cell>
          <cell r="C26" t="str">
            <v>Intern fakturering, Oy Trevise</v>
          </cell>
          <cell r="D26">
            <v>155</v>
          </cell>
          <cell r="E26">
            <v>155</v>
          </cell>
          <cell r="F26">
            <v>107.1</v>
          </cell>
          <cell r="G26">
            <v>135.30000000000001</v>
          </cell>
          <cell r="H26">
            <v>114.7</v>
          </cell>
          <cell r="I26">
            <v>101.6</v>
          </cell>
          <cell r="J26">
            <v>94.9</v>
          </cell>
          <cell r="K26">
            <v>104.1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 t="str">
            <v>3613 Totalt</v>
          </cell>
          <cell r="D27">
            <v>155</v>
          </cell>
          <cell r="E27">
            <v>155</v>
          </cell>
          <cell r="F27">
            <v>107.1</v>
          </cell>
          <cell r="G27">
            <v>135.30000000000001</v>
          </cell>
          <cell r="H27">
            <v>114.7</v>
          </cell>
          <cell r="I27">
            <v>101.6</v>
          </cell>
          <cell r="J27">
            <v>94.9</v>
          </cell>
          <cell r="K27">
            <v>104.1</v>
          </cell>
          <cell r="L27">
            <v>0</v>
          </cell>
          <cell r="O27">
            <v>0</v>
          </cell>
        </row>
        <row r="28">
          <cell r="A28" t="str">
            <v>TAB</v>
          </cell>
          <cell r="B28">
            <v>3780</v>
          </cell>
          <cell r="C28" t="str">
            <v>Öresutjämning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T-KAP</v>
          </cell>
          <cell r="B29">
            <v>3780</v>
          </cell>
          <cell r="C29" t="str">
            <v>Öresutjämning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T-FOND</v>
          </cell>
          <cell r="B30">
            <v>3780</v>
          </cell>
          <cell r="C30" t="str">
            <v>Öresutjämning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3780 Totalt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O31">
            <v>0</v>
          </cell>
        </row>
        <row r="32">
          <cell r="A32" t="str">
            <v>TAB</v>
          </cell>
          <cell r="B32">
            <v>5210</v>
          </cell>
          <cell r="C32" t="str">
            <v>Lön företagsledare</v>
          </cell>
          <cell r="D32">
            <v>-58.5</v>
          </cell>
          <cell r="E32">
            <v>-58.5</v>
          </cell>
          <cell r="F32">
            <v>-58.5</v>
          </cell>
          <cell r="G32">
            <v>-58.5</v>
          </cell>
          <cell r="H32">
            <v>-58.5</v>
          </cell>
          <cell r="I32">
            <v>-58.5</v>
          </cell>
          <cell r="J32">
            <v>-70</v>
          </cell>
          <cell r="K32">
            <v>-70</v>
          </cell>
          <cell r="L32">
            <v>-64.099999999999994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T-KAP</v>
          </cell>
          <cell r="B33">
            <v>5210</v>
          </cell>
          <cell r="C33" t="str">
            <v>Lön företagsledare</v>
          </cell>
          <cell r="D33">
            <v>-53.5</v>
          </cell>
          <cell r="E33">
            <v>-53.5</v>
          </cell>
          <cell r="F33">
            <v>-248.5</v>
          </cell>
          <cell r="G33">
            <v>-118.5</v>
          </cell>
          <cell r="H33">
            <v>-118.5</v>
          </cell>
          <cell r="I33">
            <v>-243.5</v>
          </cell>
          <cell r="J33">
            <v>0</v>
          </cell>
          <cell r="K33">
            <v>-125</v>
          </cell>
          <cell r="L33">
            <v>-120.8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T-FOND</v>
          </cell>
          <cell r="B34">
            <v>5210</v>
          </cell>
          <cell r="C34" t="str">
            <v>Lön företagsledare</v>
          </cell>
          <cell r="D34">
            <v>-103.5</v>
          </cell>
          <cell r="E34">
            <v>-103.5</v>
          </cell>
          <cell r="F34">
            <v>-103.5</v>
          </cell>
          <cell r="G34">
            <v>-103.5</v>
          </cell>
          <cell r="H34">
            <v>-103.5</v>
          </cell>
          <cell r="I34">
            <v>-103.5</v>
          </cell>
          <cell r="J34">
            <v>-112.5</v>
          </cell>
          <cell r="K34">
            <v>-112.5</v>
          </cell>
          <cell r="L34">
            <v>-112.5</v>
          </cell>
          <cell r="M34">
            <v>0</v>
          </cell>
          <cell r="N34">
            <v>0</v>
          </cell>
          <cell r="O34">
            <v>0</v>
          </cell>
        </row>
        <row r="35">
          <cell r="B35" t="str">
            <v>5210 Totalt</v>
          </cell>
          <cell r="D35">
            <v>-215.5</v>
          </cell>
          <cell r="E35">
            <v>-215.5</v>
          </cell>
          <cell r="F35">
            <v>-410.5</v>
          </cell>
          <cell r="G35">
            <v>-280.5</v>
          </cell>
          <cell r="H35">
            <v>-280.5</v>
          </cell>
          <cell r="I35">
            <v>-405.5</v>
          </cell>
          <cell r="J35">
            <v>-182.5</v>
          </cell>
          <cell r="K35">
            <v>-307.5</v>
          </cell>
          <cell r="L35">
            <v>-297.39999999999998</v>
          </cell>
          <cell r="O35">
            <v>0</v>
          </cell>
        </row>
        <row r="36">
          <cell r="A36" t="str">
            <v>TAB</v>
          </cell>
          <cell r="B36">
            <v>5220</v>
          </cell>
          <cell r="C36" t="str">
            <v>Löner tjänstemän</v>
          </cell>
          <cell r="D36">
            <v>-49</v>
          </cell>
          <cell r="E36">
            <v>-54</v>
          </cell>
          <cell r="F36">
            <v>-51.5</v>
          </cell>
          <cell r="G36">
            <v>-27.2</v>
          </cell>
          <cell r="H36">
            <v>-35</v>
          </cell>
          <cell r="I36">
            <v>-35</v>
          </cell>
          <cell r="J36">
            <v>-35</v>
          </cell>
          <cell r="K36">
            <v>-35</v>
          </cell>
          <cell r="L36">
            <v>-35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T-KAP</v>
          </cell>
          <cell r="B37">
            <v>5220</v>
          </cell>
          <cell r="C37" t="str">
            <v>Löner tjänstemän</v>
          </cell>
          <cell r="D37">
            <v>-373.6</v>
          </cell>
          <cell r="E37">
            <v>-107.7</v>
          </cell>
          <cell r="F37">
            <v>-106.9</v>
          </cell>
          <cell r="G37">
            <v>-125.4</v>
          </cell>
          <cell r="H37">
            <v>-116.8</v>
          </cell>
          <cell r="I37">
            <v>-237.2</v>
          </cell>
          <cell r="J37">
            <v>0</v>
          </cell>
          <cell r="K37">
            <v>-166.2</v>
          </cell>
          <cell r="L37">
            <v>-111.5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T-FOND</v>
          </cell>
          <cell r="B38">
            <v>5220</v>
          </cell>
          <cell r="C38" t="str">
            <v>Löner tjänstemän</v>
          </cell>
          <cell r="D38">
            <v>-141.5</v>
          </cell>
          <cell r="E38">
            <v>-145.5</v>
          </cell>
          <cell r="F38">
            <v>-141.6</v>
          </cell>
          <cell r="G38">
            <v>-141.6</v>
          </cell>
          <cell r="H38">
            <v>-144.5</v>
          </cell>
          <cell r="I38">
            <v>-140.6</v>
          </cell>
          <cell r="J38">
            <v>-143.6</v>
          </cell>
          <cell r="K38">
            <v>-146.69999999999999</v>
          </cell>
          <cell r="L38">
            <v>-154.5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5220 Totalt</v>
          </cell>
          <cell r="D39">
            <v>-564.1</v>
          </cell>
          <cell r="E39">
            <v>-307.2</v>
          </cell>
          <cell r="F39">
            <v>-300</v>
          </cell>
          <cell r="G39">
            <v>-294.2</v>
          </cell>
          <cell r="H39">
            <v>-296.3</v>
          </cell>
          <cell r="I39">
            <v>-412.79999999999995</v>
          </cell>
          <cell r="J39">
            <v>-178.6</v>
          </cell>
          <cell r="K39">
            <v>-347.9</v>
          </cell>
          <cell r="L39">
            <v>-301</v>
          </cell>
          <cell r="O39">
            <v>0</v>
          </cell>
        </row>
        <row r="40">
          <cell r="A40" t="str">
            <v>T-KAP</v>
          </cell>
          <cell r="B40">
            <v>5221</v>
          </cell>
          <cell r="C40" t="str">
            <v>Löner, provision</v>
          </cell>
          <cell r="D40">
            <v>-21.3</v>
          </cell>
          <cell r="E40">
            <v>0</v>
          </cell>
          <cell r="F40">
            <v>0</v>
          </cell>
          <cell r="G40">
            <v>-8.9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 t="str">
            <v>5221 Totalt</v>
          </cell>
          <cell r="D41">
            <v>-21.3</v>
          </cell>
          <cell r="E41">
            <v>0</v>
          </cell>
          <cell r="F41">
            <v>0</v>
          </cell>
          <cell r="G41">
            <v>-8.9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O41">
            <v>0</v>
          </cell>
        </row>
        <row r="42">
          <cell r="A42" t="str">
            <v>T-KAP</v>
          </cell>
          <cell r="B42">
            <v>5224</v>
          </cell>
          <cell r="C42" t="str">
            <v>Löner, tillfälliga</v>
          </cell>
          <cell r="D42">
            <v>-0.7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-4.5</v>
          </cell>
          <cell r="M42">
            <v>0</v>
          </cell>
          <cell r="N42">
            <v>0</v>
          </cell>
          <cell r="O42">
            <v>0</v>
          </cell>
        </row>
        <row r="43">
          <cell r="B43" t="str">
            <v>5224 Totalt</v>
          </cell>
          <cell r="D43">
            <v>-0.7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-4.5</v>
          </cell>
          <cell r="O43">
            <v>0</v>
          </cell>
        </row>
        <row r="44">
          <cell r="A44" t="str">
            <v>TAB</v>
          </cell>
          <cell r="B44">
            <v>5405</v>
          </cell>
          <cell r="C44" t="str">
            <v>Förmånsvärde fri bil</v>
          </cell>
          <cell r="D44">
            <v>-5.4</v>
          </cell>
          <cell r="E44">
            <v>-5.4</v>
          </cell>
          <cell r="F44">
            <v>-5.4</v>
          </cell>
          <cell r="G44">
            <v>-5.4</v>
          </cell>
          <cell r="H44">
            <v>-5.4</v>
          </cell>
          <cell r="I44">
            <v>-5.4</v>
          </cell>
          <cell r="J44">
            <v>-5.4</v>
          </cell>
          <cell r="K44">
            <v>-8.8000000000000007</v>
          </cell>
          <cell r="L44">
            <v>-8.8000000000000007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T-KAP</v>
          </cell>
          <cell r="B45">
            <v>5405</v>
          </cell>
          <cell r="C45" t="str">
            <v>Förmånsvärde fri bil</v>
          </cell>
          <cell r="D45">
            <v>-41.3</v>
          </cell>
          <cell r="E45">
            <v>-11.1</v>
          </cell>
          <cell r="F45">
            <v>-19.100000000000001</v>
          </cell>
          <cell r="G45">
            <v>-19.100000000000001</v>
          </cell>
          <cell r="H45">
            <v>-19.100000000000001</v>
          </cell>
          <cell r="I45">
            <v>-38.200000000000003</v>
          </cell>
          <cell r="J45">
            <v>0</v>
          </cell>
          <cell r="K45">
            <v>-21.5</v>
          </cell>
          <cell r="L45">
            <v>-21.5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T-FOND</v>
          </cell>
          <cell r="B46">
            <v>5405</v>
          </cell>
          <cell r="C46" t="str">
            <v>Förmånsvärde fri bil</v>
          </cell>
          <cell r="D46">
            <v>-9</v>
          </cell>
          <cell r="E46">
            <v>-9</v>
          </cell>
          <cell r="F46">
            <v>-9</v>
          </cell>
          <cell r="G46">
            <v>-9</v>
          </cell>
          <cell r="H46">
            <v>-9</v>
          </cell>
          <cell r="I46">
            <v>-9</v>
          </cell>
          <cell r="J46">
            <v>-9</v>
          </cell>
          <cell r="K46">
            <v>-12.5</v>
          </cell>
          <cell r="L46">
            <v>-12.5</v>
          </cell>
          <cell r="M46">
            <v>0</v>
          </cell>
          <cell r="N46">
            <v>0</v>
          </cell>
          <cell r="O46">
            <v>0</v>
          </cell>
        </row>
        <row r="47">
          <cell r="B47" t="str">
            <v>5405 Totalt</v>
          </cell>
          <cell r="D47">
            <v>-55.699999999999996</v>
          </cell>
          <cell r="E47">
            <v>-25.5</v>
          </cell>
          <cell r="F47">
            <v>-33.5</v>
          </cell>
          <cell r="G47">
            <v>-33.5</v>
          </cell>
          <cell r="H47">
            <v>-33.5</v>
          </cell>
          <cell r="I47">
            <v>-52.6</v>
          </cell>
          <cell r="J47">
            <v>-14.4</v>
          </cell>
          <cell r="K47">
            <v>-42.8</v>
          </cell>
          <cell r="L47">
            <v>-42.8</v>
          </cell>
          <cell r="O47">
            <v>0</v>
          </cell>
        </row>
        <row r="48">
          <cell r="A48" t="str">
            <v>TAB</v>
          </cell>
          <cell r="B48">
            <v>5499</v>
          </cell>
          <cell r="C48" t="str">
            <v>Korrektivpost förmånsvärde</v>
          </cell>
          <cell r="D48">
            <v>5.4</v>
          </cell>
          <cell r="E48">
            <v>5.4</v>
          </cell>
          <cell r="F48">
            <v>5.4</v>
          </cell>
          <cell r="G48">
            <v>5.4</v>
          </cell>
          <cell r="H48">
            <v>5.4</v>
          </cell>
          <cell r="I48">
            <v>5.4</v>
          </cell>
          <cell r="J48">
            <v>5.4</v>
          </cell>
          <cell r="K48">
            <v>8.8000000000000007</v>
          </cell>
          <cell r="L48">
            <v>8.8000000000000007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T-KAP</v>
          </cell>
          <cell r="B49">
            <v>5499</v>
          </cell>
          <cell r="C49" t="str">
            <v>Korrektivpost förmånsvärde</v>
          </cell>
          <cell r="D49">
            <v>41.3</v>
          </cell>
          <cell r="E49">
            <v>11.1</v>
          </cell>
          <cell r="F49">
            <v>19.100000000000001</v>
          </cell>
          <cell r="G49">
            <v>19.100000000000001</v>
          </cell>
          <cell r="H49">
            <v>19.100000000000001</v>
          </cell>
          <cell r="I49">
            <v>38.200000000000003</v>
          </cell>
          <cell r="J49">
            <v>0</v>
          </cell>
          <cell r="K49">
            <v>21.5</v>
          </cell>
          <cell r="L49">
            <v>21.5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T-FOND</v>
          </cell>
          <cell r="B50">
            <v>5499</v>
          </cell>
          <cell r="C50" t="str">
            <v>Korrektivpost förmånsvärde</v>
          </cell>
          <cell r="D50">
            <v>9</v>
          </cell>
          <cell r="E50">
            <v>9</v>
          </cell>
          <cell r="F50">
            <v>9</v>
          </cell>
          <cell r="G50">
            <v>9</v>
          </cell>
          <cell r="H50">
            <v>9</v>
          </cell>
          <cell r="I50">
            <v>9</v>
          </cell>
          <cell r="J50">
            <v>9</v>
          </cell>
          <cell r="K50">
            <v>12.5</v>
          </cell>
          <cell r="L50">
            <v>12.5</v>
          </cell>
          <cell r="M50">
            <v>0</v>
          </cell>
          <cell r="N50">
            <v>0</v>
          </cell>
          <cell r="O50">
            <v>0</v>
          </cell>
        </row>
        <row r="51">
          <cell r="B51" t="str">
            <v>5499 Totalt</v>
          </cell>
          <cell r="D51">
            <v>55.699999999999996</v>
          </cell>
          <cell r="E51">
            <v>25.5</v>
          </cell>
          <cell r="F51">
            <v>33.5</v>
          </cell>
          <cell r="G51">
            <v>33.5</v>
          </cell>
          <cell r="H51">
            <v>33.5</v>
          </cell>
          <cell r="I51">
            <v>52.6</v>
          </cell>
          <cell r="J51">
            <v>14.4</v>
          </cell>
          <cell r="K51">
            <v>42.8</v>
          </cell>
          <cell r="L51">
            <v>42.8</v>
          </cell>
          <cell r="O51">
            <v>0</v>
          </cell>
        </row>
        <row r="52">
          <cell r="A52" t="str">
            <v>T-KAP</v>
          </cell>
          <cell r="B52">
            <v>5530</v>
          </cell>
          <cell r="C52" t="str">
            <v>Resekostnadsers, skattefri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-1.1000000000000001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 t="str">
            <v>5530 Totalt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-1.1000000000000001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O53">
            <v>0</v>
          </cell>
        </row>
        <row r="54">
          <cell r="A54" t="str">
            <v>T-KAP</v>
          </cell>
          <cell r="B54">
            <v>5590</v>
          </cell>
          <cell r="C54" t="str">
            <v>Telefonersättning</v>
          </cell>
          <cell r="D54">
            <v>-0.2</v>
          </cell>
          <cell r="E54">
            <v>-0.2</v>
          </cell>
          <cell r="F54">
            <v>-0.2</v>
          </cell>
          <cell r="G54">
            <v>-0.2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 t="str">
            <v>5590 Totalt</v>
          </cell>
          <cell r="D55">
            <v>-0.2</v>
          </cell>
          <cell r="E55">
            <v>-0.2</v>
          </cell>
          <cell r="F55">
            <v>-0.2</v>
          </cell>
          <cell r="G55">
            <v>-0.2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O55">
            <v>0</v>
          </cell>
        </row>
        <row r="56">
          <cell r="A56" t="str">
            <v>TAB</v>
          </cell>
          <cell r="B56">
            <v>5610</v>
          </cell>
          <cell r="C56" t="str">
            <v>Arbetsgivaravgift, kontant</v>
          </cell>
          <cell r="D56">
            <v>-35.5</v>
          </cell>
          <cell r="E56">
            <v>-37.200000000000003</v>
          </cell>
          <cell r="F56">
            <v>-36.4</v>
          </cell>
          <cell r="G56">
            <v>-28.3</v>
          </cell>
          <cell r="H56">
            <v>-30.9</v>
          </cell>
          <cell r="I56">
            <v>-30.9</v>
          </cell>
          <cell r="J56">
            <v>-34.700000000000003</v>
          </cell>
          <cell r="K56">
            <v>-34.700000000000003</v>
          </cell>
          <cell r="L56">
            <v>-32.799999999999997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T-KAP</v>
          </cell>
          <cell r="B57">
            <v>5610</v>
          </cell>
          <cell r="C57" t="str">
            <v>Arbetsgivaravgift, kontant</v>
          </cell>
          <cell r="D57">
            <v>-148.19999999999999</v>
          </cell>
          <cell r="E57">
            <v>-53.3</v>
          </cell>
          <cell r="F57">
            <v>-117.5</v>
          </cell>
          <cell r="G57">
            <v>-83.6</v>
          </cell>
          <cell r="H57">
            <v>-77.8</v>
          </cell>
          <cell r="I57">
            <v>-158.9</v>
          </cell>
          <cell r="J57">
            <v>0</v>
          </cell>
          <cell r="K57">
            <v>-96.3</v>
          </cell>
          <cell r="L57">
            <v>-78.3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T-FOND</v>
          </cell>
          <cell r="B58">
            <v>5610</v>
          </cell>
          <cell r="C58" t="str">
            <v>Arbetsgivaravgift, kontant</v>
          </cell>
          <cell r="D58">
            <v>-81</v>
          </cell>
          <cell r="E58">
            <v>-82.3</v>
          </cell>
          <cell r="F58">
            <v>-81</v>
          </cell>
          <cell r="G58">
            <v>-81</v>
          </cell>
          <cell r="H58">
            <v>-82</v>
          </cell>
          <cell r="I58">
            <v>-80.7</v>
          </cell>
          <cell r="J58">
            <v>-84.7</v>
          </cell>
          <cell r="K58">
            <v>-85.7</v>
          </cell>
          <cell r="L58">
            <v>-88.3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5610 Totalt</v>
          </cell>
          <cell r="D59">
            <v>-264.7</v>
          </cell>
          <cell r="E59">
            <v>-172.8</v>
          </cell>
          <cell r="F59">
            <v>-234.9</v>
          </cell>
          <cell r="G59">
            <v>-192.89999999999998</v>
          </cell>
          <cell r="H59">
            <v>-190.7</v>
          </cell>
          <cell r="I59">
            <v>-270.5</v>
          </cell>
          <cell r="J59">
            <v>-119.4</v>
          </cell>
          <cell r="K59">
            <v>-216.7</v>
          </cell>
          <cell r="L59">
            <v>-199.39999999999998</v>
          </cell>
          <cell r="O59">
            <v>0</v>
          </cell>
        </row>
        <row r="60">
          <cell r="A60" t="str">
            <v>TAB</v>
          </cell>
          <cell r="B60">
            <v>5612</v>
          </cell>
          <cell r="C60" t="str">
            <v>Arbetsgivaravgift, förmåner</v>
          </cell>
          <cell r="D60">
            <v>-1.8</v>
          </cell>
          <cell r="E60">
            <v>-1.8</v>
          </cell>
          <cell r="F60">
            <v>-1.8</v>
          </cell>
          <cell r="G60">
            <v>-1.8</v>
          </cell>
          <cell r="H60">
            <v>-1.8</v>
          </cell>
          <cell r="I60">
            <v>-1.8</v>
          </cell>
          <cell r="J60">
            <v>-1.8</v>
          </cell>
          <cell r="K60">
            <v>-2.9</v>
          </cell>
          <cell r="L60">
            <v>-2.9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T-KAP</v>
          </cell>
          <cell r="B61">
            <v>5612</v>
          </cell>
          <cell r="C61" t="str">
            <v>Arbetsgivaravgift, förmåner</v>
          </cell>
          <cell r="D61">
            <v>-13.7</v>
          </cell>
          <cell r="E61">
            <v>-3.7</v>
          </cell>
          <cell r="F61">
            <v>-6.3</v>
          </cell>
          <cell r="G61">
            <v>-6.3</v>
          </cell>
          <cell r="H61">
            <v>-6.3</v>
          </cell>
          <cell r="I61">
            <v>-12.6</v>
          </cell>
          <cell r="J61">
            <v>0</v>
          </cell>
          <cell r="K61">
            <v>-7.1</v>
          </cell>
          <cell r="L61">
            <v>-7.1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T-FOND</v>
          </cell>
          <cell r="B62">
            <v>5612</v>
          </cell>
          <cell r="C62" t="str">
            <v>Arbetsgivaravgift, förmåner</v>
          </cell>
          <cell r="D62">
            <v>-3</v>
          </cell>
          <cell r="E62">
            <v>-3</v>
          </cell>
          <cell r="F62">
            <v>-3</v>
          </cell>
          <cell r="G62">
            <v>-3</v>
          </cell>
          <cell r="H62">
            <v>-3</v>
          </cell>
          <cell r="I62">
            <v>-3</v>
          </cell>
          <cell r="J62">
            <v>-3</v>
          </cell>
          <cell r="K62">
            <v>-4.0999999999999996</v>
          </cell>
          <cell r="L62">
            <v>-4.0999999999999996</v>
          </cell>
          <cell r="M62">
            <v>0</v>
          </cell>
          <cell r="N62">
            <v>0</v>
          </cell>
          <cell r="O62">
            <v>0</v>
          </cell>
        </row>
        <row r="63">
          <cell r="B63" t="str">
            <v>5612 Totalt</v>
          </cell>
          <cell r="D63">
            <v>-18.5</v>
          </cell>
          <cell r="E63">
            <v>-8.5</v>
          </cell>
          <cell r="F63">
            <v>-11.1</v>
          </cell>
          <cell r="G63">
            <v>-11.1</v>
          </cell>
          <cell r="H63">
            <v>-11.1</v>
          </cell>
          <cell r="I63">
            <v>-17.399999999999999</v>
          </cell>
          <cell r="J63">
            <v>-4.8</v>
          </cell>
          <cell r="K63">
            <v>-14.1</v>
          </cell>
          <cell r="L63">
            <v>-14.1</v>
          </cell>
          <cell r="O63">
            <v>0</v>
          </cell>
        </row>
        <row r="64">
          <cell r="A64" t="str">
            <v>TAB</v>
          </cell>
          <cell r="B64">
            <v>5630</v>
          </cell>
          <cell r="C64" t="str">
            <v>Särskild löneskatt, p-förs.</v>
          </cell>
          <cell r="D64">
            <v>-1.7</v>
          </cell>
          <cell r="E64">
            <v>-1.7</v>
          </cell>
          <cell r="F64">
            <v>-1.7</v>
          </cell>
          <cell r="G64">
            <v>-4.5</v>
          </cell>
          <cell r="H64">
            <v>-2.8</v>
          </cell>
          <cell r="I64">
            <v>-2.5</v>
          </cell>
          <cell r="J64">
            <v>-2.6</v>
          </cell>
          <cell r="K64">
            <v>-2.5</v>
          </cell>
          <cell r="L64">
            <v>-2.5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T-KAP</v>
          </cell>
          <cell r="B65">
            <v>5630</v>
          </cell>
          <cell r="C65" t="str">
            <v>Särskild löneskatt, p-förs.</v>
          </cell>
          <cell r="D65">
            <v>-3.1</v>
          </cell>
          <cell r="E65">
            <v>-3.7</v>
          </cell>
          <cell r="F65">
            <v>-3.7</v>
          </cell>
          <cell r="G65">
            <v>-3.5</v>
          </cell>
          <cell r="H65">
            <v>-3.5</v>
          </cell>
          <cell r="I65">
            <v>-18.8</v>
          </cell>
          <cell r="J65">
            <v>-0.2</v>
          </cell>
          <cell r="K65">
            <v>-4.5</v>
          </cell>
          <cell r="L65">
            <v>-4.5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T-FOND</v>
          </cell>
          <cell r="B66">
            <v>5630</v>
          </cell>
          <cell r="C66" t="str">
            <v>Särskild löneskatt, p-förs.</v>
          </cell>
          <cell r="D66">
            <v>-2.9</v>
          </cell>
          <cell r="E66">
            <v>-3.2</v>
          </cell>
          <cell r="F66">
            <v>-3.2</v>
          </cell>
          <cell r="G66">
            <v>-7.6</v>
          </cell>
          <cell r="H66">
            <v>-0.5</v>
          </cell>
          <cell r="I66">
            <v>-4.7</v>
          </cell>
          <cell r="J66">
            <v>-4.4000000000000004</v>
          </cell>
          <cell r="K66">
            <v>-4.3</v>
          </cell>
          <cell r="L66">
            <v>-4.3</v>
          </cell>
          <cell r="M66">
            <v>0</v>
          </cell>
          <cell r="N66">
            <v>0</v>
          </cell>
          <cell r="O66">
            <v>0</v>
          </cell>
        </row>
        <row r="67">
          <cell r="B67" t="str">
            <v>5630 Totalt</v>
          </cell>
          <cell r="D67">
            <v>-7.6999999999999993</v>
          </cell>
          <cell r="E67">
            <v>-8.6000000000000014</v>
          </cell>
          <cell r="F67">
            <v>-8.6000000000000014</v>
          </cell>
          <cell r="G67">
            <v>-15.6</v>
          </cell>
          <cell r="H67">
            <v>-6.8</v>
          </cell>
          <cell r="I67">
            <v>-26</v>
          </cell>
          <cell r="J67">
            <v>-7.2000000000000011</v>
          </cell>
          <cell r="K67">
            <v>-11.3</v>
          </cell>
          <cell r="L67">
            <v>-11.3</v>
          </cell>
          <cell r="O67">
            <v>0</v>
          </cell>
        </row>
        <row r="68">
          <cell r="A68" t="str">
            <v>TAB</v>
          </cell>
          <cell r="B68">
            <v>5670</v>
          </cell>
          <cell r="C68" t="str">
            <v>Arb. marknadsförsäkr.</v>
          </cell>
          <cell r="D68">
            <v>0</v>
          </cell>
          <cell r="E68">
            <v>0</v>
          </cell>
          <cell r="F68">
            <v>-0.7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T-KAP</v>
          </cell>
          <cell r="B69">
            <v>5670</v>
          </cell>
          <cell r="C69" t="str">
            <v>AMF, TFA</v>
          </cell>
          <cell r="D69">
            <v>0</v>
          </cell>
          <cell r="E69">
            <v>-1.5</v>
          </cell>
          <cell r="F69">
            <v>0</v>
          </cell>
          <cell r="G69">
            <v>0</v>
          </cell>
          <cell r="H69">
            <v>0</v>
          </cell>
          <cell r="I69">
            <v>-0.1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T-FOND</v>
          </cell>
          <cell r="B70">
            <v>5670</v>
          </cell>
          <cell r="C70" t="str">
            <v>AMF, TFA</v>
          </cell>
          <cell r="D70">
            <v>0</v>
          </cell>
          <cell r="E70">
            <v>-1.5</v>
          </cell>
          <cell r="F70">
            <v>0</v>
          </cell>
          <cell r="G70">
            <v>0</v>
          </cell>
          <cell r="H70">
            <v>0</v>
          </cell>
          <cell r="I70">
            <v>-0.1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5670 Totalt</v>
          </cell>
          <cell r="D71">
            <v>0</v>
          </cell>
          <cell r="E71">
            <v>-3</v>
          </cell>
          <cell r="F71">
            <v>-0.7</v>
          </cell>
          <cell r="G71">
            <v>0</v>
          </cell>
          <cell r="H71">
            <v>0</v>
          </cell>
          <cell r="I71">
            <v>-0.2</v>
          </cell>
          <cell r="J71">
            <v>0</v>
          </cell>
          <cell r="K71">
            <v>0</v>
          </cell>
          <cell r="L71">
            <v>0</v>
          </cell>
          <cell r="O71">
            <v>0</v>
          </cell>
        </row>
        <row r="72">
          <cell r="A72" t="str">
            <v>T-KAP</v>
          </cell>
          <cell r="B72">
            <v>5680</v>
          </cell>
          <cell r="C72" t="str">
            <v>TGL, Förenade Liv</v>
          </cell>
          <cell r="D72">
            <v>-2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-2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T-FOND</v>
          </cell>
          <cell r="B73">
            <v>5680</v>
          </cell>
          <cell r="C73" t="str">
            <v>TGL, Förenade Liv</v>
          </cell>
          <cell r="D73">
            <v>-1.3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-1.3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 t="str">
            <v>5680 Totalt</v>
          </cell>
          <cell r="D74">
            <v>-3.3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-3.3</v>
          </cell>
          <cell r="J74">
            <v>0</v>
          </cell>
          <cell r="K74">
            <v>0</v>
          </cell>
          <cell r="L74">
            <v>0</v>
          </cell>
          <cell r="O74">
            <v>0</v>
          </cell>
        </row>
        <row r="75">
          <cell r="A75" t="str">
            <v>TAB</v>
          </cell>
          <cell r="B75">
            <v>5712</v>
          </cell>
          <cell r="C75" t="str">
            <v>Pensionsförsäkringar, individ</v>
          </cell>
          <cell r="D75">
            <v>-8.1</v>
          </cell>
          <cell r="E75">
            <v>-8.1</v>
          </cell>
          <cell r="F75">
            <v>-16.7</v>
          </cell>
          <cell r="G75">
            <v>-21.1</v>
          </cell>
          <cell r="H75">
            <v>-13.1</v>
          </cell>
          <cell r="I75">
            <v>-11.7</v>
          </cell>
          <cell r="J75">
            <v>-12.3</v>
          </cell>
          <cell r="K75">
            <v>-11.7</v>
          </cell>
          <cell r="L75">
            <v>-11.7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T-KAP</v>
          </cell>
          <cell r="B76">
            <v>5712</v>
          </cell>
          <cell r="C76" t="str">
            <v>Pensionsförsäkringar, individ</v>
          </cell>
          <cell r="D76">
            <v>-14.3</v>
          </cell>
          <cell r="E76">
            <v>-17.5</v>
          </cell>
          <cell r="F76">
            <v>-17.5</v>
          </cell>
          <cell r="G76">
            <v>-16.5</v>
          </cell>
          <cell r="H76">
            <v>-16.5</v>
          </cell>
          <cell r="I76">
            <v>-88</v>
          </cell>
          <cell r="J76">
            <v>-1</v>
          </cell>
          <cell r="K76">
            <v>-20.9</v>
          </cell>
          <cell r="L76">
            <v>-20.9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T-FOND</v>
          </cell>
          <cell r="B77">
            <v>5712</v>
          </cell>
          <cell r="C77" t="str">
            <v>Pensionsförsäkringar, individ</v>
          </cell>
          <cell r="D77">
            <v>-13.7</v>
          </cell>
          <cell r="E77">
            <v>-14.9</v>
          </cell>
          <cell r="F77">
            <v>-14.9</v>
          </cell>
          <cell r="G77">
            <v>-35.299999999999997</v>
          </cell>
          <cell r="H77">
            <v>-2.2000000000000002</v>
          </cell>
          <cell r="I77">
            <v>-21.9</v>
          </cell>
          <cell r="J77">
            <v>-20.399999999999999</v>
          </cell>
          <cell r="K77">
            <v>-20</v>
          </cell>
          <cell r="L77">
            <v>-20</v>
          </cell>
          <cell r="M77">
            <v>0</v>
          </cell>
          <cell r="N77">
            <v>0</v>
          </cell>
          <cell r="O77">
            <v>0</v>
          </cell>
        </row>
        <row r="78">
          <cell r="B78" t="str">
            <v>5712 Totalt</v>
          </cell>
          <cell r="D78">
            <v>-36.099999999999994</v>
          </cell>
          <cell r="E78">
            <v>-40.5</v>
          </cell>
          <cell r="F78">
            <v>-49.1</v>
          </cell>
          <cell r="G78">
            <v>-72.900000000000006</v>
          </cell>
          <cell r="H78">
            <v>-31.8</v>
          </cell>
          <cell r="I78">
            <v>-121.6</v>
          </cell>
          <cell r="J78">
            <v>-33.700000000000003</v>
          </cell>
          <cell r="K78">
            <v>-52.599999999999994</v>
          </cell>
          <cell r="L78">
            <v>-52.599999999999994</v>
          </cell>
          <cell r="O78">
            <v>0</v>
          </cell>
        </row>
        <row r="79">
          <cell r="A79" t="str">
            <v>TAB</v>
          </cell>
          <cell r="B79">
            <v>5714</v>
          </cell>
          <cell r="C79" t="str">
            <v>Olycksfall, Folksam</v>
          </cell>
          <cell r="D79">
            <v>-3</v>
          </cell>
          <cell r="E79">
            <v>0</v>
          </cell>
          <cell r="F79">
            <v>0</v>
          </cell>
          <cell r="G79">
            <v>-3</v>
          </cell>
          <cell r="H79">
            <v>0</v>
          </cell>
          <cell r="I79">
            <v>-2.7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 t="str">
            <v>5714 Totalt</v>
          </cell>
          <cell r="D80">
            <v>-3</v>
          </cell>
          <cell r="E80">
            <v>0</v>
          </cell>
          <cell r="F80">
            <v>0</v>
          </cell>
          <cell r="G80">
            <v>-3</v>
          </cell>
          <cell r="H80">
            <v>0</v>
          </cell>
          <cell r="I80">
            <v>-2.7</v>
          </cell>
          <cell r="J80">
            <v>0</v>
          </cell>
          <cell r="K80">
            <v>0</v>
          </cell>
          <cell r="L80">
            <v>0</v>
          </cell>
          <cell r="O80">
            <v>0</v>
          </cell>
        </row>
        <row r="81">
          <cell r="A81" t="str">
            <v>TAB</v>
          </cell>
          <cell r="B81">
            <v>5715</v>
          </cell>
          <cell r="C81" t="str">
            <v>Zürich Life, sjukförsäkring</v>
          </cell>
          <cell r="D81">
            <v>-0.9</v>
          </cell>
          <cell r="E81">
            <v>-0.9</v>
          </cell>
          <cell r="F81">
            <v>-0.9</v>
          </cell>
          <cell r="G81">
            <v>-0.9</v>
          </cell>
          <cell r="H81">
            <v>-0.9</v>
          </cell>
          <cell r="I81">
            <v>-0.9</v>
          </cell>
          <cell r="J81">
            <v>-0.9</v>
          </cell>
          <cell r="K81">
            <v>-0.9</v>
          </cell>
          <cell r="L81">
            <v>-0.9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T-KAP</v>
          </cell>
          <cell r="B82">
            <v>5715</v>
          </cell>
          <cell r="C82" t="str">
            <v>Sjukförsäkring Zürich Life</v>
          </cell>
          <cell r="D82">
            <v>-2</v>
          </cell>
          <cell r="E82">
            <v>-2</v>
          </cell>
          <cell r="F82">
            <v>-2</v>
          </cell>
          <cell r="G82">
            <v>-2</v>
          </cell>
          <cell r="H82">
            <v>-2</v>
          </cell>
          <cell r="I82">
            <v>-4</v>
          </cell>
          <cell r="J82">
            <v>0</v>
          </cell>
          <cell r="K82">
            <v>-2</v>
          </cell>
          <cell r="L82">
            <v>-2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T-FOND</v>
          </cell>
          <cell r="B83">
            <v>5715</v>
          </cell>
          <cell r="C83" t="str">
            <v>Sjukförsäkring Zürich Life</v>
          </cell>
          <cell r="D83">
            <v>-1.7</v>
          </cell>
          <cell r="E83">
            <v>-1.7</v>
          </cell>
          <cell r="F83">
            <v>-1.7</v>
          </cell>
          <cell r="G83">
            <v>-1.7</v>
          </cell>
          <cell r="H83">
            <v>-1.7</v>
          </cell>
          <cell r="I83">
            <v>-1.7</v>
          </cell>
          <cell r="J83">
            <v>-1.7</v>
          </cell>
          <cell r="K83">
            <v>-1.7</v>
          </cell>
          <cell r="L83">
            <v>-1.7</v>
          </cell>
          <cell r="M83">
            <v>0</v>
          </cell>
          <cell r="N83">
            <v>0</v>
          </cell>
          <cell r="O83">
            <v>0</v>
          </cell>
        </row>
        <row r="84">
          <cell r="B84" t="str">
            <v>5715 Totalt</v>
          </cell>
          <cell r="D84">
            <v>-4.5999999999999996</v>
          </cell>
          <cell r="E84">
            <v>-4.5999999999999996</v>
          </cell>
          <cell r="F84">
            <v>-4.5999999999999996</v>
          </cell>
          <cell r="G84">
            <v>-4.5999999999999996</v>
          </cell>
          <cell r="H84">
            <v>-4.5999999999999996</v>
          </cell>
          <cell r="I84">
            <v>-6.6000000000000005</v>
          </cell>
          <cell r="J84">
            <v>-2.6</v>
          </cell>
          <cell r="K84">
            <v>-4.5999999999999996</v>
          </cell>
          <cell r="L84">
            <v>-4.5999999999999996</v>
          </cell>
          <cell r="O84">
            <v>0</v>
          </cell>
        </row>
        <row r="85">
          <cell r="A85" t="str">
            <v>TAB</v>
          </cell>
          <cell r="B85">
            <v>5716</v>
          </cell>
          <cell r="C85" t="str">
            <v>Tjänstereseförsäkring Viator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-1.5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 t="str">
            <v>5716 Totalt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-1.5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O86">
            <v>0</v>
          </cell>
        </row>
        <row r="87">
          <cell r="A87" t="str">
            <v>TAB</v>
          </cell>
          <cell r="B87">
            <v>5810</v>
          </cell>
          <cell r="C87" t="str">
            <v>Utbildning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-15.6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T-KAP</v>
          </cell>
          <cell r="B88">
            <v>5810</v>
          </cell>
          <cell r="C88" t="str">
            <v>Utbildning</v>
          </cell>
          <cell r="D88">
            <v>-6.8</v>
          </cell>
          <cell r="E88">
            <v>-23.8</v>
          </cell>
          <cell r="F88">
            <v>-8</v>
          </cell>
          <cell r="G88">
            <v>-1.3</v>
          </cell>
          <cell r="H88">
            <v>-8</v>
          </cell>
          <cell r="I88">
            <v>0</v>
          </cell>
          <cell r="J88">
            <v>0</v>
          </cell>
          <cell r="K88">
            <v>-24</v>
          </cell>
          <cell r="L88">
            <v>-0.9</v>
          </cell>
          <cell r="M88">
            <v>0</v>
          </cell>
          <cell r="N88">
            <v>0</v>
          </cell>
          <cell r="O88">
            <v>0</v>
          </cell>
        </row>
        <row r="89">
          <cell r="A89" t="str">
            <v>T-FOND</v>
          </cell>
          <cell r="B89">
            <v>5810</v>
          </cell>
          <cell r="C89" t="str">
            <v>Utbildning</v>
          </cell>
          <cell r="D89">
            <v>-5.2</v>
          </cell>
          <cell r="E89">
            <v>0</v>
          </cell>
          <cell r="F89">
            <v>-2.2999999999999998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 t="str">
            <v>5810 Totalt</v>
          </cell>
          <cell r="D90">
            <v>-12</v>
          </cell>
          <cell r="E90">
            <v>-23.8</v>
          </cell>
          <cell r="F90">
            <v>-10.3</v>
          </cell>
          <cell r="G90">
            <v>-1.3</v>
          </cell>
          <cell r="H90">
            <v>-23.6</v>
          </cell>
          <cell r="I90">
            <v>0</v>
          </cell>
          <cell r="J90">
            <v>0</v>
          </cell>
          <cell r="K90">
            <v>-24</v>
          </cell>
          <cell r="L90">
            <v>-0.9</v>
          </cell>
          <cell r="O90">
            <v>0</v>
          </cell>
        </row>
        <row r="91">
          <cell r="A91" t="str">
            <v>TAB</v>
          </cell>
          <cell r="B91">
            <v>5829</v>
          </cell>
          <cell r="C91" t="str">
            <v>Sjukvårdsförs. EJ avdragsgill</v>
          </cell>
          <cell r="D91">
            <v>-17.100000000000001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 t="str">
            <v>5829 Totalt</v>
          </cell>
          <cell r="D92">
            <v>-17.100000000000001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O92">
            <v>0</v>
          </cell>
        </row>
        <row r="93">
          <cell r="A93" t="str">
            <v>TAB</v>
          </cell>
          <cell r="B93">
            <v>5870</v>
          </cell>
          <cell r="C93" t="str">
            <v>Personalrepr.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-1.3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 t="str">
            <v>5870 Totalt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-1.3</v>
          </cell>
          <cell r="J94">
            <v>0</v>
          </cell>
          <cell r="K94">
            <v>0</v>
          </cell>
          <cell r="L94">
            <v>0</v>
          </cell>
          <cell r="O94">
            <v>0</v>
          </cell>
        </row>
        <row r="95">
          <cell r="A95" t="str">
            <v>TAB</v>
          </cell>
          <cell r="B95">
            <v>5872</v>
          </cell>
          <cell r="C95" t="str">
            <v>Personalrepr. EJ avdrag</v>
          </cell>
          <cell r="D95">
            <v>0</v>
          </cell>
          <cell r="E95">
            <v>-1.2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5872 Totalt</v>
          </cell>
          <cell r="D96">
            <v>0</v>
          </cell>
          <cell r="E96">
            <v>-1.2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O96">
            <v>0</v>
          </cell>
        </row>
        <row r="97">
          <cell r="A97" t="str">
            <v>TAB</v>
          </cell>
          <cell r="B97">
            <v>5890</v>
          </cell>
          <cell r="C97" t="str">
            <v>Övriga personalkostnader</v>
          </cell>
          <cell r="D97">
            <v>0</v>
          </cell>
          <cell r="E97">
            <v>0</v>
          </cell>
          <cell r="F97">
            <v>-62.6</v>
          </cell>
          <cell r="G97">
            <v>0</v>
          </cell>
          <cell r="H97">
            <v>-1.5</v>
          </cell>
          <cell r="I97">
            <v>-0.6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T-KAP</v>
          </cell>
          <cell r="B98">
            <v>5890</v>
          </cell>
          <cell r="C98" t="str">
            <v>Övriga personalkostnader</v>
          </cell>
          <cell r="D98">
            <v>-1.5</v>
          </cell>
          <cell r="E98">
            <v>-3.8</v>
          </cell>
          <cell r="F98">
            <v>-3.7</v>
          </cell>
          <cell r="G98">
            <v>-2.4</v>
          </cell>
          <cell r="H98">
            <v>-17.3</v>
          </cell>
          <cell r="I98">
            <v>-3.2</v>
          </cell>
          <cell r="J98">
            <v>-2.5</v>
          </cell>
          <cell r="K98">
            <v>-1.6</v>
          </cell>
          <cell r="L98">
            <v>-5.6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T-FOND</v>
          </cell>
          <cell r="B99">
            <v>5890</v>
          </cell>
          <cell r="C99" t="str">
            <v>Övriga personalkostnader</v>
          </cell>
          <cell r="D99">
            <v>-0.9</v>
          </cell>
          <cell r="E99">
            <v>0</v>
          </cell>
          <cell r="F99">
            <v>0</v>
          </cell>
          <cell r="G99">
            <v>-13.9</v>
          </cell>
          <cell r="H99">
            <v>-0.4</v>
          </cell>
          <cell r="I99">
            <v>-0.6</v>
          </cell>
          <cell r="J99">
            <v>-0.6</v>
          </cell>
          <cell r="K99">
            <v>-1.9</v>
          </cell>
          <cell r="L99">
            <v>-0.8</v>
          </cell>
          <cell r="M99">
            <v>0</v>
          </cell>
          <cell r="N99">
            <v>0</v>
          </cell>
          <cell r="O99">
            <v>0</v>
          </cell>
        </row>
        <row r="100">
          <cell r="B100" t="str">
            <v>5890 Totalt</v>
          </cell>
          <cell r="D100">
            <v>-2.4</v>
          </cell>
          <cell r="E100">
            <v>-3.8</v>
          </cell>
          <cell r="F100">
            <v>-66.3</v>
          </cell>
          <cell r="G100">
            <v>-16.3</v>
          </cell>
          <cell r="H100">
            <v>-19.2</v>
          </cell>
          <cell r="I100">
            <v>-4.4000000000000004</v>
          </cell>
          <cell r="J100">
            <v>-3.1</v>
          </cell>
          <cell r="K100">
            <v>-3.5</v>
          </cell>
          <cell r="L100">
            <v>-6.3999999999999995</v>
          </cell>
          <cell r="O100">
            <v>0</v>
          </cell>
        </row>
        <row r="101">
          <cell r="A101" t="str">
            <v>T-KAP</v>
          </cell>
          <cell r="B101">
            <v>6010</v>
          </cell>
          <cell r="C101" t="str">
            <v>Lokalhyra</v>
          </cell>
          <cell r="D101">
            <v>-36.200000000000003</v>
          </cell>
          <cell r="E101">
            <v>-36.200000000000003</v>
          </cell>
          <cell r="F101">
            <v>-36.200000000000003</v>
          </cell>
          <cell r="G101">
            <v>-35.4</v>
          </cell>
          <cell r="H101">
            <v>-35.4</v>
          </cell>
          <cell r="I101">
            <v>-71.3</v>
          </cell>
          <cell r="J101">
            <v>0</v>
          </cell>
          <cell r="K101">
            <v>-35.799999999999997</v>
          </cell>
          <cell r="L101">
            <v>-35.799999999999997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T-FOND</v>
          </cell>
          <cell r="B102">
            <v>6010</v>
          </cell>
          <cell r="C102" t="str">
            <v>Lokalhyra</v>
          </cell>
          <cell r="D102">
            <v>-33.200000000000003</v>
          </cell>
          <cell r="E102">
            <v>-33.200000000000003</v>
          </cell>
          <cell r="F102">
            <v>-33.200000000000003</v>
          </cell>
          <cell r="G102">
            <v>-32.6</v>
          </cell>
          <cell r="H102">
            <v>-32.6</v>
          </cell>
          <cell r="I102">
            <v>-32.6</v>
          </cell>
          <cell r="J102">
            <v>-32.9</v>
          </cell>
          <cell r="K102">
            <v>-32.9</v>
          </cell>
          <cell r="L102">
            <v>-32.9</v>
          </cell>
          <cell r="M102">
            <v>0</v>
          </cell>
          <cell r="N102">
            <v>0</v>
          </cell>
          <cell r="O102">
            <v>0</v>
          </cell>
        </row>
        <row r="103">
          <cell r="B103" t="str">
            <v>6010 Tota〱吠</v>
          </cell>
          <cell r="D103">
            <v>-69.400000000000006</v>
          </cell>
          <cell r="E103">
            <v>-69.400000000000006</v>
          </cell>
          <cell r="F103">
            <v>-69.400000000000006</v>
          </cell>
          <cell r="G103">
            <v>-68</v>
          </cell>
          <cell r="H103">
            <v>-68</v>
          </cell>
          <cell r="I103">
            <v>-103.9</v>
          </cell>
          <cell r="J103">
            <v>-32.9</v>
          </cell>
          <cell r="K103">
            <v>-68.699999999999989</v>
          </cell>
          <cell r="L103">
            <v>-68.699999999999989</v>
          </cell>
          <cell r="O103">
            <v>0</v>
          </cell>
        </row>
        <row r="104">
          <cell r="A104" t="str">
            <v>T-KAP</v>
          </cell>
          <cell r="B104">
            <v>6050</v>
          </cell>
          <cell r="C104" t="str">
            <v>Elektricitet</v>
          </cell>
          <cell r="D104">
            <v>-2.5</v>
          </cell>
          <cell r="E104">
            <v>0</v>
          </cell>
          <cell r="F104">
            <v>-3.5</v>
          </cell>
          <cell r="G104">
            <v>0</v>
          </cell>
          <cell r="H104">
            <v>-2.6</v>
          </cell>
          <cell r="I104">
            <v>0</v>
          </cell>
          <cell r="J104">
            <v>-2.7</v>
          </cell>
          <cell r="K104">
            <v>0</v>
          </cell>
          <cell r="L104">
            <v>-2.8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T-FOND</v>
          </cell>
          <cell r="B105">
            <v>6050</v>
          </cell>
          <cell r="C105" t="str">
            <v>Elektricitet</v>
          </cell>
          <cell r="D105">
            <v>-0.6</v>
          </cell>
          <cell r="E105">
            <v>0</v>
          </cell>
          <cell r="F105">
            <v>0</v>
          </cell>
          <cell r="G105">
            <v>-0.8</v>
          </cell>
          <cell r="H105">
            <v>-0.4</v>
          </cell>
          <cell r="I105">
            <v>0</v>
          </cell>
          <cell r="J105">
            <v>-0.6</v>
          </cell>
          <cell r="K105">
            <v>0</v>
          </cell>
          <cell r="L105">
            <v>-0.6</v>
          </cell>
          <cell r="M105">
            <v>0</v>
          </cell>
          <cell r="N105">
            <v>0</v>
          </cell>
          <cell r="O105">
            <v>0</v>
          </cell>
        </row>
        <row r="106">
          <cell r="B106" t="str">
            <v>6050 Totalt</v>
          </cell>
          <cell r="D106">
            <v>-3.1</v>
          </cell>
          <cell r="E106">
            <v>0</v>
          </cell>
          <cell r="F106">
            <v>-3.5</v>
          </cell>
          <cell r="G106">
            <v>-0.8</v>
          </cell>
          <cell r="H106">
            <v>-3</v>
          </cell>
          <cell r="I106">
            <v>0</v>
          </cell>
          <cell r="J106">
            <v>-3.3000000000000003</v>
          </cell>
          <cell r="K106">
            <v>0</v>
          </cell>
          <cell r="L106">
            <v>-3.4</v>
          </cell>
          <cell r="O106">
            <v>0</v>
          </cell>
        </row>
        <row r="107">
          <cell r="A107" t="str">
            <v>T-KAP</v>
          </cell>
          <cell r="B107">
            <v>6060</v>
          </cell>
          <cell r="C107" t="str">
            <v>Lokaltillbehör</v>
          </cell>
          <cell r="D107">
            <v>0</v>
          </cell>
          <cell r="E107">
            <v>0</v>
          </cell>
          <cell r="F107">
            <v>0</v>
          </cell>
          <cell r="G107">
            <v>-3.8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B108" t="str">
            <v>6060 Totalt</v>
          </cell>
          <cell r="D108">
            <v>0</v>
          </cell>
          <cell r="E108">
            <v>0</v>
          </cell>
          <cell r="F108">
            <v>0</v>
          </cell>
          <cell r="G108">
            <v>-3.8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O108">
            <v>0</v>
          </cell>
        </row>
        <row r="109">
          <cell r="A109" t="str">
            <v>T-KAP</v>
          </cell>
          <cell r="B109">
            <v>6070</v>
          </cell>
          <cell r="C109" t="str">
            <v>Städning, tvätt mm</v>
          </cell>
          <cell r="D109">
            <v>-4.8</v>
          </cell>
          <cell r="E109">
            <v>-4.5999999999999996</v>
          </cell>
          <cell r="F109">
            <v>-4.9000000000000004</v>
          </cell>
          <cell r="G109">
            <v>-4.7</v>
          </cell>
          <cell r="H109">
            <v>-4.8</v>
          </cell>
          <cell r="I109">
            <v>-4.8</v>
          </cell>
          <cell r="J109">
            <v>-4.8</v>
          </cell>
          <cell r="K109">
            <v>-4.8</v>
          </cell>
          <cell r="L109">
            <v>-4.7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T-FOND</v>
          </cell>
          <cell r="B110">
            <v>6070</v>
          </cell>
          <cell r="C110" t="str">
            <v>Städning, tvätt mm</v>
          </cell>
          <cell r="D110">
            <v>-4.2</v>
          </cell>
          <cell r="E110">
            <v>-4.2</v>
          </cell>
          <cell r="F110">
            <v>-4.5</v>
          </cell>
          <cell r="G110">
            <v>-5.3</v>
          </cell>
          <cell r="H110">
            <v>-4.5</v>
          </cell>
          <cell r="I110">
            <v>-4.2</v>
          </cell>
          <cell r="J110">
            <v>-4.2</v>
          </cell>
          <cell r="K110">
            <v>-4.2</v>
          </cell>
          <cell r="L110">
            <v>-4.5</v>
          </cell>
          <cell r="M110">
            <v>0</v>
          </cell>
          <cell r="N110">
            <v>0</v>
          </cell>
          <cell r="O110">
            <v>0</v>
          </cell>
        </row>
        <row r="111">
          <cell r="B111" t="str">
            <v>6070 Totalt</v>
          </cell>
          <cell r="D111">
            <v>-9</v>
          </cell>
          <cell r="E111">
            <v>-8.8000000000000007</v>
          </cell>
          <cell r="F111">
            <v>-9.4</v>
          </cell>
          <cell r="G111">
            <v>-10</v>
          </cell>
          <cell r="H111">
            <v>-9.3000000000000007</v>
          </cell>
          <cell r="I111">
            <v>-9</v>
          </cell>
          <cell r="J111">
            <v>-9</v>
          </cell>
          <cell r="K111">
            <v>-9</v>
          </cell>
          <cell r="L111">
            <v>-9.1999999999999993</v>
          </cell>
          <cell r="O111">
            <v>0</v>
          </cell>
        </row>
        <row r="112">
          <cell r="A112" t="str">
            <v>T-KAP</v>
          </cell>
          <cell r="B112">
            <v>6090</v>
          </cell>
          <cell r="C112" t="str">
            <v>Övriga lokalkostnader</v>
          </cell>
          <cell r="D112">
            <v>0</v>
          </cell>
          <cell r="E112">
            <v>-2.8</v>
          </cell>
          <cell r="F112">
            <v>-2.9</v>
          </cell>
          <cell r="G112">
            <v>-1</v>
          </cell>
          <cell r="H112">
            <v>0</v>
          </cell>
          <cell r="I112">
            <v>-1.2</v>
          </cell>
          <cell r="J112">
            <v>0</v>
          </cell>
          <cell r="K112">
            <v>0</v>
          </cell>
          <cell r="L112">
            <v>-1.1000000000000001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T-FOND</v>
          </cell>
          <cell r="B113">
            <v>6090</v>
          </cell>
          <cell r="C113" t="str">
            <v>Övriga lokalkostnader</v>
          </cell>
          <cell r="D113">
            <v>-2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B114" t="str">
            <v>6090 Totalt</v>
          </cell>
          <cell r="D114">
            <v>-2</v>
          </cell>
          <cell r="E114">
            <v>-2.8</v>
          </cell>
          <cell r="F114">
            <v>-2.9</v>
          </cell>
          <cell r="G114">
            <v>-1</v>
          </cell>
          <cell r="H114">
            <v>0</v>
          </cell>
          <cell r="I114">
            <v>-1.2</v>
          </cell>
          <cell r="J114">
            <v>0</v>
          </cell>
          <cell r="K114">
            <v>0</v>
          </cell>
          <cell r="L114">
            <v>-1.1000000000000001</v>
          </cell>
          <cell r="O114">
            <v>0</v>
          </cell>
        </row>
        <row r="115">
          <cell r="A115" t="str">
            <v>T-KAP</v>
          </cell>
          <cell r="B115">
            <v>6120</v>
          </cell>
          <cell r="C115" t="str">
            <v>Hyra/leasing inventarier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-1.8</v>
          </cell>
          <cell r="M115">
            <v>0</v>
          </cell>
          <cell r="N115">
            <v>0</v>
          </cell>
          <cell r="O115">
            <v>0</v>
          </cell>
        </row>
        <row r="116">
          <cell r="B116" t="str">
            <v>6120 Totalt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-1.8</v>
          </cell>
          <cell r="O116">
            <v>0</v>
          </cell>
        </row>
        <row r="117">
          <cell r="A117" t="str">
            <v>TAB</v>
          </cell>
          <cell r="B117">
            <v>6130</v>
          </cell>
          <cell r="C117" t="str">
            <v>Licenser för dataprogram</v>
          </cell>
          <cell r="D117">
            <v>-2.4</v>
          </cell>
          <cell r="E117">
            <v>0</v>
          </cell>
          <cell r="F117">
            <v>-2.2999999999999998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-4.4000000000000004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 t="str">
            <v>T-KAP</v>
          </cell>
          <cell r="B118">
            <v>6130</v>
          </cell>
          <cell r="C118" t="str">
            <v>Licenser för dataprogram</v>
          </cell>
          <cell r="D118">
            <v>-0.3</v>
          </cell>
          <cell r="E118">
            <v>-0.5</v>
          </cell>
          <cell r="F118">
            <v>-0.5</v>
          </cell>
          <cell r="G118">
            <v>-0.7</v>
          </cell>
          <cell r="H118">
            <v>-0.5</v>
          </cell>
          <cell r="I118">
            <v>-0.5</v>
          </cell>
          <cell r="J118">
            <v>0</v>
          </cell>
          <cell r="K118">
            <v>-0.5</v>
          </cell>
          <cell r="L118">
            <v>-0.4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T-FOND</v>
          </cell>
          <cell r="B119">
            <v>6130</v>
          </cell>
          <cell r="C119" t="str">
            <v>Licenser för dataprogram</v>
          </cell>
          <cell r="D119">
            <v>-0.4</v>
          </cell>
          <cell r="E119">
            <v>-1.9</v>
          </cell>
          <cell r="F119">
            <v>-6.2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6130 Totalt</v>
          </cell>
          <cell r="D120">
            <v>-3.0999999999999996</v>
          </cell>
          <cell r="E120">
            <v>-2.4</v>
          </cell>
          <cell r="F120">
            <v>-9</v>
          </cell>
          <cell r="G120">
            <v>-0.7</v>
          </cell>
          <cell r="H120">
            <v>-0.5</v>
          </cell>
          <cell r="I120">
            <v>-0.5</v>
          </cell>
          <cell r="J120">
            <v>0</v>
          </cell>
          <cell r="K120">
            <v>-4.9000000000000004</v>
          </cell>
          <cell r="L120">
            <v>-0.4</v>
          </cell>
          <cell r="O120">
            <v>0</v>
          </cell>
        </row>
        <row r="121">
          <cell r="A121" t="str">
            <v>TAB</v>
          </cell>
          <cell r="B121">
            <v>6410</v>
          </cell>
          <cell r="C121" t="str">
            <v>Förbrukningsinv / -matrial</v>
          </cell>
          <cell r="D121">
            <v>0</v>
          </cell>
          <cell r="E121">
            <v>0</v>
          </cell>
          <cell r="F121">
            <v>-3.9</v>
          </cell>
          <cell r="G121">
            <v>0</v>
          </cell>
          <cell r="H121">
            <v>0</v>
          </cell>
          <cell r="I121">
            <v>-3.3</v>
          </cell>
          <cell r="J121">
            <v>-2.2999999999999998</v>
          </cell>
          <cell r="K121">
            <v>-0.5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 t="str">
            <v>T-KAP</v>
          </cell>
          <cell r="B122">
            <v>6410</v>
          </cell>
          <cell r="C122" t="str">
            <v>Förbrukningsinv / -matrial</v>
          </cell>
          <cell r="D122">
            <v>-4.3</v>
          </cell>
          <cell r="E122">
            <v>-11.7</v>
          </cell>
          <cell r="F122">
            <v>-2.9</v>
          </cell>
          <cell r="G122">
            <v>0</v>
          </cell>
          <cell r="H122">
            <v>-2.4</v>
          </cell>
          <cell r="I122">
            <v>0</v>
          </cell>
          <cell r="J122">
            <v>-1.2</v>
          </cell>
          <cell r="K122">
            <v>-2.6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 t="str">
            <v>T-FOND</v>
          </cell>
          <cell r="B123">
            <v>6410</v>
          </cell>
          <cell r="C123" t="str">
            <v>Förbrukningsinv / -matrial</v>
          </cell>
          <cell r="D123">
            <v>-23.1</v>
          </cell>
          <cell r="E123">
            <v>-9.6999999999999993</v>
          </cell>
          <cell r="F123">
            <v>0</v>
          </cell>
          <cell r="G123">
            <v>0</v>
          </cell>
          <cell r="H123">
            <v>-8.8000000000000007</v>
          </cell>
          <cell r="I123">
            <v>0</v>
          </cell>
          <cell r="J123">
            <v>-4.5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>6410 Totalt</v>
          </cell>
          <cell r="D124">
            <v>-27.400000000000002</v>
          </cell>
          <cell r="E124">
            <v>-21.4</v>
          </cell>
          <cell r="F124">
            <v>-6.8</v>
          </cell>
          <cell r="G124">
            <v>0</v>
          </cell>
          <cell r="H124">
            <v>-11.200000000000001</v>
          </cell>
          <cell r="I124">
            <v>-3.3</v>
          </cell>
          <cell r="J124">
            <v>-8</v>
          </cell>
          <cell r="K124">
            <v>-3.1</v>
          </cell>
          <cell r="L124">
            <v>0</v>
          </cell>
          <cell r="O124">
            <v>0</v>
          </cell>
        </row>
        <row r="125">
          <cell r="A125" t="str">
            <v>TAB</v>
          </cell>
          <cell r="B125">
            <v>6500</v>
          </cell>
          <cell r="C125" t="str">
            <v>Kontorsmaterial</v>
          </cell>
          <cell r="D125">
            <v>0</v>
          </cell>
          <cell r="E125">
            <v>0</v>
          </cell>
          <cell r="F125">
            <v>-3</v>
          </cell>
          <cell r="G125">
            <v>0</v>
          </cell>
          <cell r="H125">
            <v>0</v>
          </cell>
          <cell r="I125">
            <v>-4</v>
          </cell>
          <cell r="J125">
            <v>-1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 t="str">
            <v>T-KAP</v>
          </cell>
          <cell r="B126">
            <v>6500</v>
          </cell>
          <cell r="C126" t="str">
            <v>Kontorsmaterial</v>
          </cell>
          <cell r="D126">
            <v>-11.1</v>
          </cell>
          <cell r="E126">
            <v>-37.5</v>
          </cell>
          <cell r="F126">
            <v>-34.5</v>
          </cell>
          <cell r="G126">
            <v>-23</v>
          </cell>
          <cell r="H126">
            <v>-5</v>
          </cell>
          <cell r="I126">
            <v>-13.3</v>
          </cell>
          <cell r="J126">
            <v>-9</v>
          </cell>
          <cell r="K126">
            <v>-15.4</v>
          </cell>
          <cell r="L126">
            <v>-19.399999999999999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>T-FOND</v>
          </cell>
          <cell r="B127">
            <v>6500</v>
          </cell>
          <cell r="C127" t="str">
            <v>Kontorsmaterial</v>
          </cell>
          <cell r="D127">
            <v>-15</v>
          </cell>
          <cell r="E127">
            <v>-2.5</v>
          </cell>
          <cell r="F127">
            <v>-8.6</v>
          </cell>
          <cell r="G127">
            <v>-5.6</v>
          </cell>
          <cell r="H127">
            <v>-5.5</v>
          </cell>
          <cell r="I127">
            <v>-4.5</v>
          </cell>
          <cell r="J127">
            <v>-6.7</v>
          </cell>
          <cell r="K127">
            <v>-8.1999999999999993</v>
          </cell>
          <cell r="L127">
            <v>-8.8000000000000007</v>
          </cell>
          <cell r="M127">
            <v>0</v>
          </cell>
          <cell r="N127">
            <v>0</v>
          </cell>
          <cell r="O127">
            <v>0</v>
          </cell>
        </row>
        <row r="128">
          <cell r="B128" t="str">
            <v>6500 Totalt</v>
          </cell>
          <cell r="D128">
            <v>-26.1</v>
          </cell>
          <cell r="E128">
            <v>-40</v>
          </cell>
          <cell r="F128">
            <v>-46.1</v>
          </cell>
          <cell r="G128">
            <v>-28.6</v>
          </cell>
          <cell r="H128">
            <v>-10.5</v>
          </cell>
          <cell r="I128">
            <v>-21.8</v>
          </cell>
          <cell r="J128">
            <v>-16.7</v>
          </cell>
          <cell r="K128">
            <v>-23.6</v>
          </cell>
          <cell r="L128">
            <v>-28.2</v>
          </cell>
          <cell r="O128">
            <v>0</v>
          </cell>
        </row>
        <row r="129">
          <cell r="A129" t="str">
            <v>T-KAP</v>
          </cell>
          <cell r="B129">
            <v>6640</v>
          </cell>
          <cell r="C129" t="str">
            <v>Reparation, underhåll inv.</v>
          </cell>
          <cell r="D129">
            <v>0</v>
          </cell>
          <cell r="E129">
            <v>0</v>
          </cell>
          <cell r="F129">
            <v>-1.8</v>
          </cell>
          <cell r="G129">
            <v>-4.9000000000000004</v>
          </cell>
          <cell r="H129">
            <v>-1.1000000000000001</v>
          </cell>
          <cell r="I129">
            <v>-4.8</v>
          </cell>
          <cell r="J129">
            <v>-0.7</v>
          </cell>
          <cell r="K129">
            <v>-2.5</v>
          </cell>
          <cell r="L129">
            <v>-1.9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T-FOND</v>
          </cell>
          <cell r="B130">
            <v>6640</v>
          </cell>
          <cell r="C130" t="str">
            <v>Reparation, underhåll inv.</v>
          </cell>
          <cell r="D130">
            <v>0</v>
          </cell>
          <cell r="E130">
            <v>0</v>
          </cell>
          <cell r="F130">
            <v>-3.2</v>
          </cell>
          <cell r="G130">
            <v>-1.2</v>
          </cell>
          <cell r="H130">
            <v>0</v>
          </cell>
          <cell r="I130">
            <v>-2.4</v>
          </cell>
          <cell r="J130">
            <v>0</v>
          </cell>
          <cell r="K130">
            <v>-3.4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B131" t="str">
            <v>6640 Totalt</v>
          </cell>
          <cell r="D131">
            <v>0</v>
          </cell>
          <cell r="E131">
            <v>0</v>
          </cell>
          <cell r="F131">
            <v>-5</v>
          </cell>
          <cell r="G131">
            <v>-6.1000000000000005</v>
          </cell>
          <cell r="H131">
            <v>-1.1000000000000001</v>
          </cell>
          <cell r="I131">
            <v>-7.1999999999999993</v>
          </cell>
          <cell r="J131">
            <v>-0.7</v>
          </cell>
          <cell r="K131">
            <v>-5.9</v>
          </cell>
          <cell r="L131">
            <v>-1.9</v>
          </cell>
          <cell r="O131">
            <v>0</v>
          </cell>
        </row>
        <row r="132">
          <cell r="A132" t="str">
            <v>T-KAP</v>
          </cell>
          <cell r="B132">
            <v>6680</v>
          </cell>
          <cell r="C132" t="str">
            <v>TAB, intern service</v>
          </cell>
          <cell r="D132">
            <v>-42</v>
          </cell>
          <cell r="E132">
            <v>-42</v>
          </cell>
          <cell r="F132">
            <v>-42</v>
          </cell>
          <cell r="G132">
            <v>-42</v>
          </cell>
          <cell r="H132">
            <v>-42</v>
          </cell>
          <cell r="I132">
            <v>-42</v>
          </cell>
          <cell r="J132">
            <v>-42</v>
          </cell>
          <cell r="K132">
            <v>-42</v>
          </cell>
          <cell r="L132">
            <v>-42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T-FOND</v>
          </cell>
          <cell r="B133">
            <v>6680</v>
          </cell>
          <cell r="C133" t="str">
            <v>TAB, intern service</v>
          </cell>
          <cell r="D133">
            <v>-52.5</v>
          </cell>
          <cell r="E133">
            <v>-52.5</v>
          </cell>
          <cell r="F133">
            <v>-52.5</v>
          </cell>
          <cell r="G133">
            <v>-52.5</v>
          </cell>
          <cell r="H133">
            <v>-52.5</v>
          </cell>
          <cell r="I133">
            <v>-52.5</v>
          </cell>
          <cell r="J133">
            <v>-52.5</v>
          </cell>
          <cell r="K133">
            <v>-52.5</v>
          </cell>
          <cell r="L133">
            <v>-52.5</v>
          </cell>
          <cell r="M133">
            <v>0</v>
          </cell>
          <cell r="N133">
            <v>0</v>
          </cell>
          <cell r="O133">
            <v>0</v>
          </cell>
        </row>
        <row r="134">
          <cell r="B134" t="str">
            <v>6680 Totalt</v>
          </cell>
          <cell r="D134">
            <v>-94.5</v>
          </cell>
          <cell r="E134">
            <v>-94.5</v>
          </cell>
          <cell r="F134">
            <v>-94.5</v>
          </cell>
          <cell r="G134">
            <v>-94.5</v>
          </cell>
          <cell r="H134">
            <v>-94.5</v>
          </cell>
          <cell r="I134">
            <v>-94.5</v>
          </cell>
          <cell r="J134">
            <v>-94.5</v>
          </cell>
          <cell r="K134">
            <v>-94.5</v>
          </cell>
          <cell r="L134">
            <v>-94.5</v>
          </cell>
          <cell r="O134">
            <v>0</v>
          </cell>
        </row>
        <row r="135">
          <cell r="A135" t="str">
            <v>TAB</v>
          </cell>
          <cell r="B135">
            <v>6730</v>
          </cell>
          <cell r="C135" t="str">
            <v>Redovisningstjänster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-7.4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B136" t="str">
            <v>6730 Totalt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-7.4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O136">
            <v>0</v>
          </cell>
        </row>
        <row r="137">
          <cell r="A137" t="str">
            <v>TAB</v>
          </cell>
          <cell r="B137">
            <v>6740</v>
          </cell>
          <cell r="C137" t="str">
            <v>Data-tjänster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-4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 t="str">
            <v>T-KAP</v>
          </cell>
          <cell r="B138">
            <v>6740</v>
          </cell>
          <cell r="C138" t="str">
            <v>Data-tjänster</v>
          </cell>
          <cell r="D138">
            <v>0</v>
          </cell>
          <cell r="E138">
            <v>0</v>
          </cell>
          <cell r="F138">
            <v>-2.2999999999999998</v>
          </cell>
          <cell r="G138">
            <v>-4.8</v>
          </cell>
          <cell r="H138">
            <v>-33.299999999999997</v>
          </cell>
          <cell r="I138">
            <v>-20.7</v>
          </cell>
          <cell r="J138">
            <v>-8.6</v>
          </cell>
          <cell r="K138">
            <v>0</v>
          </cell>
          <cell r="L138">
            <v>-19.600000000000001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T-FOND</v>
          </cell>
          <cell r="B139">
            <v>6740</v>
          </cell>
          <cell r="C139" t="str">
            <v>Data-tjänster</v>
          </cell>
          <cell r="D139">
            <v>0</v>
          </cell>
          <cell r="E139">
            <v>0</v>
          </cell>
          <cell r="F139">
            <v>0</v>
          </cell>
          <cell r="G139">
            <v>-6.5</v>
          </cell>
          <cell r="H139">
            <v>-42.6</v>
          </cell>
          <cell r="I139">
            <v>-9.5</v>
          </cell>
          <cell r="J139">
            <v>-3.8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B140" t="str">
            <v>6740 Totalt</v>
          </cell>
          <cell r="D140">
            <v>0</v>
          </cell>
          <cell r="E140">
            <v>0</v>
          </cell>
          <cell r="F140">
            <v>-2.2999999999999998</v>
          </cell>
          <cell r="G140">
            <v>-11.3</v>
          </cell>
          <cell r="H140">
            <v>-79.900000000000006</v>
          </cell>
          <cell r="I140">
            <v>-30.2</v>
          </cell>
          <cell r="J140">
            <v>-12.399999999999999</v>
          </cell>
          <cell r="K140">
            <v>0</v>
          </cell>
          <cell r="L140">
            <v>-19.600000000000001</v>
          </cell>
          <cell r="O140">
            <v>0</v>
          </cell>
        </row>
        <row r="141">
          <cell r="A141" t="str">
            <v>T-KAP</v>
          </cell>
          <cell r="B141">
            <v>6750</v>
          </cell>
          <cell r="C141" t="str">
            <v>Skattekonsulter mm</v>
          </cell>
          <cell r="D141">
            <v>-5.0999999999999996</v>
          </cell>
          <cell r="E141">
            <v>0</v>
          </cell>
          <cell r="F141">
            <v>0</v>
          </cell>
          <cell r="G141">
            <v>-13.9</v>
          </cell>
          <cell r="H141">
            <v>0</v>
          </cell>
          <cell r="I141">
            <v>0</v>
          </cell>
          <cell r="J141">
            <v>0</v>
          </cell>
          <cell r="K141">
            <v>-2.2999999999999998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B142" t="str">
            <v>6750 Totalt</v>
          </cell>
          <cell r="D142">
            <v>-5.0999999999999996</v>
          </cell>
          <cell r="E142">
            <v>0</v>
          </cell>
          <cell r="F142">
            <v>0</v>
          </cell>
          <cell r="G142">
            <v>-13.9</v>
          </cell>
          <cell r="H142">
            <v>0</v>
          </cell>
          <cell r="I142">
            <v>0</v>
          </cell>
          <cell r="J142">
            <v>0</v>
          </cell>
          <cell r="K142">
            <v>-2.2999999999999998</v>
          </cell>
          <cell r="L142">
            <v>0</v>
          </cell>
          <cell r="O142">
            <v>0</v>
          </cell>
        </row>
        <row r="143">
          <cell r="A143" t="str">
            <v>TAB</v>
          </cell>
          <cell r="B143">
            <v>6780</v>
          </cell>
          <cell r="C143" t="str">
            <v>Advokatkostnader</v>
          </cell>
          <cell r="D143">
            <v>0</v>
          </cell>
          <cell r="E143">
            <v>0</v>
          </cell>
          <cell r="F143">
            <v>0</v>
          </cell>
          <cell r="G143">
            <v>-7.2</v>
          </cell>
          <cell r="H143">
            <v>-5.6</v>
          </cell>
          <cell r="I143">
            <v>-2.6</v>
          </cell>
          <cell r="J143">
            <v>-8.6</v>
          </cell>
          <cell r="K143">
            <v>-6.1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T-KAP</v>
          </cell>
          <cell r="B144">
            <v>6780</v>
          </cell>
          <cell r="C144" t="str">
            <v>Advokatkostnader, internt</v>
          </cell>
          <cell r="D144">
            <v>0</v>
          </cell>
          <cell r="E144">
            <v>0</v>
          </cell>
          <cell r="F144">
            <v>-3.7</v>
          </cell>
          <cell r="G144">
            <v>-10.199999999999999</v>
          </cell>
          <cell r="H144">
            <v>-2.1</v>
          </cell>
          <cell r="I144">
            <v>0</v>
          </cell>
          <cell r="J144">
            <v>-1.1000000000000001</v>
          </cell>
          <cell r="K144">
            <v>0</v>
          </cell>
          <cell r="L144">
            <v>-4.7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T-FOND</v>
          </cell>
          <cell r="B145">
            <v>6780</v>
          </cell>
          <cell r="C145" t="str">
            <v>Advokatkostnader</v>
          </cell>
          <cell r="D145">
            <v>0</v>
          </cell>
          <cell r="E145">
            <v>0</v>
          </cell>
          <cell r="F145">
            <v>0</v>
          </cell>
          <cell r="G145">
            <v>-8.1999999999999993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B146" t="str">
            <v>6780 Totalt</v>
          </cell>
          <cell r="D146">
            <v>0</v>
          </cell>
          <cell r="E146">
            <v>0</v>
          </cell>
          <cell r="F146">
            <v>-3.7</v>
          </cell>
          <cell r="G146">
            <v>-25.599999999999998</v>
          </cell>
          <cell r="H146">
            <v>-7.6999999999999993</v>
          </cell>
          <cell r="I146">
            <v>-2.6</v>
          </cell>
          <cell r="J146">
            <v>-9.6999999999999993</v>
          </cell>
          <cell r="K146">
            <v>-6.1</v>
          </cell>
          <cell r="L146">
            <v>-4.7</v>
          </cell>
          <cell r="O146">
            <v>0</v>
          </cell>
        </row>
        <row r="147">
          <cell r="A147" t="str">
            <v>TAB</v>
          </cell>
          <cell r="B147">
            <v>6790</v>
          </cell>
          <cell r="C147" t="str">
            <v>Övriga främmande tjänster</v>
          </cell>
          <cell r="D147">
            <v>-170.1</v>
          </cell>
          <cell r="E147">
            <v>-40</v>
          </cell>
          <cell r="F147">
            <v>-7</v>
          </cell>
          <cell r="G147">
            <v>0</v>
          </cell>
          <cell r="H147">
            <v>-6</v>
          </cell>
          <cell r="I147">
            <v>-102.6</v>
          </cell>
          <cell r="J147">
            <v>0</v>
          </cell>
          <cell r="K147">
            <v>-75</v>
          </cell>
          <cell r="L147">
            <v>-30.7</v>
          </cell>
          <cell r="M147">
            <v>0</v>
          </cell>
          <cell r="N147">
            <v>0</v>
          </cell>
          <cell r="O147">
            <v>0</v>
          </cell>
        </row>
        <row r="148">
          <cell r="A148" t="str">
            <v>T-KAP</v>
          </cell>
          <cell r="B148">
            <v>6790</v>
          </cell>
          <cell r="C148" t="str">
            <v>Övriga främmande tjänster</v>
          </cell>
          <cell r="D148">
            <v>0</v>
          </cell>
          <cell r="E148">
            <v>-22.6</v>
          </cell>
          <cell r="F148">
            <v>0</v>
          </cell>
          <cell r="G148">
            <v>-25.5</v>
          </cell>
          <cell r="H148">
            <v>0</v>
          </cell>
          <cell r="I148">
            <v>0</v>
          </cell>
          <cell r="J148">
            <v>-27</v>
          </cell>
          <cell r="K148">
            <v>-13.6</v>
          </cell>
          <cell r="L148">
            <v>-13.4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T-FOND</v>
          </cell>
          <cell r="B149">
            <v>6790</v>
          </cell>
          <cell r="C149" t="str">
            <v>Främmande tjänster, internt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-33.700000000000003</v>
          </cell>
          <cell r="K149">
            <v>0</v>
          </cell>
          <cell r="L149">
            <v>-3.5</v>
          </cell>
          <cell r="M149">
            <v>0</v>
          </cell>
          <cell r="N149">
            <v>0</v>
          </cell>
          <cell r="O149">
            <v>0</v>
          </cell>
        </row>
        <row r="150">
          <cell r="B150" t="str">
            <v>6790 Totalt</v>
          </cell>
          <cell r="D150">
            <v>-170.1</v>
          </cell>
          <cell r="E150">
            <v>-62.6</v>
          </cell>
          <cell r="F150">
            <v>-7</v>
          </cell>
          <cell r="G150">
            <v>-25.5</v>
          </cell>
          <cell r="H150">
            <v>-6</v>
          </cell>
          <cell r="I150">
            <v>-102.6</v>
          </cell>
          <cell r="J150">
            <v>-60.7</v>
          </cell>
          <cell r="K150">
            <v>-88.6</v>
          </cell>
          <cell r="L150">
            <v>-47.6</v>
          </cell>
          <cell r="O150">
            <v>0</v>
          </cell>
        </row>
        <row r="151">
          <cell r="A151" t="str">
            <v>TAB</v>
          </cell>
          <cell r="B151">
            <v>6810</v>
          </cell>
          <cell r="C151" t="str">
            <v>Telefoner kontor</v>
          </cell>
          <cell r="D151">
            <v>-9.1999999999999993</v>
          </cell>
          <cell r="E151">
            <v>0</v>
          </cell>
          <cell r="F151">
            <v>-3.5</v>
          </cell>
          <cell r="G151">
            <v>-20.100000000000001</v>
          </cell>
          <cell r="H151">
            <v>-0.1</v>
          </cell>
          <cell r="I151">
            <v>-3.8</v>
          </cell>
          <cell r="J151">
            <v>0</v>
          </cell>
          <cell r="K151">
            <v>-2.2999999999999998</v>
          </cell>
          <cell r="L151">
            <v>-2.4</v>
          </cell>
          <cell r="M151">
            <v>0</v>
          </cell>
          <cell r="N151">
            <v>0</v>
          </cell>
          <cell r="O151">
            <v>0</v>
          </cell>
        </row>
        <row r="152">
          <cell r="A152" t="str">
            <v>T-KAP</v>
          </cell>
          <cell r="B152">
            <v>6810</v>
          </cell>
          <cell r="C152" t="str">
            <v>Telefoner kontor</v>
          </cell>
          <cell r="D152">
            <v>-3</v>
          </cell>
          <cell r="E152">
            <v>-4.7</v>
          </cell>
          <cell r="F152">
            <v>-34.5</v>
          </cell>
          <cell r="G152">
            <v>-5.8</v>
          </cell>
          <cell r="H152">
            <v>-2.5</v>
          </cell>
          <cell r="I152">
            <v>-35.299999999999997</v>
          </cell>
          <cell r="J152">
            <v>-8.9</v>
          </cell>
          <cell r="K152">
            <v>-2.4</v>
          </cell>
          <cell r="L152">
            <v>-28.2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T-FOND</v>
          </cell>
          <cell r="B153">
            <v>6810</v>
          </cell>
          <cell r="C153" t="str">
            <v>Telefoner kontor</v>
          </cell>
          <cell r="D153">
            <v>0</v>
          </cell>
          <cell r="E153">
            <v>-0.9</v>
          </cell>
          <cell r="F153">
            <v>-2.2000000000000002</v>
          </cell>
          <cell r="G153">
            <v>0</v>
          </cell>
          <cell r="H153">
            <v>-1.9</v>
          </cell>
          <cell r="I153">
            <v>-2</v>
          </cell>
          <cell r="J153">
            <v>-0.6</v>
          </cell>
          <cell r="K153">
            <v>-0.3</v>
          </cell>
          <cell r="L153">
            <v>-2.4</v>
          </cell>
          <cell r="M153">
            <v>0</v>
          </cell>
          <cell r="N153">
            <v>0</v>
          </cell>
          <cell r="O153">
            <v>0</v>
          </cell>
        </row>
        <row r="154">
          <cell r="B154" t="str">
            <v>6810 Totalt</v>
          </cell>
          <cell r="D154">
            <v>-12.2</v>
          </cell>
          <cell r="E154">
            <v>-5.6000000000000005</v>
          </cell>
          <cell r="F154">
            <v>-40.200000000000003</v>
          </cell>
          <cell r="G154">
            <v>-25.900000000000002</v>
          </cell>
          <cell r="H154">
            <v>-4.5</v>
          </cell>
          <cell r="I154">
            <v>-41.099999999999994</v>
          </cell>
          <cell r="J154">
            <v>-9.5</v>
          </cell>
          <cell r="K154">
            <v>-4.9999999999999991</v>
          </cell>
          <cell r="L154">
            <v>-33</v>
          </cell>
          <cell r="O154">
            <v>0</v>
          </cell>
        </row>
        <row r="155">
          <cell r="A155" t="str">
            <v>TAB</v>
          </cell>
          <cell r="B155">
            <v>6815</v>
          </cell>
          <cell r="C155" t="str">
            <v>NMT / GSM-telefon</v>
          </cell>
          <cell r="D155">
            <v>-3</v>
          </cell>
          <cell r="E155">
            <v>-3.4</v>
          </cell>
          <cell r="F155">
            <v>-2.1</v>
          </cell>
          <cell r="G155">
            <v>-2.9</v>
          </cell>
          <cell r="H155">
            <v>-5.5</v>
          </cell>
          <cell r="I155">
            <v>-3</v>
          </cell>
          <cell r="J155">
            <v>-5.2</v>
          </cell>
          <cell r="K155">
            <v>-2.2999999999999998</v>
          </cell>
          <cell r="L155">
            <v>-2.4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T-KAP</v>
          </cell>
          <cell r="B156">
            <v>6815</v>
          </cell>
          <cell r="C156" t="str">
            <v>NMT / GSM-telefon</v>
          </cell>
          <cell r="D156">
            <v>-2.6</v>
          </cell>
          <cell r="E156">
            <v>-5.6</v>
          </cell>
          <cell r="F156">
            <v>-3.8</v>
          </cell>
          <cell r="G156">
            <v>-8.6</v>
          </cell>
          <cell r="H156">
            <v>-5.0999999999999996</v>
          </cell>
          <cell r="I156">
            <v>-5.8</v>
          </cell>
          <cell r="J156">
            <v>-9.4</v>
          </cell>
          <cell r="K156">
            <v>-4</v>
          </cell>
          <cell r="L156">
            <v>-7.1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T-FOND</v>
          </cell>
          <cell r="B157">
            <v>6815</v>
          </cell>
          <cell r="C157" t="str">
            <v>NMT / GSM-telefon</v>
          </cell>
          <cell r="D157">
            <v>-8.4</v>
          </cell>
          <cell r="E157">
            <v>-4.7</v>
          </cell>
          <cell r="F157">
            <v>-2.7</v>
          </cell>
          <cell r="G157">
            <v>-2.4</v>
          </cell>
          <cell r="H157">
            <v>-3.4</v>
          </cell>
          <cell r="I157">
            <v>-2.4</v>
          </cell>
          <cell r="J157">
            <v>-5.6</v>
          </cell>
          <cell r="K157">
            <v>-4.0999999999999996</v>
          </cell>
          <cell r="L157">
            <v>-3.5</v>
          </cell>
          <cell r="M157">
            <v>0</v>
          </cell>
          <cell r="N157">
            <v>0</v>
          </cell>
          <cell r="O157">
            <v>0</v>
          </cell>
        </row>
        <row r="158">
          <cell r="B158" t="str">
            <v>6815 Totalt</v>
          </cell>
          <cell r="D158">
            <v>-14</v>
          </cell>
          <cell r="E158">
            <v>-13.7</v>
          </cell>
          <cell r="F158">
            <v>-8.6000000000000014</v>
          </cell>
          <cell r="G158">
            <v>-13.9</v>
          </cell>
          <cell r="H158">
            <v>-14</v>
          </cell>
          <cell r="I158">
            <v>-11.200000000000001</v>
          </cell>
          <cell r="J158">
            <v>-20.200000000000003</v>
          </cell>
          <cell r="K158">
            <v>-10.399999999999999</v>
          </cell>
          <cell r="L158">
            <v>-13</v>
          </cell>
          <cell r="O158">
            <v>0</v>
          </cell>
        </row>
        <row r="159">
          <cell r="A159" t="str">
            <v>T-KAP</v>
          </cell>
          <cell r="B159">
            <v>6820</v>
          </cell>
          <cell r="C159" t="str">
            <v>Telefax</v>
          </cell>
          <cell r="D159">
            <v>-0.2</v>
          </cell>
          <cell r="E159">
            <v>0</v>
          </cell>
          <cell r="F159">
            <v>-1</v>
          </cell>
          <cell r="G159">
            <v>0.7</v>
          </cell>
          <cell r="H159">
            <v>0.3</v>
          </cell>
          <cell r="I159">
            <v>-0.5</v>
          </cell>
          <cell r="J159">
            <v>-0.6</v>
          </cell>
          <cell r="K159">
            <v>-0.3</v>
          </cell>
          <cell r="L159">
            <v>-0.6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T-FOND</v>
          </cell>
          <cell r="B160">
            <v>6820</v>
          </cell>
          <cell r="C160" t="str">
            <v>Telefax</v>
          </cell>
          <cell r="D160">
            <v>0</v>
          </cell>
          <cell r="E160">
            <v>0</v>
          </cell>
          <cell r="F160">
            <v>-2.8</v>
          </cell>
          <cell r="G160">
            <v>-0.6</v>
          </cell>
          <cell r="H160">
            <v>-3.7</v>
          </cell>
          <cell r="I160">
            <v>-0.6</v>
          </cell>
          <cell r="J160">
            <v>0</v>
          </cell>
          <cell r="K160">
            <v>-0.5</v>
          </cell>
          <cell r="L160">
            <v>-3.4</v>
          </cell>
          <cell r="M160">
            <v>0</v>
          </cell>
          <cell r="N160">
            <v>0</v>
          </cell>
          <cell r="O160">
            <v>0</v>
          </cell>
        </row>
        <row r="161">
          <cell r="B161" t="str">
            <v>6820 Totalt</v>
          </cell>
          <cell r="D161">
            <v>-0.2</v>
          </cell>
          <cell r="E161">
            <v>0</v>
          </cell>
          <cell r="F161">
            <v>-3.8</v>
          </cell>
          <cell r="G161">
            <v>9.9999999999999978E-2</v>
          </cell>
          <cell r="H161">
            <v>-3.4000000000000004</v>
          </cell>
          <cell r="I161">
            <v>-1.1000000000000001</v>
          </cell>
          <cell r="J161">
            <v>-0.6</v>
          </cell>
          <cell r="K161">
            <v>-0.8</v>
          </cell>
          <cell r="L161">
            <v>-4</v>
          </cell>
          <cell r="O161">
            <v>0</v>
          </cell>
        </row>
        <row r="162">
          <cell r="A162" t="str">
            <v>TAB</v>
          </cell>
          <cell r="B162">
            <v>6830</v>
          </cell>
          <cell r="C162" t="str">
            <v>Datakommunikation</v>
          </cell>
          <cell r="D162">
            <v>0</v>
          </cell>
          <cell r="E162">
            <v>0</v>
          </cell>
          <cell r="F162">
            <v>-4</v>
          </cell>
          <cell r="G162">
            <v>0</v>
          </cell>
          <cell r="H162">
            <v>-4.9000000000000004</v>
          </cell>
          <cell r="I162">
            <v>0</v>
          </cell>
          <cell r="J162">
            <v>-1.9</v>
          </cell>
          <cell r="K162">
            <v>0</v>
          </cell>
          <cell r="L162">
            <v>-1.9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>T-KAP</v>
          </cell>
          <cell r="B163">
            <v>6830</v>
          </cell>
          <cell r="C163" t="str">
            <v>Datakommunikation</v>
          </cell>
          <cell r="D163">
            <v>-6.4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T-FOND</v>
          </cell>
          <cell r="B164">
            <v>6830</v>
          </cell>
          <cell r="C164" t="str">
            <v>Datakommunikation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-0.5</v>
          </cell>
          <cell r="L164">
            <v>-9.9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6830 Totalt</v>
          </cell>
          <cell r="D165">
            <v>-6.4</v>
          </cell>
          <cell r="E165">
            <v>0</v>
          </cell>
          <cell r="F165">
            <v>-4</v>
          </cell>
          <cell r="G165">
            <v>0</v>
          </cell>
          <cell r="H165">
            <v>-4.9000000000000004</v>
          </cell>
          <cell r="I165">
            <v>0</v>
          </cell>
          <cell r="J165">
            <v>-1.9</v>
          </cell>
          <cell r="K165">
            <v>-0.5</v>
          </cell>
          <cell r="L165">
            <v>-11.8</v>
          </cell>
          <cell r="O165">
            <v>0</v>
          </cell>
        </row>
        <row r="166">
          <cell r="A166" t="str">
            <v>TAB</v>
          </cell>
          <cell r="B166">
            <v>6850</v>
          </cell>
          <cell r="C166" t="str">
            <v>Portokostnader</v>
          </cell>
          <cell r="D166">
            <v>0</v>
          </cell>
          <cell r="E166">
            <v>-2.9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 t="str">
            <v>T-KAP</v>
          </cell>
          <cell r="B167">
            <v>6850</v>
          </cell>
          <cell r="C167" t="str">
            <v>Portokostnader</v>
          </cell>
          <cell r="D167">
            <v>-1</v>
          </cell>
          <cell r="E167">
            <v>-16.3</v>
          </cell>
          <cell r="F167">
            <v>0</v>
          </cell>
          <cell r="G167">
            <v>0</v>
          </cell>
          <cell r="H167">
            <v>0</v>
          </cell>
          <cell r="I167">
            <v>-16</v>
          </cell>
          <cell r="J167">
            <v>0</v>
          </cell>
          <cell r="K167">
            <v>-16.100000000000001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T-FOND</v>
          </cell>
          <cell r="B168">
            <v>6850</v>
          </cell>
          <cell r="C168" t="str">
            <v>Portokostnader</v>
          </cell>
          <cell r="D168">
            <v>0</v>
          </cell>
          <cell r="E168">
            <v>0</v>
          </cell>
          <cell r="F168">
            <v>0</v>
          </cell>
          <cell r="G168">
            <v>-20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-20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>6850 Totalt</v>
          </cell>
          <cell r="D169">
            <v>-1</v>
          </cell>
          <cell r="E169">
            <v>-19.2</v>
          </cell>
          <cell r="F169">
            <v>0</v>
          </cell>
          <cell r="G169">
            <v>-20</v>
          </cell>
          <cell r="H169">
            <v>0</v>
          </cell>
          <cell r="I169">
            <v>-16</v>
          </cell>
          <cell r="J169">
            <v>0</v>
          </cell>
          <cell r="K169">
            <v>-16.100000000000001</v>
          </cell>
          <cell r="L169">
            <v>-20</v>
          </cell>
          <cell r="O169">
            <v>0</v>
          </cell>
        </row>
        <row r="170">
          <cell r="A170" t="str">
            <v>TAB</v>
          </cell>
          <cell r="B170">
            <v>6911</v>
          </cell>
          <cell r="C170" t="str">
            <v>Bil, drivmedel</v>
          </cell>
          <cell r="D170">
            <v>-1</v>
          </cell>
          <cell r="E170">
            <v>-1.5</v>
          </cell>
          <cell r="F170">
            <v>-2.1</v>
          </cell>
          <cell r="G170">
            <v>-2.4</v>
          </cell>
          <cell r="H170">
            <v>-4.0999999999999996</v>
          </cell>
          <cell r="I170">
            <v>-1.4</v>
          </cell>
          <cell r="J170">
            <v>-0.7</v>
          </cell>
          <cell r="K170">
            <v>-3.1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T-KAP</v>
          </cell>
          <cell r="B171">
            <v>6911</v>
          </cell>
          <cell r="C171" t="str">
            <v>Bil, drivmedel</v>
          </cell>
          <cell r="D171">
            <v>-0.7</v>
          </cell>
          <cell r="E171">
            <v>-4</v>
          </cell>
          <cell r="F171">
            <v>-4.4000000000000004</v>
          </cell>
          <cell r="G171">
            <v>-7.7</v>
          </cell>
          <cell r="H171">
            <v>-8</v>
          </cell>
          <cell r="I171">
            <v>-7.5</v>
          </cell>
          <cell r="J171">
            <v>-2.6</v>
          </cell>
          <cell r="K171">
            <v>-7.7</v>
          </cell>
          <cell r="L171">
            <v>-1.5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T-FOND</v>
          </cell>
          <cell r="B172">
            <v>6911</v>
          </cell>
          <cell r="C172" t="str">
            <v>Bil, drivmedel</v>
          </cell>
          <cell r="D172">
            <v>0</v>
          </cell>
          <cell r="E172">
            <v>-4.7</v>
          </cell>
          <cell r="F172">
            <v>-5.3</v>
          </cell>
          <cell r="G172">
            <v>-4.5</v>
          </cell>
          <cell r="H172">
            <v>-4.5</v>
          </cell>
          <cell r="I172">
            <v>-2.9</v>
          </cell>
          <cell r="J172">
            <v>-7.4</v>
          </cell>
          <cell r="K172">
            <v>-7.9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B173" t="str">
            <v>6911 Totalt</v>
          </cell>
          <cell r="D173">
            <v>-1.7</v>
          </cell>
          <cell r="E173">
            <v>-10.199999999999999</v>
          </cell>
          <cell r="F173">
            <v>-11.8</v>
          </cell>
          <cell r="G173">
            <v>-14.6</v>
          </cell>
          <cell r="H173">
            <v>-16.600000000000001</v>
          </cell>
          <cell r="I173">
            <v>-11.8</v>
          </cell>
          <cell r="J173">
            <v>-10.7</v>
          </cell>
          <cell r="K173">
            <v>-18.700000000000003</v>
          </cell>
          <cell r="L173">
            <v>-1.5</v>
          </cell>
          <cell r="O173">
            <v>0</v>
          </cell>
        </row>
        <row r="174">
          <cell r="A174" t="str">
            <v>TAB</v>
          </cell>
          <cell r="B174">
            <v>6912</v>
          </cell>
          <cell r="C174" t="str">
            <v>Bil, försäkring &amp; skatt</v>
          </cell>
          <cell r="D174">
            <v>0</v>
          </cell>
          <cell r="E174">
            <v>-1.4</v>
          </cell>
          <cell r="F174">
            <v>-2.6</v>
          </cell>
          <cell r="G174">
            <v>0</v>
          </cell>
          <cell r="H174">
            <v>0</v>
          </cell>
          <cell r="I174">
            <v>0.2</v>
          </cell>
          <cell r="J174">
            <v>0</v>
          </cell>
          <cell r="K174">
            <v>-0.7</v>
          </cell>
          <cell r="L174">
            <v>-4.2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T-KAP</v>
          </cell>
          <cell r="B175">
            <v>6912</v>
          </cell>
          <cell r="C175" t="str">
            <v>Bil, försäkring &amp; skatt</v>
          </cell>
          <cell r="D175">
            <v>-20.3</v>
          </cell>
          <cell r="E175">
            <v>-6.7</v>
          </cell>
          <cell r="F175">
            <v>0</v>
          </cell>
          <cell r="G175">
            <v>0</v>
          </cell>
          <cell r="H175">
            <v>-3.5</v>
          </cell>
          <cell r="I175">
            <v>-1.9</v>
          </cell>
          <cell r="J175">
            <v>0</v>
          </cell>
          <cell r="K175">
            <v>-0.6</v>
          </cell>
          <cell r="L175">
            <v>-1.2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>T-FOND</v>
          </cell>
          <cell r="B176">
            <v>6912</v>
          </cell>
          <cell r="C176" t="str">
            <v>Bil, försäkring &amp; skatt</v>
          </cell>
          <cell r="D176">
            <v>-1.9</v>
          </cell>
          <cell r="E176">
            <v>-1.9</v>
          </cell>
          <cell r="F176">
            <v>-1.9</v>
          </cell>
          <cell r="G176">
            <v>-1.9</v>
          </cell>
          <cell r="H176">
            <v>-2</v>
          </cell>
          <cell r="I176">
            <v>-4.5999999999999996</v>
          </cell>
          <cell r="J176">
            <v>-3.5</v>
          </cell>
          <cell r="K176">
            <v>-7.1</v>
          </cell>
          <cell r="L176">
            <v>-0.3</v>
          </cell>
          <cell r="M176">
            <v>0</v>
          </cell>
          <cell r="N176">
            <v>0</v>
          </cell>
          <cell r="O176">
            <v>0</v>
          </cell>
        </row>
        <row r="177">
          <cell r="B177" t="str">
            <v>6912 Totalt</v>
          </cell>
          <cell r="D177">
            <v>-22.2</v>
          </cell>
          <cell r="E177">
            <v>-10</v>
          </cell>
          <cell r="F177">
            <v>-4.5</v>
          </cell>
          <cell r="G177">
            <v>-1.9</v>
          </cell>
          <cell r="H177">
            <v>-5.5</v>
          </cell>
          <cell r="I177">
            <v>-6.3</v>
          </cell>
          <cell r="J177">
            <v>-3.5</v>
          </cell>
          <cell r="K177">
            <v>-8.3999999999999986</v>
          </cell>
          <cell r="L177">
            <v>-5.7</v>
          </cell>
          <cell r="O177">
            <v>0</v>
          </cell>
        </row>
        <row r="178">
          <cell r="A178" t="str">
            <v>TAB</v>
          </cell>
          <cell r="B178">
            <v>6913</v>
          </cell>
          <cell r="C178" t="str">
            <v>Bil, reparationer</v>
          </cell>
          <cell r="D178">
            <v>-1.4</v>
          </cell>
          <cell r="E178">
            <v>-6.7</v>
          </cell>
          <cell r="F178">
            <v>0</v>
          </cell>
          <cell r="G178">
            <v>0</v>
          </cell>
          <cell r="H178">
            <v>0.5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T-KAP</v>
          </cell>
          <cell r="B179">
            <v>6913</v>
          </cell>
          <cell r="C179" t="str">
            <v>Bil, reparationer</v>
          </cell>
          <cell r="D179">
            <v>0</v>
          </cell>
          <cell r="E179">
            <v>-0.5</v>
          </cell>
          <cell r="F179">
            <v>-1.5</v>
          </cell>
          <cell r="G179">
            <v>-0.2</v>
          </cell>
          <cell r="H179">
            <v>0</v>
          </cell>
          <cell r="I179">
            <v>0</v>
          </cell>
          <cell r="J179">
            <v>0</v>
          </cell>
          <cell r="K179">
            <v>-3.1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>T-FOND</v>
          </cell>
          <cell r="B180">
            <v>6913</v>
          </cell>
          <cell r="C180" t="str">
            <v>Bil, reparationer</v>
          </cell>
          <cell r="D180">
            <v>-3.1</v>
          </cell>
          <cell r="E180">
            <v>0</v>
          </cell>
          <cell r="F180">
            <v>-2.7</v>
          </cell>
          <cell r="G180">
            <v>-19.2</v>
          </cell>
          <cell r="H180">
            <v>0</v>
          </cell>
          <cell r="I180">
            <v>-12.8</v>
          </cell>
          <cell r="J180">
            <v>-2.5</v>
          </cell>
          <cell r="K180">
            <v>-1.2</v>
          </cell>
          <cell r="L180">
            <v>-7.5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6913 Totalt</v>
          </cell>
          <cell r="D181">
            <v>-4.5</v>
          </cell>
          <cell r="E181">
            <v>-7.2</v>
          </cell>
          <cell r="F181">
            <v>-4.2</v>
          </cell>
          <cell r="G181">
            <v>-19.399999999999999</v>
          </cell>
          <cell r="H181">
            <v>0.5</v>
          </cell>
          <cell r="I181">
            <v>-12.8</v>
          </cell>
          <cell r="J181">
            <v>-2.5</v>
          </cell>
          <cell r="K181">
            <v>-4.3</v>
          </cell>
          <cell r="L181">
            <v>-7.5</v>
          </cell>
          <cell r="O181">
            <v>0</v>
          </cell>
        </row>
        <row r="182">
          <cell r="A182" t="str">
            <v>T-KAP</v>
          </cell>
          <cell r="B182">
            <v>6915</v>
          </cell>
          <cell r="C182" t="str">
            <v>Bil, leasing</v>
          </cell>
          <cell r="D182">
            <v>-4.5</v>
          </cell>
          <cell r="E182">
            <v>-4.5</v>
          </cell>
          <cell r="F182">
            <v>-4.5</v>
          </cell>
          <cell r="G182">
            <v>-4.5</v>
          </cell>
          <cell r="H182">
            <v>-4.3</v>
          </cell>
          <cell r="I182">
            <v>-4.3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B183" t="str">
            <v>6915 Totalt</v>
          </cell>
          <cell r="D183">
            <v>-4.5</v>
          </cell>
          <cell r="E183">
            <v>-4.5</v>
          </cell>
          <cell r="F183">
            <v>-4.5</v>
          </cell>
          <cell r="G183">
            <v>-4.5</v>
          </cell>
          <cell r="H183">
            <v>-4.3</v>
          </cell>
          <cell r="I183">
            <v>-4.3</v>
          </cell>
          <cell r="J183">
            <v>0</v>
          </cell>
          <cell r="K183">
            <v>0</v>
          </cell>
          <cell r="L183">
            <v>0</v>
          </cell>
          <cell r="O183">
            <v>0</v>
          </cell>
        </row>
        <row r="184">
          <cell r="A184" t="str">
            <v>TAB</v>
          </cell>
          <cell r="B184">
            <v>6917</v>
          </cell>
          <cell r="C184" t="str">
            <v>Bil, parkering</v>
          </cell>
          <cell r="D184">
            <v>-2.6</v>
          </cell>
          <cell r="E184">
            <v>-2.8</v>
          </cell>
          <cell r="F184">
            <v>-3.5</v>
          </cell>
          <cell r="G184">
            <v>-0.1</v>
          </cell>
          <cell r="H184">
            <v>-6.5</v>
          </cell>
          <cell r="I184">
            <v>-2.8</v>
          </cell>
          <cell r="J184">
            <v>-2.6</v>
          </cell>
          <cell r="K184">
            <v>-3.1</v>
          </cell>
          <cell r="L184">
            <v>-2.6</v>
          </cell>
          <cell r="M184">
            <v>0</v>
          </cell>
          <cell r="N184">
            <v>0</v>
          </cell>
          <cell r="O184">
            <v>0</v>
          </cell>
        </row>
        <row r="185">
          <cell r="A185" t="str">
            <v>T-KAP</v>
          </cell>
          <cell r="B185">
            <v>6917</v>
          </cell>
          <cell r="C185" t="str">
            <v>Bil, parkering</v>
          </cell>
          <cell r="D185">
            <v>-9</v>
          </cell>
          <cell r="E185">
            <v>-8.6999999999999993</v>
          </cell>
          <cell r="F185">
            <v>-8.4</v>
          </cell>
          <cell r="G185">
            <v>-8.1</v>
          </cell>
          <cell r="H185">
            <v>-7.8</v>
          </cell>
          <cell r="I185">
            <v>-15.7</v>
          </cell>
          <cell r="J185">
            <v>0</v>
          </cell>
          <cell r="K185">
            <v>-7.9</v>
          </cell>
          <cell r="L185">
            <v>-7.9</v>
          </cell>
          <cell r="M185">
            <v>0</v>
          </cell>
          <cell r="N185">
            <v>0</v>
          </cell>
          <cell r="O185">
            <v>0</v>
          </cell>
        </row>
        <row r="186">
          <cell r="A186" t="str">
            <v>T-FOND</v>
          </cell>
          <cell r="B186">
            <v>6917</v>
          </cell>
          <cell r="C186" t="str">
            <v>Bil, parkering</v>
          </cell>
          <cell r="D186">
            <v>-5.2</v>
          </cell>
          <cell r="E186">
            <v>-5.2</v>
          </cell>
          <cell r="F186">
            <v>-5.2</v>
          </cell>
          <cell r="G186">
            <v>-5.2</v>
          </cell>
          <cell r="H186">
            <v>-5.2</v>
          </cell>
          <cell r="I186">
            <v>-5.2</v>
          </cell>
          <cell r="J186">
            <v>-5.2</v>
          </cell>
          <cell r="K186">
            <v>-5.2</v>
          </cell>
          <cell r="L186">
            <v>-5.2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6917 Totalt</v>
          </cell>
          <cell r="D187">
            <v>-16.8</v>
          </cell>
          <cell r="E187">
            <v>-16.7</v>
          </cell>
          <cell r="F187">
            <v>-17.100000000000001</v>
          </cell>
          <cell r="G187">
            <v>-13.399999999999999</v>
          </cell>
          <cell r="H187">
            <v>-19.5</v>
          </cell>
          <cell r="I187">
            <v>-23.7</v>
          </cell>
          <cell r="J187">
            <v>-7.8000000000000007</v>
          </cell>
          <cell r="K187">
            <v>-16.2</v>
          </cell>
          <cell r="L187">
            <v>-15.7</v>
          </cell>
          <cell r="O187">
            <v>0</v>
          </cell>
        </row>
        <row r="188">
          <cell r="A188" t="str">
            <v>TAB</v>
          </cell>
          <cell r="B188">
            <v>6919</v>
          </cell>
          <cell r="C188" t="str">
            <v>Bil, övrigt</v>
          </cell>
          <cell r="D188">
            <v>0</v>
          </cell>
          <cell r="E188">
            <v>0</v>
          </cell>
          <cell r="F188">
            <v>-0.1</v>
          </cell>
          <cell r="G188">
            <v>-0.1</v>
          </cell>
          <cell r="H188">
            <v>-0.5</v>
          </cell>
          <cell r="I188">
            <v>-0.2</v>
          </cell>
          <cell r="J188">
            <v>0</v>
          </cell>
          <cell r="K188">
            <v>-2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T-KAP</v>
          </cell>
          <cell r="B189">
            <v>6919</v>
          </cell>
          <cell r="C189" t="str">
            <v>Bil, övrigt</v>
          </cell>
          <cell r="D189">
            <v>0</v>
          </cell>
          <cell r="E189">
            <v>0</v>
          </cell>
          <cell r="F189">
            <v>0</v>
          </cell>
          <cell r="G189">
            <v>-5.9</v>
          </cell>
          <cell r="H189">
            <v>-9.6999999999999993</v>
          </cell>
          <cell r="I189">
            <v>-0.3</v>
          </cell>
          <cell r="J189">
            <v>-0.4</v>
          </cell>
          <cell r="K189">
            <v>-9.3000000000000007</v>
          </cell>
          <cell r="L189">
            <v>-0.8</v>
          </cell>
          <cell r="M189">
            <v>0</v>
          </cell>
          <cell r="N189">
            <v>0</v>
          </cell>
          <cell r="O189">
            <v>0</v>
          </cell>
        </row>
        <row r="190">
          <cell r="A190" t="str">
            <v>T-FOND</v>
          </cell>
          <cell r="B190">
            <v>6919</v>
          </cell>
          <cell r="C190" t="str">
            <v>Bil, övrigt</v>
          </cell>
          <cell r="D190">
            <v>0</v>
          </cell>
          <cell r="E190">
            <v>0</v>
          </cell>
          <cell r="F190">
            <v>0</v>
          </cell>
          <cell r="G190">
            <v>-0.1</v>
          </cell>
          <cell r="H190">
            <v>-3.5</v>
          </cell>
          <cell r="I190">
            <v>-3.6</v>
          </cell>
          <cell r="J190">
            <v>-3</v>
          </cell>
          <cell r="K190">
            <v>-3.7</v>
          </cell>
          <cell r="L190">
            <v>-1</v>
          </cell>
          <cell r="M190">
            <v>0</v>
          </cell>
          <cell r="N190">
            <v>0</v>
          </cell>
          <cell r="O190">
            <v>0</v>
          </cell>
        </row>
        <row r="191">
          <cell r="B191" t="str">
            <v>6919 Totalt</v>
          </cell>
          <cell r="D191">
            <v>0</v>
          </cell>
          <cell r="E191">
            <v>0</v>
          </cell>
          <cell r="F191">
            <v>-0.1</v>
          </cell>
          <cell r="G191">
            <v>-6.1</v>
          </cell>
          <cell r="H191">
            <v>-13.7</v>
          </cell>
          <cell r="I191">
            <v>-4.0999999999999996</v>
          </cell>
          <cell r="J191">
            <v>-3.4</v>
          </cell>
          <cell r="K191">
            <v>-15</v>
          </cell>
          <cell r="L191">
            <v>-1.8</v>
          </cell>
          <cell r="O191">
            <v>0</v>
          </cell>
        </row>
        <row r="192">
          <cell r="A192" t="str">
            <v>TAB</v>
          </cell>
          <cell r="B192">
            <v>7010</v>
          </cell>
          <cell r="C192" t="str">
            <v>Frakter och transporter</v>
          </cell>
          <cell r="D192">
            <v>0</v>
          </cell>
          <cell r="E192">
            <v>0</v>
          </cell>
          <cell r="F192">
            <v>-1.2</v>
          </cell>
          <cell r="G192">
            <v>0</v>
          </cell>
          <cell r="H192">
            <v>-0.2</v>
          </cell>
          <cell r="I192">
            <v>0</v>
          </cell>
          <cell r="J192">
            <v>-0.9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 t="str">
            <v>T-KAP</v>
          </cell>
          <cell r="B193">
            <v>7010</v>
          </cell>
          <cell r="C193" t="str">
            <v>Frakter och transporter</v>
          </cell>
          <cell r="D193">
            <v>-1.1000000000000001</v>
          </cell>
          <cell r="E193">
            <v>-6.8</v>
          </cell>
          <cell r="F193">
            <v>-3.4</v>
          </cell>
          <cell r="G193">
            <v>-5.3</v>
          </cell>
          <cell r="H193">
            <v>-6.8</v>
          </cell>
          <cell r="I193">
            <v>-8.1999999999999993</v>
          </cell>
          <cell r="J193">
            <v>-1.7</v>
          </cell>
          <cell r="K193">
            <v>-2.2999999999999998</v>
          </cell>
          <cell r="L193">
            <v>-7</v>
          </cell>
          <cell r="M193">
            <v>0</v>
          </cell>
          <cell r="N193">
            <v>0</v>
          </cell>
          <cell r="O193">
            <v>0</v>
          </cell>
        </row>
        <row r="194">
          <cell r="A194" t="str">
            <v>T-FOND</v>
          </cell>
          <cell r="B194">
            <v>7010</v>
          </cell>
          <cell r="C194" t="str">
            <v>Frakter och transporter</v>
          </cell>
          <cell r="D194">
            <v>0</v>
          </cell>
          <cell r="E194">
            <v>0</v>
          </cell>
          <cell r="F194">
            <v>-0.5</v>
          </cell>
          <cell r="G194">
            <v>0</v>
          </cell>
          <cell r="H194">
            <v>-1.1000000000000001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B195" t="str">
            <v>7010 Totalt</v>
          </cell>
          <cell r="D195">
            <v>-1.1000000000000001</v>
          </cell>
          <cell r="E195">
            <v>-6.8</v>
          </cell>
          <cell r="F195">
            <v>-5.0999999999999996</v>
          </cell>
          <cell r="G195">
            <v>-5.3</v>
          </cell>
          <cell r="H195">
            <v>-8.1</v>
          </cell>
          <cell r="I195">
            <v>-8.1999999999999993</v>
          </cell>
          <cell r="J195">
            <v>-2.6</v>
          </cell>
          <cell r="K195">
            <v>-2.2999999999999998</v>
          </cell>
          <cell r="L195">
            <v>-7</v>
          </cell>
          <cell r="O195">
            <v>0</v>
          </cell>
        </row>
        <row r="196">
          <cell r="A196" t="str">
            <v>TAB</v>
          </cell>
          <cell r="B196">
            <v>7052</v>
          </cell>
          <cell r="C196" t="str">
            <v>Resekostnader övriga</v>
          </cell>
          <cell r="D196">
            <v>-25.7</v>
          </cell>
          <cell r="E196">
            <v>-11.4</v>
          </cell>
          <cell r="F196">
            <v>-16.2</v>
          </cell>
          <cell r="G196">
            <v>-10.3</v>
          </cell>
          <cell r="H196">
            <v>-27.3</v>
          </cell>
          <cell r="I196">
            <v>-13</v>
          </cell>
          <cell r="J196">
            <v>-19.600000000000001</v>
          </cell>
          <cell r="K196">
            <v>-37.799999999999997</v>
          </cell>
          <cell r="L196">
            <v>-21.5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T-KAP</v>
          </cell>
          <cell r="B197">
            <v>7052</v>
          </cell>
          <cell r="C197" t="str">
            <v>Resekostnader övriga</v>
          </cell>
          <cell r="D197">
            <v>-55.6</v>
          </cell>
          <cell r="E197">
            <v>-5.6</v>
          </cell>
          <cell r="F197">
            <v>-28.2</v>
          </cell>
          <cell r="G197">
            <v>-41.7</v>
          </cell>
          <cell r="H197">
            <v>-2.2999999999999998</v>
          </cell>
          <cell r="I197">
            <v>-4.5</v>
          </cell>
          <cell r="J197">
            <v>-2.9</v>
          </cell>
          <cell r="K197">
            <v>-12</v>
          </cell>
          <cell r="L197">
            <v>-13</v>
          </cell>
          <cell r="M197">
            <v>0</v>
          </cell>
          <cell r="N197">
            <v>0</v>
          </cell>
          <cell r="O197">
            <v>0</v>
          </cell>
        </row>
        <row r="198">
          <cell r="A198" t="str">
            <v>T-FOND</v>
          </cell>
          <cell r="B198">
            <v>7052</v>
          </cell>
          <cell r="C198" t="str">
            <v>Resekostnader övriga</v>
          </cell>
          <cell r="D198">
            <v>-2.5</v>
          </cell>
          <cell r="E198">
            <v>-7.3</v>
          </cell>
          <cell r="F198">
            <v>-11.2</v>
          </cell>
          <cell r="G198">
            <v>0</v>
          </cell>
          <cell r="H198">
            <v>-3.3</v>
          </cell>
          <cell r="I198">
            <v>-11.1</v>
          </cell>
          <cell r="J198">
            <v>-2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B199" t="str">
            <v>7052 Totalt</v>
          </cell>
          <cell r="D199">
            <v>-83.8</v>
          </cell>
          <cell r="E199">
            <v>-24.3</v>
          </cell>
          <cell r="F199">
            <v>-55.599999999999994</v>
          </cell>
          <cell r="G199">
            <v>-52</v>
          </cell>
          <cell r="H199">
            <v>-32.9</v>
          </cell>
          <cell r="I199">
            <v>-28.6</v>
          </cell>
          <cell r="J199">
            <v>-24.5</v>
          </cell>
          <cell r="K199">
            <v>-49.8</v>
          </cell>
          <cell r="L199">
            <v>-34.5</v>
          </cell>
          <cell r="O199">
            <v>0</v>
          </cell>
        </row>
        <row r="200">
          <cell r="A200" t="str">
            <v>TAB</v>
          </cell>
          <cell r="B200">
            <v>7054</v>
          </cell>
          <cell r="C200" t="str">
            <v>Lokala resor, taxi mm</v>
          </cell>
          <cell r="D200">
            <v>0</v>
          </cell>
          <cell r="E200">
            <v>-0.2</v>
          </cell>
          <cell r="F200">
            <v>-1.4</v>
          </cell>
          <cell r="G200">
            <v>-2</v>
          </cell>
          <cell r="H200">
            <v>-1.6</v>
          </cell>
          <cell r="I200">
            <v>-0.4</v>
          </cell>
          <cell r="J200">
            <v>0</v>
          </cell>
          <cell r="K200">
            <v>-1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T-KAP</v>
          </cell>
          <cell r="B201">
            <v>7054</v>
          </cell>
          <cell r="C201" t="str">
            <v>Lokala resor, taxi mm</v>
          </cell>
          <cell r="D201">
            <v>-3.7</v>
          </cell>
          <cell r="E201">
            <v>-6.6</v>
          </cell>
          <cell r="F201">
            <v>-5.0999999999999996</v>
          </cell>
          <cell r="G201">
            <v>-4.9000000000000004</v>
          </cell>
          <cell r="H201">
            <v>-4.4000000000000004</v>
          </cell>
          <cell r="I201">
            <v>-6.3</v>
          </cell>
          <cell r="J201">
            <v>-6.2</v>
          </cell>
          <cell r="K201">
            <v>-5.9</v>
          </cell>
          <cell r="L201">
            <v>-4.0999999999999996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T-FOND</v>
          </cell>
          <cell r="B202">
            <v>7054</v>
          </cell>
          <cell r="C202" t="str">
            <v>Lokala resor, taxi mm</v>
          </cell>
          <cell r="D202">
            <v>-2.4</v>
          </cell>
          <cell r="E202">
            <v>-1.6</v>
          </cell>
          <cell r="F202">
            <v>-3.2</v>
          </cell>
          <cell r="G202">
            <v>-2.5</v>
          </cell>
          <cell r="H202">
            <v>-2</v>
          </cell>
          <cell r="I202">
            <v>-4.2</v>
          </cell>
          <cell r="J202">
            <v>-1.6</v>
          </cell>
          <cell r="K202">
            <v>-1</v>
          </cell>
          <cell r="L202">
            <v>-1.6</v>
          </cell>
          <cell r="M202">
            <v>0</v>
          </cell>
          <cell r="N202">
            <v>0</v>
          </cell>
          <cell r="O202">
            <v>0</v>
          </cell>
        </row>
        <row r="203">
          <cell r="B203" t="str">
            <v>7054 Totalt</v>
          </cell>
          <cell r="D203">
            <v>-6.1</v>
          </cell>
          <cell r="E203">
            <v>-8.4</v>
          </cell>
          <cell r="F203">
            <v>-9.6999999999999993</v>
          </cell>
          <cell r="G203">
            <v>-9.4</v>
          </cell>
          <cell r="H203">
            <v>-8</v>
          </cell>
          <cell r="I203">
            <v>-10.9</v>
          </cell>
          <cell r="J203">
            <v>-7.8000000000000007</v>
          </cell>
          <cell r="K203">
            <v>-7.9</v>
          </cell>
          <cell r="L203">
            <v>-5.6999999999999993</v>
          </cell>
          <cell r="O203">
            <v>0</v>
          </cell>
        </row>
        <row r="204">
          <cell r="A204" t="str">
            <v>TAB</v>
          </cell>
          <cell r="B204">
            <v>7171</v>
          </cell>
          <cell r="C204" t="str">
            <v>Representation, avdrag</v>
          </cell>
          <cell r="D204">
            <v>-1.2</v>
          </cell>
          <cell r="E204">
            <v>-1.1000000000000001</v>
          </cell>
          <cell r="F204">
            <v>-2.2000000000000002</v>
          </cell>
          <cell r="G204">
            <v>-4.5</v>
          </cell>
          <cell r="H204">
            <v>-7.2</v>
          </cell>
          <cell r="I204">
            <v>-2.2000000000000002</v>
          </cell>
          <cell r="J204">
            <v>0</v>
          </cell>
          <cell r="K204">
            <v>-6.2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 t="str">
            <v>T-KAP</v>
          </cell>
          <cell r="B205">
            <v>7171</v>
          </cell>
          <cell r="C205" t="str">
            <v>Representation, avdrag</v>
          </cell>
          <cell r="D205">
            <v>-3.4</v>
          </cell>
          <cell r="E205">
            <v>-5.4</v>
          </cell>
          <cell r="F205">
            <v>-10.4</v>
          </cell>
          <cell r="G205">
            <v>-8.6</v>
          </cell>
          <cell r="H205">
            <v>-8.6999999999999993</v>
          </cell>
          <cell r="I205">
            <v>-10.9</v>
          </cell>
          <cell r="J205">
            <v>-9.6</v>
          </cell>
          <cell r="K205">
            <v>-6.3</v>
          </cell>
          <cell r="L205">
            <v>-10.199999999999999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T-FOND</v>
          </cell>
          <cell r="B206">
            <v>7171</v>
          </cell>
          <cell r="C206" t="str">
            <v>Representation, avdrag</v>
          </cell>
          <cell r="D206">
            <v>-0.4</v>
          </cell>
          <cell r="E206">
            <v>-0.7</v>
          </cell>
          <cell r="F206">
            <v>-1.5</v>
          </cell>
          <cell r="G206">
            <v>-0.5</v>
          </cell>
          <cell r="H206">
            <v>-1.3</v>
          </cell>
          <cell r="I206">
            <v>-0.7</v>
          </cell>
          <cell r="J206">
            <v>-2</v>
          </cell>
          <cell r="K206">
            <v>-3.6</v>
          </cell>
          <cell r="L206">
            <v>-0.3</v>
          </cell>
          <cell r="M206">
            <v>0</v>
          </cell>
          <cell r="N206">
            <v>0</v>
          </cell>
          <cell r="O206">
            <v>0</v>
          </cell>
        </row>
        <row r="207">
          <cell r="B207" t="str">
            <v>7171 Totalt</v>
          </cell>
          <cell r="D207">
            <v>-5</v>
          </cell>
          <cell r="E207">
            <v>-7.2</v>
          </cell>
          <cell r="F207">
            <v>-14.100000000000001</v>
          </cell>
          <cell r="G207">
            <v>-13.6</v>
          </cell>
          <cell r="H207">
            <v>-17.2</v>
          </cell>
          <cell r="I207">
            <v>-13.8</v>
          </cell>
          <cell r="J207">
            <v>-11.6</v>
          </cell>
          <cell r="K207">
            <v>-16.100000000000001</v>
          </cell>
          <cell r="L207">
            <v>-10.5</v>
          </cell>
          <cell r="O207">
            <v>0</v>
          </cell>
        </row>
        <row r="208">
          <cell r="A208" t="str">
            <v>T-FOND</v>
          </cell>
          <cell r="B208">
            <v>7172</v>
          </cell>
          <cell r="C208" t="str">
            <v>Representation, vin &amp; sprit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-0.3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B209" t="str">
            <v>7172 Totalt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-0.3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O209">
            <v>0</v>
          </cell>
        </row>
        <row r="210">
          <cell r="A210" t="str">
            <v>TAB</v>
          </cell>
          <cell r="B210">
            <v>7173</v>
          </cell>
          <cell r="C210" t="str">
            <v>Överrepresentation</v>
          </cell>
          <cell r="D210">
            <v>0</v>
          </cell>
          <cell r="E210">
            <v>0</v>
          </cell>
          <cell r="F210">
            <v>-2</v>
          </cell>
          <cell r="G210">
            <v>-5.8</v>
          </cell>
          <cell r="H210">
            <v>-3.6</v>
          </cell>
          <cell r="I210">
            <v>0</v>
          </cell>
          <cell r="J210">
            <v>0</v>
          </cell>
          <cell r="K210">
            <v>-9.8000000000000007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T-KAP</v>
          </cell>
          <cell r="B211">
            <v>7173</v>
          </cell>
          <cell r="C211" t="str">
            <v>Överrepresentation</v>
          </cell>
          <cell r="D211">
            <v>0</v>
          </cell>
          <cell r="E211">
            <v>-0.3</v>
          </cell>
          <cell r="F211">
            <v>-3.1</v>
          </cell>
          <cell r="G211">
            <v>-1.2</v>
          </cell>
          <cell r="H211">
            <v>-0.2</v>
          </cell>
          <cell r="I211">
            <v>-2.9</v>
          </cell>
          <cell r="J211">
            <v>-0.9</v>
          </cell>
          <cell r="K211">
            <v>-1</v>
          </cell>
          <cell r="L211">
            <v>-0.4</v>
          </cell>
          <cell r="M211">
            <v>0</v>
          </cell>
          <cell r="N211">
            <v>0</v>
          </cell>
          <cell r="O211">
            <v>0</v>
          </cell>
        </row>
        <row r="212">
          <cell r="A212" t="str">
            <v>T-FOND</v>
          </cell>
          <cell r="B212">
            <v>7173</v>
          </cell>
          <cell r="C212" t="str">
            <v>Överrepresentation</v>
          </cell>
          <cell r="D212">
            <v>0</v>
          </cell>
          <cell r="E212">
            <v>-1.4</v>
          </cell>
          <cell r="F212">
            <v>-0.9</v>
          </cell>
          <cell r="G212">
            <v>0</v>
          </cell>
          <cell r="H212">
            <v>-3.1</v>
          </cell>
          <cell r="I212">
            <v>-0.1</v>
          </cell>
          <cell r="J212">
            <v>-2</v>
          </cell>
          <cell r="K212">
            <v>-0.7</v>
          </cell>
          <cell r="L212">
            <v>-1.2</v>
          </cell>
          <cell r="M212">
            <v>0</v>
          </cell>
          <cell r="N212">
            <v>0</v>
          </cell>
          <cell r="O212">
            <v>0</v>
          </cell>
        </row>
        <row r="213">
          <cell r="B213" t="str">
            <v>7173 Totalt</v>
          </cell>
          <cell r="D213">
            <v>0</v>
          </cell>
          <cell r="E213">
            <v>-1.7</v>
          </cell>
          <cell r="F213">
            <v>-6</v>
          </cell>
          <cell r="G213">
            <v>-7</v>
          </cell>
          <cell r="H213">
            <v>-6.9</v>
          </cell>
          <cell r="I213">
            <v>-3</v>
          </cell>
          <cell r="J213">
            <v>-2.9</v>
          </cell>
          <cell r="K213">
            <v>-11.5</v>
          </cell>
          <cell r="L213">
            <v>-1.6</v>
          </cell>
          <cell r="O213">
            <v>0</v>
          </cell>
        </row>
        <row r="214">
          <cell r="A214" t="str">
            <v>TAB</v>
          </cell>
          <cell r="B214">
            <v>7174</v>
          </cell>
          <cell r="C214" t="str">
            <v>Kundträffar, konferencer</v>
          </cell>
          <cell r="D214">
            <v>-8.6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 t="str">
            <v>T-KAP</v>
          </cell>
          <cell r="B215">
            <v>7174</v>
          </cell>
          <cell r="C215" t="str">
            <v>Kundträffar, konferencer</v>
          </cell>
          <cell r="D215">
            <v>-1</v>
          </cell>
          <cell r="E215">
            <v>-0.8</v>
          </cell>
          <cell r="F215">
            <v>-0.1</v>
          </cell>
          <cell r="G215">
            <v>0</v>
          </cell>
          <cell r="H215">
            <v>0</v>
          </cell>
          <cell r="I215">
            <v>-0.8</v>
          </cell>
          <cell r="J215">
            <v>0</v>
          </cell>
          <cell r="K215">
            <v>0</v>
          </cell>
          <cell r="L215">
            <v>-0.4</v>
          </cell>
          <cell r="M215">
            <v>0</v>
          </cell>
          <cell r="N215">
            <v>0</v>
          </cell>
          <cell r="O215">
            <v>0</v>
          </cell>
        </row>
        <row r="216">
          <cell r="B216" t="str">
            <v>7174 Totalt</v>
          </cell>
          <cell r="D216">
            <v>-9.6</v>
          </cell>
          <cell r="E216">
            <v>-0.8</v>
          </cell>
          <cell r="F216">
            <v>-0.1</v>
          </cell>
          <cell r="G216">
            <v>0</v>
          </cell>
          <cell r="H216">
            <v>0</v>
          </cell>
          <cell r="I216">
            <v>-0.8</v>
          </cell>
          <cell r="J216">
            <v>0</v>
          </cell>
          <cell r="K216">
            <v>0</v>
          </cell>
          <cell r="L216">
            <v>-0.4</v>
          </cell>
          <cell r="O216">
            <v>0</v>
          </cell>
        </row>
        <row r="217">
          <cell r="A217" t="str">
            <v>TAB</v>
          </cell>
          <cell r="B217">
            <v>7200</v>
          </cell>
          <cell r="C217" t="str">
            <v>Reklam och PR</v>
          </cell>
          <cell r="D217">
            <v>0</v>
          </cell>
          <cell r="E217">
            <v>-5</v>
          </cell>
          <cell r="F217">
            <v>0</v>
          </cell>
          <cell r="G217">
            <v>-47.2</v>
          </cell>
          <cell r="H217">
            <v>-22.4</v>
          </cell>
          <cell r="I217">
            <v>0</v>
          </cell>
          <cell r="J217">
            <v>0</v>
          </cell>
          <cell r="K217">
            <v>-0.7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T-KAP</v>
          </cell>
          <cell r="B218">
            <v>7200</v>
          </cell>
          <cell r="C218" t="str">
            <v>Reklam och PR</v>
          </cell>
          <cell r="D218">
            <v>0</v>
          </cell>
          <cell r="E218">
            <v>0</v>
          </cell>
          <cell r="F218">
            <v>-20.399999999999999</v>
          </cell>
          <cell r="G218">
            <v>0</v>
          </cell>
          <cell r="H218">
            <v>-14.9</v>
          </cell>
          <cell r="I218">
            <v>-72.5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B219" t="str">
            <v>7200 Totalt</v>
          </cell>
          <cell r="D219">
            <v>0</v>
          </cell>
          <cell r="E219">
            <v>-5</v>
          </cell>
          <cell r="F219">
            <v>-20.399999999999999</v>
          </cell>
          <cell r="G219">
            <v>-47.2</v>
          </cell>
          <cell r="H219">
            <v>-37.299999999999997</v>
          </cell>
          <cell r="I219">
            <v>-72.5</v>
          </cell>
          <cell r="J219">
            <v>0</v>
          </cell>
          <cell r="K219">
            <v>-0.7</v>
          </cell>
          <cell r="L219">
            <v>0</v>
          </cell>
          <cell r="O219">
            <v>0</v>
          </cell>
        </row>
        <row r="220">
          <cell r="A220" t="str">
            <v>T-KAP</v>
          </cell>
          <cell r="B220">
            <v>7210</v>
          </cell>
          <cell r="C220" t="str">
            <v>Annonsering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-7</v>
          </cell>
          <cell r="J220">
            <v>0</v>
          </cell>
          <cell r="K220">
            <v>0</v>
          </cell>
          <cell r="L220">
            <v>-5</v>
          </cell>
          <cell r="M220">
            <v>0</v>
          </cell>
          <cell r="N220">
            <v>0</v>
          </cell>
          <cell r="O220">
            <v>0</v>
          </cell>
        </row>
        <row r="221">
          <cell r="B221" t="str">
            <v>7210 Totalt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-7</v>
          </cell>
          <cell r="J221">
            <v>0</v>
          </cell>
          <cell r="K221">
            <v>0</v>
          </cell>
          <cell r="L221">
            <v>-5</v>
          </cell>
          <cell r="O221">
            <v>0</v>
          </cell>
        </row>
        <row r="222">
          <cell r="A222" t="str">
            <v>TAB</v>
          </cell>
          <cell r="B222">
            <v>7290</v>
          </cell>
          <cell r="C222" t="str">
            <v>Övrig marknadsföring</v>
          </cell>
          <cell r="D222">
            <v>0</v>
          </cell>
          <cell r="E222">
            <v>0</v>
          </cell>
          <cell r="F222">
            <v>0</v>
          </cell>
          <cell r="G222">
            <v>-12.5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 t="str">
            <v>T-KAP</v>
          </cell>
          <cell r="B223">
            <v>7290</v>
          </cell>
          <cell r="C223" t="str">
            <v>Övrig marknadsföring</v>
          </cell>
          <cell r="D223">
            <v>-4.8</v>
          </cell>
          <cell r="E223">
            <v>0</v>
          </cell>
          <cell r="F223">
            <v>0</v>
          </cell>
          <cell r="G223">
            <v>-6.6</v>
          </cell>
          <cell r="H223">
            <v>0</v>
          </cell>
          <cell r="I223">
            <v>-1</v>
          </cell>
          <cell r="J223">
            <v>-28.9</v>
          </cell>
          <cell r="K223">
            <v>-7.2</v>
          </cell>
          <cell r="L223">
            <v>-0.6</v>
          </cell>
          <cell r="M223">
            <v>0</v>
          </cell>
          <cell r="N223">
            <v>0</v>
          </cell>
          <cell r="O223">
            <v>0</v>
          </cell>
        </row>
        <row r="224">
          <cell r="B224" t="str">
            <v>7290 Totalt</v>
          </cell>
          <cell r="D224">
            <v>-4.8</v>
          </cell>
          <cell r="E224">
            <v>0</v>
          </cell>
          <cell r="F224">
            <v>0</v>
          </cell>
          <cell r="G224">
            <v>-19.100000000000001</v>
          </cell>
          <cell r="H224">
            <v>0</v>
          </cell>
          <cell r="I224">
            <v>-1</v>
          </cell>
          <cell r="J224">
            <v>-28.9</v>
          </cell>
          <cell r="K224">
            <v>-7.2</v>
          </cell>
          <cell r="L224">
            <v>-0.6</v>
          </cell>
          <cell r="O224">
            <v>0</v>
          </cell>
        </row>
        <row r="225">
          <cell r="A225" t="str">
            <v>TAB</v>
          </cell>
          <cell r="B225">
            <v>7310</v>
          </cell>
          <cell r="C225" t="str">
            <v>Försäkringspremier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-13.9</v>
          </cell>
          <cell r="I225">
            <v>-2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B226" t="str">
            <v>7310 Totalt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-13.9</v>
          </cell>
          <cell r="I226">
            <v>-2</v>
          </cell>
          <cell r="J226">
            <v>0</v>
          </cell>
          <cell r="K226">
            <v>0</v>
          </cell>
          <cell r="L226">
            <v>0</v>
          </cell>
          <cell r="O226">
            <v>0</v>
          </cell>
        </row>
        <row r="227">
          <cell r="A227" t="str">
            <v>TAB</v>
          </cell>
          <cell r="B227">
            <v>7319</v>
          </cell>
          <cell r="C227" t="str">
            <v>AIG, Förmögenhetsbrott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-5</v>
          </cell>
          <cell r="I227">
            <v>-5</v>
          </cell>
          <cell r="J227">
            <v>-5</v>
          </cell>
          <cell r="K227">
            <v>-5</v>
          </cell>
          <cell r="L227">
            <v>-5</v>
          </cell>
          <cell r="M227">
            <v>0</v>
          </cell>
          <cell r="N227">
            <v>0</v>
          </cell>
          <cell r="O227">
            <v>0</v>
          </cell>
        </row>
        <row r="228">
          <cell r="B228" t="str">
            <v>7319 Totalt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-5</v>
          </cell>
          <cell r="I228">
            <v>-5</v>
          </cell>
          <cell r="J228">
            <v>-5</v>
          </cell>
          <cell r="K228">
            <v>-5</v>
          </cell>
          <cell r="L228">
            <v>-5</v>
          </cell>
          <cell r="O228">
            <v>0</v>
          </cell>
        </row>
        <row r="229">
          <cell r="A229" t="str">
            <v>TAB</v>
          </cell>
          <cell r="B229">
            <v>7320</v>
          </cell>
          <cell r="C229" t="str">
            <v>AIG, Proffessionsansvar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-16.3</v>
          </cell>
          <cell r="I229">
            <v>-16.3</v>
          </cell>
          <cell r="J229">
            <v>-16.3</v>
          </cell>
          <cell r="K229">
            <v>-16.3</v>
          </cell>
          <cell r="L229">
            <v>-16.3</v>
          </cell>
          <cell r="M229">
            <v>0</v>
          </cell>
          <cell r="N229">
            <v>0</v>
          </cell>
          <cell r="O229">
            <v>0</v>
          </cell>
        </row>
        <row r="230">
          <cell r="A230" t="str">
            <v>T-KAP</v>
          </cell>
          <cell r="B230">
            <v>7320</v>
          </cell>
          <cell r="C230" t="str">
            <v>Ansvarsförsäkring</v>
          </cell>
          <cell r="D230">
            <v>-14.4</v>
          </cell>
          <cell r="E230">
            <v>-14.4</v>
          </cell>
          <cell r="F230">
            <v>-14.4</v>
          </cell>
          <cell r="G230">
            <v>-14.4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B231" t="str">
            <v>7320 Totalt</v>
          </cell>
          <cell r="D231">
            <v>-14.4</v>
          </cell>
          <cell r="E231">
            <v>-14.4</v>
          </cell>
          <cell r="F231">
            <v>-14.4</v>
          </cell>
          <cell r="G231">
            <v>-14.4</v>
          </cell>
          <cell r="H231">
            <v>-16.3</v>
          </cell>
          <cell r="I231">
            <v>-16.3</v>
          </cell>
          <cell r="J231">
            <v>-16.3</v>
          </cell>
          <cell r="K231">
            <v>-16.3</v>
          </cell>
          <cell r="L231">
            <v>-16.3</v>
          </cell>
          <cell r="O231">
            <v>0</v>
          </cell>
        </row>
        <row r="232">
          <cell r="A232" t="str">
            <v>TAB</v>
          </cell>
          <cell r="B232">
            <v>7321</v>
          </cell>
          <cell r="C232" t="str">
            <v>VD/Styrelseansvarsförs</v>
          </cell>
          <cell r="D232">
            <v>-2.9</v>
          </cell>
          <cell r="E232">
            <v>-2.9</v>
          </cell>
          <cell r="F232">
            <v>-2.9</v>
          </cell>
          <cell r="G232">
            <v>-2.9</v>
          </cell>
          <cell r="H232">
            <v>-2.9</v>
          </cell>
          <cell r="I232">
            <v>-2.9</v>
          </cell>
          <cell r="J232">
            <v>-2.9</v>
          </cell>
          <cell r="K232">
            <v>-2.9</v>
          </cell>
          <cell r="L232">
            <v>-2.9</v>
          </cell>
          <cell r="M232">
            <v>0</v>
          </cell>
          <cell r="N232">
            <v>0</v>
          </cell>
          <cell r="O232">
            <v>0</v>
          </cell>
        </row>
        <row r="233">
          <cell r="B233" t="str">
            <v>7321 Totalt</v>
          </cell>
          <cell r="D233">
            <v>-2.9</v>
          </cell>
          <cell r="E233">
            <v>-2.9</v>
          </cell>
          <cell r="F233">
            <v>-2.9</v>
          </cell>
          <cell r="G233">
            <v>-2.9</v>
          </cell>
          <cell r="H233">
            <v>-2.9</v>
          </cell>
          <cell r="I233">
            <v>-2.9</v>
          </cell>
          <cell r="J233">
            <v>-2.9</v>
          </cell>
          <cell r="K233">
            <v>-2.9</v>
          </cell>
          <cell r="L233">
            <v>-2.9</v>
          </cell>
          <cell r="O233">
            <v>0</v>
          </cell>
        </row>
        <row r="234">
          <cell r="A234" t="str">
            <v>T-KAP</v>
          </cell>
          <cell r="B234">
            <v>7415</v>
          </cell>
          <cell r="C234" t="str">
            <v>Styrelsearvoden, sociala avg</v>
          </cell>
          <cell r="D234">
            <v>0</v>
          </cell>
          <cell r="E234">
            <v>0</v>
          </cell>
          <cell r="F234">
            <v>0</v>
          </cell>
          <cell r="G234">
            <v>2.9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 t="str">
            <v>T-FOND</v>
          </cell>
          <cell r="B235">
            <v>7415</v>
          </cell>
          <cell r="C235" t="str">
            <v>Styrelsearvoden, sociala avg</v>
          </cell>
          <cell r="D235">
            <v>0</v>
          </cell>
          <cell r="E235">
            <v>0</v>
          </cell>
          <cell r="F235">
            <v>0</v>
          </cell>
          <cell r="G235">
            <v>5.8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B236" t="str">
            <v>7415 Totalt</v>
          </cell>
          <cell r="D236">
            <v>0</v>
          </cell>
          <cell r="E236">
            <v>0</v>
          </cell>
          <cell r="F236">
            <v>0</v>
          </cell>
          <cell r="G236">
            <v>8.6999999999999993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O236">
            <v>0</v>
          </cell>
        </row>
        <row r="237">
          <cell r="A237" t="str">
            <v>T-KAP</v>
          </cell>
          <cell r="B237">
            <v>7420</v>
          </cell>
          <cell r="C237" t="str">
            <v>Revisionsarvoden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5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 t="str">
            <v>T-FOND</v>
          </cell>
          <cell r="B238">
            <v>7420</v>
          </cell>
          <cell r="C238" t="str">
            <v>Revisionsarvoden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12.1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B239" t="str">
            <v>7420 Totalt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17.100000000000001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O239">
            <v>0</v>
          </cell>
        </row>
        <row r="240">
          <cell r="A240" t="str">
            <v>T-FOND</v>
          </cell>
          <cell r="B240">
            <v>7510</v>
          </cell>
          <cell r="C240" t="str">
            <v>Trevise Marknadsanalys</v>
          </cell>
          <cell r="D240">
            <v>-117.7</v>
          </cell>
          <cell r="E240">
            <v>-117.7</v>
          </cell>
          <cell r="F240">
            <v>-117.7</v>
          </cell>
          <cell r="G240">
            <v>-117.6</v>
          </cell>
          <cell r="H240">
            <v>-117.6</v>
          </cell>
          <cell r="I240">
            <v>-117.6</v>
          </cell>
          <cell r="J240">
            <v>-114.3</v>
          </cell>
          <cell r="K240">
            <v>-114.3</v>
          </cell>
          <cell r="L240">
            <v>-114.3</v>
          </cell>
          <cell r="M240">
            <v>0</v>
          </cell>
          <cell r="N240">
            <v>0</v>
          </cell>
          <cell r="O240">
            <v>0</v>
          </cell>
        </row>
        <row r="241">
          <cell r="B241" t="str">
            <v>7510 Totalt</v>
          </cell>
          <cell r="D241">
            <v>-117.7</v>
          </cell>
          <cell r="E241">
            <v>-117.7</v>
          </cell>
          <cell r="F241">
            <v>-117.7</v>
          </cell>
          <cell r="G241">
            <v>-117.6</v>
          </cell>
          <cell r="H241">
            <v>-117.6</v>
          </cell>
          <cell r="I241">
            <v>-117.6</v>
          </cell>
          <cell r="J241">
            <v>-114.3</v>
          </cell>
          <cell r="K241">
            <v>-114.3</v>
          </cell>
          <cell r="L241">
            <v>-114.3</v>
          </cell>
          <cell r="O241">
            <v>0</v>
          </cell>
        </row>
        <row r="242">
          <cell r="A242" t="str">
            <v>T-FOND</v>
          </cell>
          <cell r="B242">
            <v>7610</v>
          </cell>
          <cell r="C242" t="str">
            <v>Tryck av fondinfo</v>
          </cell>
          <cell r="D242">
            <v>0</v>
          </cell>
          <cell r="E242">
            <v>0</v>
          </cell>
          <cell r="F242">
            <v>-32.700000000000003</v>
          </cell>
          <cell r="G242">
            <v>0</v>
          </cell>
          <cell r="H242">
            <v>0</v>
          </cell>
          <cell r="I242">
            <v>0</v>
          </cell>
          <cell r="J242">
            <v>-79.8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B243" t="str">
            <v>7610 Totalt</v>
          </cell>
          <cell r="D243">
            <v>0</v>
          </cell>
          <cell r="E243">
            <v>0</v>
          </cell>
          <cell r="F243">
            <v>-32.700000000000003</v>
          </cell>
          <cell r="G243">
            <v>0</v>
          </cell>
          <cell r="H243">
            <v>0</v>
          </cell>
          <cell r="I243">
            <v>0</v>
          </cell>
          <cell r="J243">
            <v>-79.8</v>
          </cell>
          <cell r="K243">
            <v>0</v>
          </cell>
          <cell r="L243">
            <v>0</v>
          </cell>
          <cell r="O243">
            <v>0</v>
          </cell>
        </row>
        <row r="244">
          <cell r="A244" t="str">
            <v>T-KAP</v>
          </cell>
          <cell r="B244">
            <v>7615</v>
          </cell>
          <cell r="C244" t="str">
            <v>Tryck av årsredovisning</v>
          </cell>
          <cell r="D244">
            <v>0</v>
          </cell>
          <cell r="E244">
            <v>0</v>
          </cell>
          <cell r="F244">
            <v>0</v>
          </cell>
          <cell r="G244">
            <v>-100.6</v>
          </cell>
          <cell r="H244">
            <v>-61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 t="str">
            <v>T-FOND</v>
          </cell>
          <cell r="B245">
            <v>7615</v>
          </cell>
          <cell r="C245" t="str">
            <v>Tryck av årsredovisning</v>
          </cell>
          <cell r="D245">
            <v>0</v>
          </cell>
          <cell r="E245">
            <v>0</v>
          </cell>
          <cell r="F245">
            <v>-44.3</v>
          </cell>
          <cell r="G245">
            <v>-62.4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-15.7</v>
          </cell>
          <cell r="M245">
            <v>0</v>
          </cell>
          <cell r="N245">
            <v>0</v>
          </cell>
          <cell r="O245">
            <v>0</v>
          </cell>
        </row>
        <row r="246">
          <cell r="B246" t="str">
            <v>7615 Totalt</v>
          </cell>
          <cell r="D246">
            <v>0</v>
          </cell>
          <cell r="E246">
            <v>0</v>
          </cell>
          <cell r="F246">
            <v>-44.3</v>
          </cell>
          <cell r="G246">
            <v>-163</v>
          </cell>
          <cell r="H246">
            <v>-61</v>
          </cell>
          <cell r="I246">
            <v>0</v>
          </cell>
          <cell r="J246">
            <v>0</v>
          </cell>
          <cell r="K246">
            <v>0</v>
          </cell>
          <cell r="L246">
            <v>-15.7</v>
          </cell>
          <cell r="O246">
            <v>0</v>
          </cell>
        </row>
        <row r="247">
          <cell r="A247" t="str">
            <v>T-KAP</v>
          </cell>
          <cell r="B247">
            <v>7620</v>
          </cell>
          <cell r="C247" t="str">
            <v>Börsinformation, SIX</v>
          </cell>
          <cell r="D247">
            <v>-10.6</v>
          </cell>
          <cell r="E247">
            <v>-10.6</v>
          </cell>
          <cell r="F247">
            <v>-10.6</v>
          </cell>
          <cell r="G247">
            <v>-10.6</v>
          </cell>
          <cell r="H247">
            <v>-10.6</v>
          </cell>
          <cell r="I247">
            <v>-21.2</v>
          </cell>
          <cell r="J247">
            <v>0</v>
          </cell>
          <cell r="K247">
            <v>-10.6</v>
          </cell>
          <cell r="L247">
            <v>-10.6</v>
          </cell>
          <cell r="M247">
            <v>0</v>
          </cell>
          <cell r="N247">
            <v>0</v>
          </cell>
          <cell r="O247">
            <v>0</v>
          </cell>
        </row>
        <row r="248">
          <cell r="A248" t="str">
            <v>T-FOND</v>
          </cell>
          <cell r="B248">
            <v>7620</v>
          </cell>
          <cell r="C248" t="str">
            <v>Börsinformation, SIX</v>
          </cell>
          <cell r="D248">
            <v>-26.6</v>
          </cell>
          <cell r="E248">
            <v>-26.6</v>
          </cell>
          <cell r="F248">
            <v>-26.6</v>
          </cell>
          <cell r="G248">
            <v>-26.5</v>
          </cell>
          <cell r="H248">
            <v>-26.5</v>
          </cell>
          <cell r="I248">
            <v>-26.5</v>
          </cell>
          <cell r="J248">
            <v>-26.5</v>
          </cell>
          <cell r="K248">
            <v>-26.5</v>
          </cell>
          <cell r="L248">
            <v>-26.5</v>
          </cell>
          <cell r="M248">
            <v>0</v>
          </cell>
          <cell r="N248">
            <v>0</v>
          </cell>
          <cell r="O248">
            <v>0</v>
          </cell>
        </row>
        <row r="249">
          <cell r="B249" t="str">
            <v>7620 Totalt</v>
          </cell>
          <cell r="D249">
            <v>-37.200000000000003</v>
          </cell>
          <cell r="E249">
            <v>-37.200000000000003</v>
          </cell>
          <cell r="F249">
            <v>-37.200000000000003</v>
          </cell>
          <cell r="G249">
            <v>-37.1</v>
          </cell>
          <cell r="H249">
            <v>-37.1</v>
          </cell>
          <cell r="I249">
            <v>-47.7</v>
          </cell>
          <cell r="J249">
            <v>-26.5</v>
          </cell>
          <cell r="K249">
            <v>-37.1</v>
          </cell>
          <cell r="L249">
            <v>-37.1</v>
          </cell>
          <cell r="O249">
            <v>0</v>
          </cell>
        </row>
        <row r="250">
          <cell r="A250" t="str">
            <v>T-FOND</v>
          </cell>
          <cell r="B250">
            <v>7621</v>
          </cell>
          <cell r="C250" t="str">
            <v>Penny, drift &amp; underhåll mm</v>
          </cell>
          <cell r="D250">
            <v>-2.6</v>
          </cell>
          <cell r="E250">
            <v>-2.6</v>
          </cell>
          <cell r="F250">
            <v>-2.6</v>
          </cell>
          <cell r="G250">
            <v>-2.6</v>
          </cell>
          <cell r="H250">
            <v>-2.6</v>
          </cell>
          <cell r="I250">
            <v>-2.6</v>
          </cell>
          <cell r="J250">
            <v>-2.6</v>
          </cell>
          <cell r="K250">
            <v>-2.6</v>
          </cell>
          <cell r="L250">
            <v>-2.6</v>
          </cell>
          <cell r="M250">
            <v>0</v>
          </cell>
          <cell r="N250">
            <v>0</v>
          </cell>
          <cell r="O250">
            <v>0</v>
          </cell>
        </row>
        <row r="251">
          <cell r="B251" t="str">
            <v>7621 Totalt</v>
          </cell>
          <cell r="D251">
            <v>-2.6</v>
          </cell>
          <cell r="E251">
            <v>-2.6</v>
          </cell>
          <cell r="F251">
            <v>-2.6</v>
          </cell>
          <cell r="G251">
            <v>-2.6</v>
          </cell>
          <cell r="H251">
            <v>-2.6</v>
          </cell>
          <cell r="I251">
            <v>-2.6</v>
          </cell>
          <cell r="J251">
            <v>-2.6</v>
          </cell>
          <cell r="K251">
            <v>-2.6</v>
          </cell>
          <cell r="L251">
            <v>-2.6</v>
          </cell>
          <cell r="O251">
            <v>0</v>
          </cell>
        </row>
        <row r="252">
          <cell r="A252" t="str">
            <v>T-KAP</v>
          </cell>
          <cell r="B252">
            <v>7622</v>
          </cell>
          <cell r="C252" t="str">
            <v>Kundsystem, drift &amp; underh, mm</v>
          </cell>
          <cell r="D252">
            <v>-7.9</v>
          </cell>
          <cell r="E252">
            <v>-7.9</v>
          </cell>
          <cell r="F252">
            <v>-7.9</v>
          </cell>
          <cell r="G252">
            <v>-7.9</v>
          </cell>
          <cell r="H252">
            <v>-7.9</v>
          </cell>
          <cell r="I252">
            <v>-15.9</v>
          </cell>
          <cell r="J252">
            <v>0</v>
          </cell>
          <cell r="K252">
            <v>-7.9</v>
          </cell>
          <cell r="L252">
            <v>-7.9</v>
          </cell>
          <cell r="M252">
            <v>0</v>
          </cell>
          <cell r="N252">
            <v>0</v>
          </cell>
          <cell r="O252">
            <v>0</v>
          </cell>
        </row>
        <row r="253">
          <cell r="A253" t="str">
            <v>T-FOND</v>
          </cell>
          <cell r="B253">
            <v>7622</v>
          </cell>
          <cell r="C253" t="str">
            <v>Optima, drift &amp; underhåll mm</v>
          </cell>
          <cell r="D253">
            <v>-23.7</v>
          </cell>
          <cell r="E253">
            <v>-1.6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B254" t="str">
            <v>7622 Totalt</v>
          </cell>
          <cell r="D254">
            <v>-31.6</v>
          </cell>
          <cell r="E254">
            <v>-9.5</v>
          </cell>
          <cell r="F254">
            <v>-7.9</v>
          </cell>
          <cell r="G254">
            <v>-7.9</v>
          </cell>
          <cell r="H254">
            <v>-7.9</v>
          </cell>
          <cell r="I254">
            <v>-15.9</v>
          </cell>
          <cell r="J254">
            <v>0</v>
          </cell>
          <cell r="K254">
            <v>-7.9</v>
          </cell>
          <cell r="L254">
            <v>-7.9</v>
          </cell>
          <cell r="O254">
            <v>0</v>
          </cell>
        </row>
        <row r="255">
          <cell r="A255" t="str">
            <v>T-FOND</v>
          </cell>
          <cell r="B255">
            <v>7623</v>
          </cell>
          <cell r="C255" t="str">
            <v>Vikingen, drift &amp; underhåll mm</v>
          </cell>
          <cell r="D255">
            <v>0</v>
          </cell>
          <cell r="E255">
            <v>-1</v>
          </cell>
          <cell r="F255">
            <v>-1</v>
          </cell>
          <cell r="G255">
            <v>-1</v>
          </cell>
          <cell r="H255">
            <v>-1</v>
          </cell>
          <cell r="I255">
            <v>-1</v>
          </cell>
          <cell r="J255">
            <v>-1</v>
          </cell>
          <cell r="K255">
            <v>-1</v>
          </cell>
          <cell r="L255">
            <v>-1</v>
          </cell>
          <cell r="M255">
            <v>0</v>
          </cell>
          <cell r="N255">
            <v>0</v>
          </cell>
          <cell r="O255">
            <v>0</v>
          </cell>
        </row>
        <row r="256">
          <cell r="B256" t="str">
            <v>7623 Totalt</v>
          </cell>
          <cell r="D256">
            <v>0</v>
          </cell>
          <cell r="E256">
            <v>-1</v>
          </cell>
          <cell r="F256">
            <v>-1</v>
          </cell>
          <cell r="G256">
            <v>-1</v>
          </cell>
          <cell r="H256">
            <v>-1</v>
          </cell>
          <cell r="I256">
            <v>-1</v>
          </cell>
          <cell r="J256">
            <v>-1</v>
          </cell>
          <cell r="K256">
            <v>-1</v>
          </cell>
          <cell r="L256">
            <v>-1</v>
          </cell>
          <cell r="O256">
            <v>0</v>
          </cell>
        </row>
        <row r="257">
          <cell r="A257" t="str">
            <v>T-FOND</v>
          </cell>
          <cell r="B257">
            <v>7624</v>
          </cell>
          <cell r="C257" t="str">
            <v>PM-terminal, drift &amp; underhåll</v>
          </cell>
          <cell r="D257">
            <v>-2.7</v>
          </cell>
          <cell r="E257">
            <v>-1.4</v>
          </cell>
          <cell r="F257">
            <v>-1.4</v>
          </cell>
          <cell r="G257">
            <v>-1.4</v>
          </cell>
          <cell r="H257">
            <v>-1.4</v>
          </cell>
          <cell r="I257">
            <v>-1.4</v>
          </cell>
          <cell r="J257">
            <v>-1.4</v>
          </cell>
          <cell r="K257">
            <v>-4.4000000000000004</v>
          </cell>
          <cell r="L257">
            <v>-4.4000000000000004</v>
          </cell>
          <cell r="M257">
            <v>0</v>
          </cell>
          <cell r="N257">
            <v>0</v>
          </cell>
          <cell r="O257">
            <v>0</v>
          </cell>
        </row>
        <row r="258">
          <cell r="B258" t="str">
            <v>7624 Totalt</v>
          </cell>
          <cell r="D258">
            <v>-2.7</v>
          </cell>
          <cell r="E258">
            <v>-1.4</v>
          </cell>
          <cell r="F258">
            <v>-1.4</v>
          </cell>
          <cell r="G258">
            <v>-1.4</v>
          </cell>
          <cell r="H258">
            <v>-1.4</v>
          </cell>
          <cell r="I258">
            <v>-1.4</v>
          </cell>
          <cell r="J258">
            <v>-1.4</v>
          </cell>
          <cell r="K258">
            <v>-4.4000000000000004</v>
          </cell>
          <cell r="L258">
            <v>-4.4000000000000004</v>
          </cell>
          <cell r="O258">
            <v>0</v>
          </cell>
        </row>
        <row r="259">
          <cell r="A259" t="str">
            <v>T-FOND</v>
          </cell>
          <cell r="B259">
            <v>7625</v>
          </cell>
          <cell r="C259" t="str">
            <v>Telerate, Dow Jones</v>
          </cell>
          <cell r="D259">
            <v>0</v>
          </cell>
          <cell r="E259">
            <v>-15.1</v>
          </cell>
          <cell r="F259">
            <v>-1.8</v>
          </cell>
          <cell r="G259">
            <v>-10.199999999999999</v>
          </cell>
          <cell r="H259">
            <v>-12.3</v>
          </cell>
          <cell r="I259">
            <v>-10.199999999999999</v>
          </cell>
          <cell r="J259">
            <v>-10.7</v>
          </cell>
          <cell r="K259">
            <v>-10.7</v>
          </cell>
          <cell r="L259">
            <v>-10.7</v>
          </cell>
          <cell r="M259">
            <v>0</v>
          </cell>
          <cell r="N259">
            <v>0</v>
          </cell>
          <cell r="O259">
            <v>0</v>
          </cell>
        </row>
        <row r="260">
          <cell r="B260" t="str">
            <v>7625 Totalt</v>
          </cell>
          <cell r="D260">
            <v>0</v>
          </cell>
          <cell r="E260">
            <v>-15.1</v>
          </cell>
          <cell r="F260">
            <v>-1.8</v>
          </cell>
          <cell r="G260">
            <v>-10.199999999999999</v>
          </cell>
          <cell r="H260">
            <v>-12.3</v>
          </cell>
          <cell r="I260">
            <v>-10.199999999999999</v>
          </cell>
          <cell r="J260">
            <v>-10.7</v>
          </cell>
          <cell r="K260">
            <v>-10.7</v>
          </cell>
          <cell r="L260">
            <v>-10.7</v>
          </cell>
          <cell r="O260">
            <v>0</v>
          </cell>
        </row>
        <row r="261">
          <cell r="A261" t="str">
            <v>T-FOND</v>
          </cell>
          <cell r="B261">
            <v>7630</v>
          </cell>
          <cell r="C261" t="str">
            <v>Fondbolagens Förening</v>
          </cell>
          <cell r="D261">
            <v>-3.1</v>
          </cell>
          <cell r="E261">
            <v>-3.1</v>
          </cell>
          <cell r="F261">
            <v>-3.1</v>
          </cell>
          <cell r="G261">
            <v>-3.1</v>
          </cell>
          <cell r="H261">
            <v>-3.1</v>
          </cell>
          <cell r="I261">
            <v>-3.1</v>
          </cell>
          <cell r="J261">
            <v>-9.4</v>
          </cell>
          <cell r="K261">
            <v>-9.4</v>
          </cell>
          <cell r="L261">
            <v>-9.4</v>
          </cell>
          <cell r="M261">
            <v>0</v>
          </cell>
          <cell r="N261">
            <v>0</v>
          </cell>
          <cell r="O261">
            <v>0</v>
          </cell>
        </row>
        <row r="262">
          <cell r="B262" t="str">
            <v>7630 Totalt</v>
          </cell>
          <cell r="D262">
            <v>-3.1</v>
          </cell>
          <cell r="E262">
            <v>-3.1</v>
          </cell>
          <cell r="F262">
            <v>-3.1</v>
          </cell>
          <cell r="G262">
            <v>-3.1</v>
          </cell>
          <cell r="H262">
            <v>-3.1</v>
          </cell>
          <cell r="I262">
            <v>-3.1</v>
          </cell>
          <cell r="J262">
            <v>-9.4</v>
          </cell>
          <cell r="K262">
            <v>-9.4</v>
          </cell>
          <cell r="L262">
            <v>-9.4</v>
          </cell>
          <cell r="O262">
            <v>0</v>
          </cell>
        </row>
        <row r="263">
          <cell r="A263" t="str">
            <v>T-KAP</v>
          </cell>
          <cell r="B263">
            <v>7635</v>
          </cell>
          <cell r="C263" t="str">
            <v>Finansinspektionen</v>
          </cell>
          <cell r="D263">
            <v>-11.2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B264" t="str">
            <v>7635 Totalt</v>
          </cell>
          <cell r="D264">
            <v>-11.2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O264">
            <v>0</v>
          </cell>
        </row>
        <row r="265">
          <cell r="A265" t="str">
            <v>T-KAP</v>
          </cell>
          <cell r="B265">
            <v>7640</v>
          </cell>
          <cell r="C265" t="str">
            <v>Kompensation kunder</v>
          </cell>
          <cell r="D265">
            <v>-13.9</v>
          </cell>
          <cell r="E265">
            <v>0</v>
          </cell>
          <cell r="F265">
            <v>-1.5</v>
          </cell>
          <cell r="G265">
            <v>-6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-0.3</v>
          </cell>
          <cell r="M265">
            <v>0</v>
          </cell>
          <cell r="N265">
            <v>0</v>
          </cell>
          <cell r="O265">
            <v>0</v>
          </cell>
        </row>
        <row r="266">
          <cell r="A266" t="str">
            <v>T-FOND</v>
          </cell>
          <cell r="B266">
            <v>7640</v>
          </cell>
          <cell r="C266" t="str">
            <v>Kompensation kunder</v>
          </cell>
          <cell r="D266">
            <v>-1.7</v>
          </cell>
          <cell r="E266">
            <v>0</v>
          </cell>
          <cell r="F266">
            <v>0</v>
          </cell>
          <cell r="G266">
            <v>-6</v>
          </cell>
          <cell r="H266">
            <v>0</v>
          </cell>
          <cell r="I266">
            <v>-0.1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B267" t="str">
            <v>7640 Totalt</v>
          </cell>
          <cell r="D267">
            <v>-15.6</v>
          </cell>
          <cell r="E267">
            <v>0</v>
          </cell>
          <cell r="F267">
            <v>-1.5</v>
          </cell>
          <cell r="G267">
            <v>-12</v>
          </cell>
          <cell r="H267">
            <v>0</v>
          </cell>
          <cell r="I267">
            <v>-0.1</v>
          </cell>
          <cell r="J267">
            <v>0</v>
          </cell>
          <cell r="K267">
            <v>0</v>
          </cell>
          <cell r="L267">
            <v>-0.3</v>
          </cell>
          <cell r="O267">
            <v>0</v>
          </cell>
        </row>
        <row r="268">
          <cell r="A268" t="str">
            <v>T-KAP</v>
          </cell>
          <cell r="B268">
            <v>7645</v>
          </cell>
          <cell r="C268" t="str">
            <v>Stig Nordek, övrigt</v>
          </cell>
          <cell r="D268">
            <v>0</v>
          </cell>
          <cell r="E268">
            <v>-1.9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 t="str">
            <v>T-FOND</v>
          </cell>
          <cell r="B269">
            <v>7645</v>
          </cell>
          <cell r="C269" t="str">
            <v>Stig Nordek, övrigt</v>
          </cell>
          <cell r="D269">
            <v>0</v>
          </cell>
          <cell r="E269">
            <v>-33.200000000000003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B270" t="str">
            <v>7645 Totalt</v>
          </cell>
          <cell r="D270">
            <v>0</v>
          </cell>
          <cell r="E270">
            <v>-35.1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O270">
            <v>0</v>
          </cell>
        </row>
        <row r="271">
          <cell r="A271" t="str">
            <v>TAB</v>
          </cell>
          <cell r="B271">
            <v>7650</v>
          </cell>
          <cell r="C271" t="str">
            <v>Främmande tjänster för kund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-8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 t="str">
            <v>T-KAP</v>
          </cell>
          <cell r="B272">
            <v>7650</v>
          </cell>
          <cell r="C272" t="str">
            <v>Främmande tjänster för kund</v>
          </cell>
          <cell r="D272">
            <v>-2.8</v>
          </cell>
          <cell r="E272">
            <v>-17.2</v>
          </cell>
          <cell r="F272">
            <v>-4.0999999999999996</v>
          </cell>
          <cell r="G272">
            <v>-6.2</v>
          </cell>
          <cell r="H272">
            <v>0</v>
          </cell>
          <cell r="I272">
            <v>-13.3</v>
          </cell>
          <cell r="J272">
            <v>-36.9</v>
          </cell>
          <cell r="K272">
            <v>0</v>
          </cell>
          <cell r="L272">
            <v>-13.3</v>
          </cell>
          <cell r="M272">
            <v>0</v>
          </cell>
          <cell r="N272">
            <v>0</v>
          </cell>
          <cell r="O272">
            <v>0</v>
          </cell>
        </row>
        <row r="273">
          <cell r="A273" t="str">
            <v>T-FOND</v>
          </cell>
          <cell r="B273">
            <v>7650</v>
          </cell>
          <cell r="C273" t="str">
            <v>Främmande tjänster för kund</v>
          </cell>
          <cell r="D273">
            <v>0</v>
          </cell>
          <cell r="E273">
            <v>-1.5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B274" t="str">
            <v>7650 Totalt</v>
          </cell>
          <cell r="D274">
            <v>-2.8</v>
          </cell>
          <cell r="E274">
            <v>-18.7</v>
          </cell>
          <cell r="F274">
            <v>-4.0999999999999996</v>
          </cell>
          <cell r="G274">
            <v>-6.2</v>
          </cell>
          <cell r="H274">
            <v>0</v>
          </cell>
          <cell r="I274">
            <v>-21.3</v>
          </cell>
          <cell r="J274">
            <v>-36.9</v>
          </cell>
          <cell r="K274">
            <v>0</v>
          </cell>
          <cell r="L274">
            <v>-13.3</v>
          </cell>
          <cell r="O274">
            <v>0</v>
          </cell>
        </row>
        <row r="275">
          <cell r="A275" t="str">
            <v>T-FOND</v>
          </cell>
          <cell r="B275">
            <v>7655</v>
          </cell>
          <cell r="C275" t="str">
            <v>Revision, fonder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7.7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B276" t="str">
            <v>7655 Totalt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7.7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O276">
            <v>0</v>
          </cell>
        </row>
        <row r="277">
          <cell r="A277" t="str">
            <v>TAB</v>
          </cell>
          <cell r="B277">
            <v>7660</v>
          </cell>
          <cell r="C277" t="str">
            <v>Bankprovisioner</v>
          </cell>
          <cell r="D277">
            <v>-2.6</v>
          </cell>
          <cell r="E277">
            <v>-0.1</v>
          </cell>
          <cell r="F277">
            <v>-0.1</v>
          </cell>
          <cell r="G277">
            <v>-0.8</v>
          </cell>
          <cell r="H277">
            <v>0</v>
          </cell>
          <cell r="I277">
            <v>-0.2</v>
          </cell>
          <cell r="J277">
            <v>-0.1</v>
          </cell>
          <cell r="K277">
            <v>-0.1</v>
          </cell>
          <cell r="L277">
            <v>-1.1000000000000001</v>
          </cell>
          <cell r="M277">
            <v>0</v>
          </cell>
          <cell r="N277">
            <v>0</v>
          </cell>
          <cell r="O277">
            <v>0</v>
          </cell>
        </row>
        <row r="278">
          <cell r="A278" t="str">
            <v>T-KAP</v>
          </cell>
          <cell r="B278">
            <v>7660</v>
          </cell>
          <cell r="C278" t="str">
            <v>Bankprovisioner</v>
          </cell>
          <cell r="D278">
            <v>-2.4</v>
          </cell>
          <cell r="E278">
            <v>-0.4</v>
          </cell>
          <cell r="F278">
            <v>-6.4</v>
          </cell>
          <cell r="G278">
            <v>-0.2</v>
          </cell>
          <cell r="H278">
            <v>-0.3</v>
          </cell>
          <cell r="I278">
            <v>-6.8</v>
          </cell>
          <cell r="J278">
            <v>-5.2</v>
          </cell>
          <cell r="K278">
            <v>-1.1000000000000001</v>
          </cell>
          <cell r="L278">
            <v>-0.2</v>
          </cell>
          <cell r="M278">
            <v>0</v>
          </cell>
          <cell r="N278">
            <v>0</v>
          </cell>
          <cell r="O278">
            <v>0</v>
          </cell>
        </row>
        <row r="279">
          <cell r="A279" t="str">
            <v>T-FOND</v>
          </cell>
          <cell r="B279">
            <v>7660</v>
          </cell>
          <cell r="C279" t="str">
            <v>Bankprovisioner</v>
          </cell>
          <cell r="D279">
            <v>-2.2000000000000002</v>
          </cell>
          <cell r="E279">
            <v>0</v>
          </cell>
          <cell r="F279">
            <v>0</v>
          </cell>
          <cell r="G279">
            <v>-0.4</v>
          </cell>
          <cell r="H279">
            <v>-0.1</v>
          </cell>
          <cell r="I279">
            <v>-0.4</v>
          </cell>
          <cell r="J279">
            <v>-0.3</v>
          </cell>
          <cell r="K279">
            <v>-0.5</v>
          </cell>
          <cell r="L279">
            <v>-0.1</v>
          </cell>
          <cell r="M279">
            <v>0</v>
          </cell>
          <cell r="N279">
            <v>0</v>
          </cell>
          <cell r="O279">
            <v>0</v>
          </cell>
        </row>
        <row r="280">
          <cell r="B280" t="str">
            <v>7660 Totalt</v>
          </cell>
          <cell r="D280">
            <v>-7.2</v>
          </cell>
          <cell r="E280">
            <v>-0.5</v>
          </cell>
          <cell r="F280">
            <v>-6.5</v>
          </cell>
          <cell r="G280">
            <v>-1.4</v>
          </cell>
          <cell r="H280">
            <v>-0.4</v>
          </cell>
          <cell r="I280">
            <v>-7.4</v>
          </cell>
          <cell r="J280">
            <v>-5.6</v>
          </cell>
          <cell r="K280">
            <v>-1.7000000000000002</v>
          </cell>
          <cell r="L280">
            <v>-1.4000000000000001</v>
          </cell>
          <cell r="O280">
            <v>0</v>
          </cell>
        </row>
        <row r="281">
          <cell r="A281" t="str">
            <v>T-FOND</v>
          </cell>
          <cell r="B281">
            <v>7661</v>
          </cell>
          <cell r="C281" t="str">
            <v>Depåavgifter Finland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-35.6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B282" t="str">
            <v>7661 Totalt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-35.6</v>
          </cell>
          <cell r="L282">
            <v>0</v>
          </cell>
          <cell r="O282">
            <v>0</v>
          </cell>
        </row>
        <row r="283">
          <cell r="A283" t="str">
            <v>T-KAP</v>
          </cell>
          <cell r="B283">
            <v>7665</v>
          </cell>
          <cell r="C283" t="str">
            <v>Anvisningsprovisioner</v>
          </cell>
          <cell r="D283">
            <v>0</v>
          </cell>
          <cell r="E283">
            <v>-11.1</v>
          </cell>
          <cell r="F283">
            <v>0</v>
          </cell>
          <cell r="G283">
            <v>-1.9</v>
          </cell>
          <cell r="H283">
            <v>0</v>
          </cell>
          <cell r="I283">
            <v>-30.1</v>
          </cell>
          <cell r="J283">
            <v>-16.899999999999999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B284" t="str">
            <v>7665 Totalt</v>
          </cell>
          <cell r="D284">
            <v>0</v>
          </cell>
          <cell r="E284">
            <v>-11.1</v>
          </cell>
          <cell r="F284">
            <v>0</v>
          </cell>
          <cell r="G284">
            <v>-1.9</v>
          </cell>
          <cell r="H284">
            <v>0</v>
          </cell>
          <cell r="I284">
            <v>-30.1</v>
          </cell>
          <cell r="J284">
            <v>-16.899999999999999</v>
          </cell>
          <cell r="K284">
            <v>0</v>
          </cell>
          <cell r="L284">
            <v>0</v>
          </cell>
          <cell r="O284">
            <v>0</v>
          </cell>
        </row>
        <row r="285">
          <cell r="A285" t="str">
            <v>TAB</v>
          </cell>
          <cell r="B285">
            <v>7670</v>
          </cell>
          <cell r="C285" t="str">
            <v>Tidningar, facklitteratur</v>
          </cell>
          <cell r="D285">
            <v>0</v>
          </cell>
          <cell r="E285">
            <v>-0.3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-3.2</v>
          </cell>
          <cell r="L285">
            <v>-0.9</v>
          </cell>
          <cell r="M285">
            <v>0</v>
          </cell>
          <cell r="N285">
            <v>0</v>
          </cell>
          <cell r="O285">
            <v>0</v>
          </cell>
        </row>
        <row r="286">
          <cell r="A286" t="str">
            <v>T-KAP</v>
          </cell>
          <cell r="B286">
            <v>7670</v>
          </cell>
          <cell r="C286" t="str">
            <v>Tidningar, facklitteratur</v>
          </cell>
          <cell r="D286">
            <v>-0.3</v>
          </cell>
          <cell r="E286">
            <v>-3.1</v>
          </cell>
          <cell r="F286">
            <v>-0.9</v>
          </cell>
          <cell r="G286">
            <v>-8.3000000000000007</v>
          </cell>
          <cell r="H286">
            <v>-3.5</v>
          </cell>
          <cell r="I286">
            <v>0</v>
          </cell>
          <cell r="J286">
            <v>-0.2</v>
          </cell>
          <cell r="K286">
            <v>0</v>
          </cell>
          <cell r="L286">
            <v>-2.8</v>
          </cell>
          <cell r="M286">
            <v>0</v>
          </cell>
          <cell r="N286">
            <v>0</v>
          </cell>
          <cell r="O286">
            <v>0</v>
          </cell>
        </row>
        <row r="287">
          <cell r="A287" t="str">
            <v>T-FOND</v>
          </cell>
          <cell r="B287">
            <v>7670</v>
          </cell>
          <cell r="C287" t="str">
            <v>Tidningar, facklitteratur</v>
          </cell>
          <cell r="D287">
            <v>-2.4</v>
          </cell>
          <cell r="E287">
            <v>-11.1</v>
          </cell>
          <cell r="F287">
            <v>-6.2</v>
          </cell>
          <cell r="G287">
            <v>-7.6</v>
          </cell>
          <cell r="H287">
            <v>-2.5</v>
          </cell>
          <cell r="I287">
            <v>-1.6</v>
          </cell>
          <cell r="J287">
            <v>-5</v>
          </cell>
          <cell r="K287">
            <v>-2.9</v>
          </cell>
          <cell r="L287">
            <v>-1.6</v>
          </cell>
          <cell r="M287">
            <v>0</v>
          </cell>
          <cell r="N287">
            <v>0</v>
          </cell>
          <cell r="O287">
            <v>0</v>
          </cell>
        </row>
        <row r="288">
          <cell r="B288" t="str">
            <v>7670 Totalt</v>
          </cell>
          <cell r="D288">
            <v>-2.6999999999999997</v>
          </cell>
          <cell r="E288">
            <v>-14.5</v>
          </cell>
          <cell r="F288">
            <v>-7.1000000000000005</v>
          </cell>
          <cell r="G288">
            <v>-15.9</v>
          </cell>
          <cell r="H288">
            <v>-6</v>
          </cell>
          <cell r="I288">
            <v>-1.6</v>
          </cell>
          <cell r="J288">
            <v>-5.2</v>
          </cell>
          <cell r="K288">
            <v>-6.1</v>
          </cell>
          <cell r="L288">
            <v>-5.3</v>
          </cell>
          <cell r="O288">
            <v>0</v>
          </cell>
        </row>
        <row r="289">
          <cell r="A289" t="str">
            <v>TAB</v>
          </cell>
          <cell r="B289">
            <v>7680</v>
          </cell>
          <cell r="C289" t="str">
            <v>Föreningsavgifter, EJ avdrag</v>
          </cell>
          <cell r="D289">
            <v>-3.7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 t="str">
            <v>T-KAP</v>
          </cell>
          <cell r="B290">
            <v>7680</v>
          </cell>
          <cell r="C290" t="str">
            <v>Föreningsavgifter, EJ avdrag</v>
          </cell>
          <cell r="D290">
            <v>0</v>
          </cell>
          <cell r="E290">
            <v>0</v>
          </cell>
          <cell r="F290">
            <v>0</v>
          </cell>
          <cell r="G290">
            <v>-3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 t="str">
            <v>T-FOND</v>
          </cell>
          <cell r="B291">
            <v>7680</v>
          </cell>
          <cell r="C291" t="str">
            <v>Föreningsavgifter, EJ avdrag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-0.4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B292" t="str">
            <v>7680 Totalt</v>
          </cell>
          <cell r="D292">
            <v>-3.7</v>
          </cell>
          <cell r="E292">
            <v>0</v>
          </cell>
          <cell r="F292">
            <v>0</v>
          </cell>
          <cell r="G292">
            <v>-3</v>
          </cell>
          <cell r="H292">
            <v>0</v>
          </cell>
          <cell r="I292">
            <v>-0.4</v>
          </cell>
          <cell r="J292">
            <v>0</v>
          </cell>
          <cell r="K292">
            <v>0</v>
          </cell>
          <cell r="L292">
            <v>0</v>
          </cell>
          <cell r="O292">
            <v>0</v>
          </cell>
        </row>
        <row r="293">
          <cell r="A293" t="str">
            <v>T-KAP</v>
          </cell>
          <cell r="B293">
            <v>7681</v>
          </cell>
          <cell r="C293" t="str">
            <v>Föreningsavgifter, avdragsgill</v>
          </cell>
          <cell r="D293">
            <v>0</v>
          </cell>
          <cell r="E293">
            <v>0</v>
          </cell>
          <cell r="F293">
            <v>0</v>
          </cell>
          <cell r="G293">
            <v>-0.3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B294" t="str">
            <v>7681 Totalt</v>
          </cell>
          <cell r="D294">
            <v>0</v>
          </cell>
          <cell r="E294">
            <v>0</v>
          </cell>
          <cell r="F294">
            <v>0</v>
          </cell>
          <cell r="G294">
            <v>-0.3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O294">
            <v>0</v>
          </cell>
        </row>
        <row r="295">
          <cell r="A295" t="str">
            <v>TAB</v>
          </cell>
          <cell r="B295">
            <v>7690</v>
          </cell>
          <cell r="C295" t="str">
            <v>Diverse övr. kostn</v>
          </cell>
          <cell r="D295">
            <v>-0.5</v>
          </cell>
          <cell r="E295">
            <v>0</v>
          </cell>
          <cell r="F295">
            <v>-1.3</v>
          </cell>
          <cell r="G295">
            <v>-2.1</v>
          </cell>
          <cell r="H295">
            <v>-14.7</v>
          </cell>
          <cell r="I295">
            <v>0.9</v>
          </cell>
          <cell r="J295">
            <v>0</v>
          </cell>
          <cell r="K295">
            <v>0</v>
          </cell>
          <cell r="L295">
            <v>-3.5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T-KAP</v>
          </cell>
          <cell r="B296">
            <v>7690</v>
          </cell>
          <cell r="C296" t="str">
            <v>Diverse övr. kostn</v>
          </cell>
          <cell r="D296">
            <v>-1.2</v>
          </cell>
          <cell r="E296">
            <v>-1.8</v>
          </cell>
          <cell r="F296">
            <v>-1.4</v>
          </cell>
          <cell r="G296">
            <v>-8</v>
          </cell>
          <cell r="H296">
            <v>-1.1000000000000001</v>
          </cell>
          <cell r="I296">
            <v>-3</v>
          </cell>
          <cell r="J296">
            <v>0</v>
          </cell>
          <cell r="K296">
            <v>-0.1</v>
          </cell>
          <cell r="L296">
            <v>-11.1</v>
          </cell>
          <cell r="M296">
            <v>0</v>
          </cell>
          <cell r="N296">
            <v>0</v>
          </cell>
          <cell r="O296">
            <v>0</v>
          </cell>
        </row>
        <row r="297">
          <cell r="A297" t="str">
            <v>T-FOND</v>
          </cell>
          <cell r="B297">
            <v>7690</v>
          </cell>
          <cell r="C297" t="str">
            <v>Diverse övr. kostn</v>
          </cell>
          <cell r="D297">
            <v>-4.5</v>
          </cell>
          <cell r="E297">
            <v>0.2</v>
          </cell>
          <cell r="F297">
            <v>0</v>
          </cell>
          <cell r="G297">
            <v>-9.9</v>
          </cell>
          <cell r="H297">
            <v>-3.5</v>
          </cell>
          <cell r="I297">
            <v>-0.9</v>
          </cell>
          <cell r="J297">
            <v>-2.8</v>
          </cell>
          <cell r="K297">
            <v>0</v>
          </cell>
          <cell r="L297">
            <v>-1</v>
          </cell>
          <cell r="M297">
            <v>0</v>
          </cell>
          <cell r="N297">
            <v>0</v>
          </cell>
          <cell r="O297">
            <v>0</v>
          </cell>
        </row>
        <row r="298">
          <cell r="B298" t="str">
            <v>7690 Totalt</v>
          </cell>
          <cell r="D298">
            <v>-6.2</v>
          </cell>
          <cell r="E298">
            <v>-1.6</v>
          </cell>
          <cell r="F298">
            <v>-2.7</v>
          </cell>
          <cell r="G298">
            <v>-20</v>
          </cell>
          <cell r="H298">
            <v>-19.299999999999997</v>
          </cell>
          <cell r="I298">
            <v>-3</v>
          </cell>
          <cell r="J298">
            <v>-2.8</v>
          </cell>
          <cell r="K298">
            <v>-0.1</v>
          </cell>
          <cell r="L298">
            <v>-15.6</v>
          </cell>
          <cell r="O298">
            <v>0</v>
          </cell>
        </row>
        <row r="299">
          <cell r="A299" t="str">
            <v>T-FOND</v>
          </cell>
          <cell r="B299">
            <v>7691</v>
          </cell>
          <cell r="C299" t="str">
            <v>Diverse övr. kostn EJ avdrag</v>
          </cell>
          <cell r="D299">
            <v>0</v>
          </cell>
          <cell r="E299">
            <v>-2.7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B300" t="str">
            <v>7691 Totalt</v>
          </cell>
          <cell r="D300">
            <v>0</v>
          </cell>
          <cell r="E300">
            <v>-2.7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O300">
            <v>0</v>
          </cell>
        </row>
        <row r="301">
          <cell r="A301" t="str">
            <v>TAB</v>
          </cell>
          <cell r="B301">
            <v>7810</v>
          </cell>
          <cell r="C301" t="str">
            <v>Resultat avyttr av inventarier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86.1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 t="str">
            <v>T-KAP</v>
          </cell>
          <cell r="B302">
            <v>7810</v>
          </cell>
          <cell r="C302" t="str">
            <v>Resultat förs inventarier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63.3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 t="str">
            <v>T-FOND</v>
          </cell>
          <cell r="B303">
            <v>7810</v>
          </cell>
          <cell r="C303" t="str">
            <v>Resultat avyttring inventarier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163.1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B304" t="str">
            <v>7810 Totalt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163.1</v>
          </cell>
          <cell r="K304">
            <v>149.39999999999998</v>
          </cell>
          <cell r="L304">
            <v>0</v>
          </cell>
          <cell r="O304">
            <v>0</v>
          </cell>
        </row>
        <row r="305">
          <cell r="A305" t="str">
            <v>TAB</v>
          </cell>
          <cell r="B305">
            <v>7919</v>
          </cell>
          <cell r="C305" t="str">
            <v>Avskrivningar datautrustning</v>
          </cell>
          <cell r="D305">
            <v>-7.4</v>
          </cell>
          <cell r="E305">
            <v>-7.4</v>
          </cell>
          <cell r="F305">
            <v>-9.1</v>
          </cell>
          <cell r="G305">
            <v>-9.1</v>
          </cell>
          <cell r="H305">
            <v>-9.1</v>
          </cell>
          <cell r="I305">
            <v>-9.1</v>
          </cell>
          <cell r="J305">
            <v>-9.1</v>
          </cell>
          <cell r="K305">
            <v>-9.1</v>
          </cell>
          <cell r="L305">
            <v>-10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 t="str">
            <v>T-KAP</v>
          </cell>
          <cell r="B306">
            <v>7919</v>
          </cell>
          <cell r="C306" t="str">
            <v>Avskrivningar datautrustning</v>
          </cell>
          <cell r="D306">
            <v>-15.2</v>
          </cell>
          <cell r="E306">
            <v>-15.2</v>
          </cell>
          <cell r="F306">
            <v>-12.9</v>
          </cell>
          <cell r="G306">
            <v>-11.4</v>
          </cell>
          <cell r="H306">
            <v>-11.4</v>
          </cell>
          <cell r="I306">
            <v>-11.4</v>
          </cell>
          <cell r="J306">
            <v>-13.1</v>
          </cell>
          <cell r="K306">
            <v>-12.3</v>
          </cell>
          <cell r="L306">
            <v>-12.3</v>
          </cell>
          <cell r="M306">
            <v>0</v>
          </cell>
          <cell r="N306">
            <v>0</v>
          </cell>
          <cell r="O306">
            <v>0</v>
          </cell>
        </row>
        <row r="307">
          <cell r="A307" t="str">
            <v>T-FOND</v>
          </cell>
          <cell r="B307">
            <v>7919</v>
          </cell>
          <cell r="C307" t="str">
            <v>Avskrivningar datautrustning</v>
          </cell>
          <cell r="D307">
            <v>-10.4</v>
          </cell>
          <cell r="E307">
            <v>-10.4</v>
          </cell>
          <cell r="F307">
            <v>-10.4</v>
          </cell>
          <cell r="G307">
            <v>-11</v>
          </cell>
          <cell r="H307">
            <v>-12.5</v>
          </cell>
          <cell r="I307">
            <v>-11.5</v>
          </cell>
          <cell r="J307">
            <v>-11.5</v>
          </cell>
          <cell r="K307">
            <v>-11.7</v>
          </cell>
          <cell r="L307">
            <v>-14.4</v>
          </cell>
          <cell r="M307">
            <v>0</v>
          </cell>
          <cell r="N307">
            <v>0</v>
          </cell>
          <cell r="O307">
            <v>0</v>
          </cell>
        </row>
        <row r="308">
          <cell r="B308" t="str">
            <v>7919 Totalt</v>
          </cell>
          <cell r="D308">
            <v>-33</v>
          </cell>
          <cell r="E308">
            <v>-33</v>
          </cell>
          <cell r="F308">
            <v>-32.4</v>
          </cell>
          <cell r="G308">
            <v>-31.5</v>
          </cell>
          <cell r="H308">
            <v>-33</v>
          </cell>
          <cell r="I308">
            <v>-32</v>
          </cell>
          <cell r="J308">
            <v>-33.700000000000003</v>
          </cell>
          <cell r="K308">
            <v>-33.099999999999994</v>
          </cell>
          <cell r="L308">
            <v>-36.700000000000003</v>
          </cell>
          <cell r="O308">
            <v>0</v>
          </cell>
        </row>
        <row r="309">
          <cell r="A309" t="str">
            <v>T-KAP</v>
          </cell>
          <cell r="B309">
            <v>7929</v>
          </cell>
          <cell r="C309" t="str">
            <v>Avskrivningar Programvara</v>
          </cell>
          <cell r="D309">
            <v>-18.600000000000001</v>
          </cell>
          <cell r="E309">
            <v>-18.600000000000001</v>
          </cell>
          <cell r="F309">
            <v>-18.600000000000001</v>
          </cell>
          <cell r="G309">
            <v>-18.600000000000001</v>
          </cell>
          <cell r="H309">
            <v>-18.600000000000001</v>
          </cell>
          <cell r="I309">
            <v>-18.600000000000001</v>
          </cell>
          <cell r="J309">
            <v>-18.600000000000001</v>
          </cell>
          <cell r="K309">
            <v>-18.600000000000001</v>
          </cell>
          <cell r="L309">
            <v>-18.600000000000001</v>
          </cell>
          <cell r="M309">
            <v>0</v>
          </cell>
          <cell r="N309">
            <v>0</v>
          </cell>
          <cell r="O309">
            <v>0</v>
          </cell>
        </row>
        <row r="310">
          <cell r="B310" t="str">
            <v>7929 Totalt</v>
          </cell>
          <cell r="D310">
            <v>-18.600000000000001</v>
          </cell>
          <cell r="E310">
            <v>-18.600000000000001</v>
          </cell>
          <cell r="F310">
            <v>-18.600000000000001</v>
          </cell>
          <cell r="G310">
            <v>-18.600000000000001</v>
          </cell>
          <cell r="H310">
            <v>-18.600000000000001</v>
          </cell>
          <cell r="I310">
            <v>-18.600000000000001</v>
          </cell>
          <cell r="J310">
            <v>-18.600000000000001</v>
          </cell>
          <cell r="K310">
            <v>-18.600000000000001</v>
          </cell>
          <cell r="L310">
            <v>-18.600000000000001</v>
          </cell>
          <cell r="O310">
            <v>0</v>
          </cell>
        </row>
        <row r="311">
          <cell r="A311" t="str">
            <v>TAB</v>
          </cell>
          <cell r="B311">
            <v>7949</v>
          </cell>
          <cell r="C311" t="str">
            <v>Avskrivningar bilar</v>
          </cell>
          <cell r="D311">
            <v>-3.3</v>
          </cell>
          <cell r="E311">
            <v>-3.3</v>
          </cell>
          <cell r="F311">
            <v>-3.3</v>
          </cell>
          <cell r="G311">
            <v>-3.3</v>
          </cell>
          <cell r="H311">
            <v>-3.3</v>
          </cell>
          <cell r="I311">
            <v>-3.3</v>
          </cell>
          <cell r="J311">
            <v>-3.3</v>
          </cell>
          <cell r="K311">
            <v>-5.5</v>
          </cell>
          <cell r="L311">
            <v>-5.5</v>
          </cell>
          <cell r="M311">
            <v>0</v>
          </cell>
          <cell r="N311">
            <v>0</v>
          </cell>
          <cell r="O311">
            <v>0</v>
          </cell>
        </row>
        <row r="312">
          <cell r="A312" t="str">
            <v>T-KAP</v>
          </cell>
          <cell r="B312">
            <v>7949</v>
          </cell>
          <cell r="C312" t="str">
            <v>Avskrivningar bilar</v>
          </cell>
          <cell r="D312">
            <v>-8.1999999999999993</v>
          </cell>
          <cell r="E312">
            <v>-8.1999999999999993</v>
          </cell>
          <cell r="F312">
            <v>-13.2</v>
          </cell>
          <cell r="G312">
            <v>-13.2</v>
          </cell>
          <cell r="H312">
            <v>-13.2</v>
          </cell>
          <cell r="I312">
            <v>-13.2</v>
          </cell>
          <cell r="J312">
            <v>-13.2</v>
          </cell>
          <cell r="K312">
            <v>-14.3</v>
          </cell>
          <cell r="L312">
            <v>-14.3</v>
          </cell>
          <cell r="M312">
            <v>0</v>
          </cell>
          <cell r="N312">
            <v>0</v>
          </cell>
          <cell r="O312">
            <v>0</v>
          </cell>
        </row>
        <row r="313">
          <cell r="A313" t="str">
            <v>T-FOND</v>
          </cell>
          <cell r="B313">
            <v>7949</v>
          </cell>
          <cell r="C313" t="str">
            <v>Avskrivningar bilar</v>
          </cell>
          <cell r="D313">
            <v>-5.7</v>
          </cell>
          <cell r="E313">
            <v>-5.7</v>
          </cell>
          <cell r="F313">
            <v>-5.7</v>
          </cell>
          <cell r="G313">
            <v>-5.7</v>
          </cell>
          <cell r="H313">
            <v>-9.6999999999999993</v>
          </cell>
          <cell r="I313">
            <v>-9.6999999999999993</v>
          </cell>
          <cell r="J313">
            <v>-14.8</v>
          </cell>
          <cell r="K313">
            <v>-9.1</v>
          </cell>
          <cell r="L313">
            <v>-9.1</v>
          </cell>
          <cell r="M313">
            <v>0</v>
          </cell>
          <cell r="N313">
            <v>0</v>
          </cell>
          <cell r="O313">
            <v>0</v>
          </cell>
        </row>
        <row r="314">
          <cell r="B314" t="str">
            <v>7949 Totalt</v>
          </cell>
          <cell r="D314">
            <v>-17.2</v>
          </cell>
          <cell r="E314">
            <v>-17.2</v>
          </cell>
          <cell r="F314">
            <v>-22.2</v>
          </cell>
          <cell r="G314">
            <v>-22.2</v>
          </cell>
          <cell r="H314">
            <v>-26.2</v>
          </cell>
          <cell r="I314">
            <v>-26.2</v>
          </cell>
          <cell r="J314">
            <v>-31.3</v>
          </cell>
          <cell r="K314">
            <v>-28.9</v>
          </cell>
          <cell r="L314">
            <v>-28.9</v>
          </cell>
          <cell r="O314">
            <v>0</v>
          </cell>
        </row>
        <row r="315">
          <cell r="A315" t="str">
            <v>T-KAP</v>
          </cell>
          <cell r="B315">
            <v>7999</v>
          </cell>
          <cell r="C315" t="str">
            <v>Avskrivningar övrigt</v>
          </cell>
          <cell r="D315">
            <v>-8.1</v>
          </cell>
          <cell r="E315">
            <v>-8.1999999999999993</v>
          </cell>
          <cell r="F315">
            <v>-8.1999999999999993</v>
          </cell>
          <cell r="G315">
            <v>-8.1999999999999993</v>
          </cell>
          <cell r="H315">
            <v>-8.1999999999999993</v>
          </cell>
          <cell r="I315">
            <v>-8.1999999999999993</v>
          </cell>
          <cell r="J315">
            <v>-8.1999999999999993</v>
          </cell>
          <cell r="K315">
            <v>-8.1999999999999993</v>
          </cell>
          <cell r="L315">
            <v>-8.1999999999999993</v>
          </cell>
          <cell r="M315">
            <v>0</v>
          </cell>
          <cell r="N315">
            <v>0</v>
          </cell>
          <cell r="O315">
            <v>0</v>
          </cell>
        </row>
        <row r="316">
          <cell r="A316" t="str">
            <v>T-FOND</v>
          </cell>
          <cell r="B316">
            <v>7999</v>
          </cell>
          <cell r="C316" t="str">
            <v>Avskrivningar övrigt</v>
          </cell>
          <cell r="D316">
            <v>-2.5</v>
          </cell>
          <cell r="E316">
            <v>-2.5</v>
          </cell>
          <cell r="F316">
            <v>0</v>
          </cell>
          <cell r="G316">
            <v>-2.5</v>
          </cell>
          <cell r="H316">
            <v>-2.5</v>
          </cell>
          <cell r="I316">
            <v>-2.5</v>
          </cell>
          <cell r="J316">
            <v>-2.5</v>
          </cell>
          <cell r="K316">
            <v>-2.5</v>
          </cell>
          <cell r="L316">
            <v>-2.5</v>
          </cell>
          <cell r="M316">
            <v>0</v>
          </cell>
          <cell r="N316">
            <v>0</v>
          </cell>
          <cell r="O316">
            <v>0</v>
          </cell>
        </row>
        <row r="317">
          <cell r="B317" t="str">
            <v>7999 Totalt</v>
          </cell>
          <cell r="D317">
            <v>-10.6</v>
          </cell>
          <cell r="E317">
            <v>-10.7</v>
          </cell>
          <cell r="F317">
            <v>-8.1999999999999993</v>
          </cell>
          <cell r="G317">
            <v>-10.7</v>
          </cell>
          <cell r="H317">
            <v>-10.7</v>
          </cell>
          <cell r="I317">
            <v>-10.7</v>
          </cell>
          <cell r="J317">
            <v>-10.7</v>
          </cell>
          <cell r="K317">
            <v>-10.7</v>
          </cell>
          <cell r="L317">
            <v>-10.7</v>
          </cell>
          <cell r="O317">
            <v>0</v>
          </cell>
        </row>
        <row r="318">
          <cell r="A318" t="str">
            <v>TAB</v>
          </cell>
          <cell r="B318">
            <v>8020</v>
          </cell>
          <cell r="C318" t="str">
            <v>Ränteintäkter</v>
          </cell>
          <cell r="D318">
            <v>3.9</v>
          </cell>
          <cell r="E318">
            <v>1.3</v>
          </cell>
          <cell r="F318">
            <v>474.6</v>
          </cell>
          <cell r="G318">
            <v>3.5</v>
          </cell>
          <cell r="H318">
            <v>0.6</v>
          </cell>
          <cell r="I318">
            <v>0.5</v>
          </cell>
          <cell r="J318">
            <v>2.2000000000000002</v>
          </cell>
          <cell r="K318">
            <v>1.8</v>
          </cell>
          <cell r="L318">
            <v>1.5</v>
          </cell>
          <cell r="M318">
            <v>0</v>
          </cell>
          <cell r="N318">
            <v>0</v>
          </cell>
          <cell r="O318">
            <v>0</v>
          </cell>
        </row>
        <row r="319">
          <cell r="A319" t="str">
            <v>T-KAP</v>
          </cell>
          <cell r="B319">
            <v>8020</v>
          </cell>
          <cell r="C319" t="str">
            <v>Ränteintäkter</v>
          </cell>
          <cell r="D319">
            <v>11.1</v>
          </cell>
          <cell r="E319">
            <v>14.3</v>
          </cell>
          <cell r="F319">
            <v>10.6</v>
          </cell>
          <cell r="G319">
            <v>4.0999999999999996</v>
          </cell>
          <cell r="H319">
            <v>6</v>
          </cell>
          <cell r="I319">
            <v>12.8</v>
          </cell>
          <cell r="J319">
            <v>11.7</v>
          </cell>
          <cell r="K319">
            <v>10.199999999999999</v>
          </cell>
          <cell r="L319">
            <v>6.4</v>
          </cell>
          <cell r="M319">
            <v>0</v>
          </cell>
          <cell r="N319">
            <v>0</v>
          </cell>
          <cell r="O319">
            <v>0</v>
          </cell>
        </row>
        <row r="320">
          <cell r="A320" t="str">
            <v>T-FOND</v>
          </cell>
          <cell r="B320">
            <v>8020</v>
          </cell>
          <cell r="C320" t="str">
            <v>Ränteintäkter</v>
          </cell>
          <cell r="D320">
            <v>3.9</v>
          </cell>
          <cell r="E320">
            <v>4.0999999999999996</v>
          </cell>
          <cell r="F320">
            <v>4</v>
          </cell>
          <cell r="G320">
            <v>3.1</v>
          </cell>
          <cell r="H320">
            <v>2.1</v>
          </cell>
          <cell r="I320">
            <v>1.9</v>
          </cell>
          <cell r="J320">
            <v>2.7</v>
          </cell>
          <cell r="K320">
            <v>3.2</v>
          </cell>
          <cell r="L320">
            <v>3.5</v>
          </cell>
          <cell r="M320">
            <v>0</v>
          </cell>
          <cell r="N320">
            <v>0</v>
          </cell>
          <cell r="O320">
            <v>0</v>
          </cell>
        </row>
        <row r="321">
          <cell r="B321" t="str">
            <v>8020 Totalt</v>
          </cell>
          <cell r="D321">
            <v>18.899999999999999</v>
          </cell>
          <cell r="E321">
            <v>19.700000000000003</v>
          </cell>
          <cell r="F321">
            <v>489.20000000000005</v>
          </cell>
          <cell r="G321">
            <v>10.7</v>
          </cell>
          <cell r="H321">
            <v>8.6999999999999993</v>
          </cell>
          <cell r="I321">
            <v>15.200000000000001</v>
          </cell>
          <cell r="J321">
            <v>16.599999999999998</v>
          </cell>
          <cell r="K321">
            <v>15.2</v>
          </cell>
          <cell r="L321">
            <v>11.4</v>
          </cell>
          <cell r="O321">
            <v>0</v>
          </cell>
        </row>
        <row r="322">
          <cell r="A322" t="str">
            <v>TAB</v>
          </cell>
          <cell r="B322">
            <v>8050</v>
          </cell>
          <cell r="C322" t="str">
            <v>Orealiserat resultat räntefond</v>
          </cell>
          <cell r="D322">
            <v>49</v>
          </cell>
          <cell r="E322">
            <v>40.299999999999997</v>
          </cell>
          <cell r="F322">
            <v>-423.5</v>
          </cell>
          <cell r="G322">
            <v>116.6</v>
          </cell>
          <cell r="H322">
            <v>44.1</v>
          </cell>
          <cell r="I322">
            <v>23.5</v>
          </cell>
          <cell r="J322">
            <v>21.2</v>
          </cell>
          <cell r="K322">
            <v>23</v>
          </cell>
          <cell r="L322">
            <v>22.8</v>
          </cell>
          <cell r="M322">
            <v>0</v>
          </cell>
          <cell r="N322">
            <v>0</v>
          </cell>
          <cell r="O322">
            <v>0</v>
          </cell>
        </row>
        <row r="323">
          <cell r="B323" t="str">
            <v>8050 Totalt</v>
          </cell>
          <cell r="D323">
            <v>49</v>
          </cell>
          <cell r="E323">
            <v>40.299999999999997</v>
          </cell>
          <cell r="F323">
            <v>-423.5</v>
          </cell>
          <cell r="G323">
            <v>116.6</v>
          </cell>
          <cell r="H323">
            <v>44.1</v>
          </cell>
          <cell r="I323">
            <v>23.5</v>
          </cell>
          <cell r="J323">
            <v>21.2</v>
          </cell>
          <cell r="K323">
            <v>23</v>
          </cell>
          <cell r="L323">
            <v>22.8</v>
          </cell>
          <cell r="O323">
            <v>0</v>
          </cell>
        </row>
        <row r="324">
          <cell r="A324" t="str">
            <v>TAB</v>
          </cell>
          <cell r="B324">
            <v>8060</v>
          </cell>
          <cell r="C324" t="str">
            <v>Reavinst värdepapper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29.1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B325" t="str">
            <v>8060 Totalt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29.1</v>
          </cell>
          <cell r="J325">
            <v>0</v>
          </cell>
          <cell r="K325">
            <v>0</v>
          </cell>
          <cell r="L325">
            <v>0</v>
          </cell>
          <cell r="O325">
            <v>0</v>
          </cell>
        </row>
        <row r="326">
          <cell r="A326" t="str">
            <v>TAB</v>
          </cell>
          <cell r="B326">
            <v>8120</v>
          </cell>
          <cell r="C326" t="str">
            <v>Räntekostnader</v>
          </cell>
          <cell r="D326">
            <v>-20.8</v>
          </cell>
          <cell r="E326">
            <v>-20.8</v>
          </cell>
          <cell r="F326">
            <v>-20.8</v>
          </cell>
          <cell r="G326">
            <v>-95.8</v>
          </cell>
          <cell r="H326">
            <v>-11.5</v>
          </cell>
          <cell r="I326">
            <v>-11.5</v>
          </cell>
          <cell r="J326">
            <v>-11.5</v>
          </cell>
          <cell r="K326">
            <v>-11.5</v>
          </cell>
          <cell r="L326">
            <v>-11.5</v>
          </cell>
          <cell r="M326">
            <v>0</v>
          </cell>
          <cell r="N326">
            <v>0</v>
          </cell>
          <cell r="O326">
            <v>0</v>
          </cell>
        </row>
        <row r="327">
          <cell r="A327" t="str">
            <v>T-KAP</v>
          </cell>
          <cell r="B327">
            <v>8120</v>
          </cell>
          <cell r="C327" t="str">
            <v>Räntekostnader</v>
          </cell>
          <cell r="D327">
            <v>0</v>
          </cell>
          <cell r="E327">
            <v>0</v>
          </cell>
          <cell r="F327">
            <v>-0.1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-0.1</v>
          </cell>
          <cell r="M327">
            <v>0</v>
          </cell>
          <cell r="N327">
            <v>0</v>
          </cell>
          <cell r="O327">
            <v>0</v>
          </cell>
        </row>
        <row r="328">
          <cell r="B328" t="str">
            <v>8120 Totalt</v>
          </cell>
          <cell r="D328">
            <v>-20.8</v>
          </cell>
          <cell r="E328">
            <v>-20.8</v>
          </cell>
          <cell r="F328">
            <v>-20.900000000000002</v>
          </cell>
          <cell r="G328">
            <v>-95.8</v>
          </cell>
          <cell r="H328">
            <v>-11.5</v>
          </cell>
          <cell r="I328">
            <v>-11.5</v>
          </cell>
          <cell r="J328">
            <v>-11.5</v>
          </cell>
          <cell r="K328">
            <v>-11.5</v>
          </cell>
          <cell r="L328">
            <v>-11.6</v>
          </cell>
          <cell r="O328">
            <v>0</v>
          </cell>
        </row>
        <row r="329">
          <cell r="A329" t="str">
            <v>TAB</v>
          </cell>
          <cell r="B329">
            <v>8160</v>
          </cell>
          <cell r="C329" t="str">
            <v>Reaförlust värdepapper</v>
          </cell>
          <cell r="D329">
            <v>0</v>
          </cell>
          <cell r="E329">
            <v>0</v>
          </cell>
          <cell r="F329">
            <v>0</v>
          </cell>
          <cell r="G329">
            <v>-83</v>
          </cell>
          <cell r="H329">
            <v>-25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B330" t="str">
            <v>8160 Totalt</v>
          </cell>
          <cell r="D330">
            <v>0</v>
          </cell>
          <cell r="E330">
            <v>0</v>
          </cell>
          <cell r="F330">
            <v>0</v>
          </cell>
          <cell r="G330">
            <v>-83</v>
          </cell>
          <cell r="H330">
            <v>-25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O330">
            <v>0</v>
          </cell>
        </row>
        <row r="331">
          <cell r="A331" t="str">
            <v>TAB</v>
          </cell>
          <cell r="B331">
            <v>8191</v>
          </cell>
          <cell r="C331" t="str">
            <v>Inlösen av konvertibler</v>
          </cell>
          <cell r="D331">
            <v>0</v>
          </cell>
          <cell r="E331">
            <v>0</v>
          </cell>
          <cell r="F331">
            <v>0</v>
          </cell>
          <cell r="G331">
            <v>-225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B332" t="str">
            <v>8191 Totalt</v>
          </cell>
          <cell r="D332">
            <v>0</v>
          </cell>
          <cell r="E332">
            <v>0</v>
          </cell>
          <cell r="F332">
            <v>0</v>
          </cell>
          <cell r="G332">
            <v>-225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O332">
            <v>0</v>
          </cell>
        </row>
        <row r="333">
          <cell r="A333" t="str">
            <v>TAB</v>
          </cell>
          <cell r="B333">
            <v>8192</v>
          </cell>
          <cell r="C333" t="str">
            <v>Inlösen av optioner</v>
          </cell>
          <cell r="D333">
            <v>0</v>
          </cell>
          <cell r="E333">
            <v>0</v>
          </cell>
          <cell r="F333">
            <v>0</v>
          </cell>
          <cell r="G333">
            <v>-159.1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B334" t="str">
            <v>8192 Totalt</v>
          </cell>
          <cell r="D334">
            <v>0</v>
          </cell>
          <cell r="E334">
            <v>0</v>
          </cell>
          <cell r="F334">
            <v>0</v>
          </cell>
          <cell r="G334">
            <v>-159.1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O334">
            <v>0</v>
          </cell>
        </row>
        <row r="335">
          <cell r="B335" t="str">
            <v>Totalt</v>
          </cell>
          <cell r="D335">
            <v>-45.200000000000102</v>
          </cell>
          <cell r="E335">
            <v>498.39999999999912</v>
          </cell>
          <cell r="F335">
            <v>-765.5</v>
          </cell>
          <cell r="G335">
            <v>36.200000000000585</v>
          </cell>
          <cell r="H335">
            <v>-336.19999999999965</v>
          </cell>
          <cell r="I335">
            <v>3593.3</v>
          </cell>
          <cell r="J335">
            <v>1092.9000000000003</v>
          </cell>
          <cell r="K335">
            <v>-152.10000000000008</v>
          </cell>
          <cell r="L335">
            <v>-395.1999999999997</v>
          </cell>
          <cell r="O335">
            <v>0</v>
          </cell>
        </row>
      </sheetData>
      <sheetData sheetId="25"/>
      <sheetData sheetId="26"/>
      <sheetData sheetId="27"/>
      <sheetData sheetId="28" refreshError="1">
        <row r="2">
          <cell r="AD2">
            <v>36400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 mån TOT, res"/>
      <sheetName val="14 mån SE, res"/>
      <sheetName val="14 mån FI, res"/>
      <sheetName val="14 mån SE, kostn"/>
      <sheetName val="14 mån FI, kostn(SEK)"/>
      <sheetName val="Förändringar"/>
      <sheetName val="Personal"/>
      <sheetName val="Nycklar"/>
      <sheetName val="Budget 1998, T-FOND"/>
      <sheetName val="Budget 1998, AffO TOTAL"/>
      <sheetName val="Stig Nordek"/>
      <sheetName val="Budget 1998, KONCERN"/>
      <sheetName val="Löner"/>
      <sheetName val="Budget 1998, sales"/>
      <sheetName val="Budget 1998, Förvaltning"/>
      <sheetName val="Budget 1998, Admin"/>
      <sheetName val="Budget 1998, Central F"/>
      <sheetName val="Investeringar -98"/>
      <sheetName val="TAB-98"/>
      <sheetName val="Budget 1998, OH Affo (PE+PS)"/>
      <sheetName val="Driftsres"/>
      <sheetName val="Nyckeltal"/>
      <sheetName val="Nyckeltal (D)"/>
      <sheetName val="Int-stuktur"/>
      <sheetName val="Konto koncern"/>
      <sheetName val="Antaganden-98"/>
      <sheetName val="TMS2000"/>
      <sheetName val="Bilar"/>
      <sheetName val="Försäkringar"/>
      <sheetName val="Lokalhyra "/>
      <sheetName val="Ledning"/>
      <sheetName val="Styrelser"/>
      <sheetName val="Revision"/>
      <sheetName val="Räntenetto"/>
      <sheetName val="M&amp;I,T-FOND"/>
      <sheetName val="M&amp;I, T-KAP"/>
      <sheetName val="M&amp;I, T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3">
          <cell r="A3" t="str">
            <v>Bolag</v>
          </cell>
          <cell r="B3" t="str">
            <v>Konto</v>
          </cell>
          <cell r="C3" t="str">
            <v>Namn</v>
          </cell>
          <cell r="D3">
            <v>1</v>
          </cell>
          <cell r="E3">
            <v>2</v>
          </cell>
          <cell r="F3">
            <v>3</v>
          </cell>
          <cell r="G3">
            <v>4</v>
          </cell>
          <cell r="H3">
            <v>5</v>
          </cell>
          <cell r="I3">
            <v>6</v>
          </cell>
          <cell r="J3">
            <v>7</v>
          </cell>
          <cell r="K3">
            <v>8</v>
          </cell>
          <cell r="L3">
            <v>9</v>
          </cell>
          <cell r="M3">
            <v>10</v>
          </cell>
          <cell r="N3">
            <v>11</v>
          </cell>
          <cell r="O3">
            <v>12</v>
          </cell>
        </row>
        <row r="4">
          <cell r="A4" t="str">
            <v>T-KAP</v>
          </cell>
          <cell r="B4">
            <v>3011</v>
          </cell>
          <cell r="C4" t="str">
            <v>Förvaltningsintäkter, momspl.</v>
          </cell>
          <cell r="D4">
            <v>259.7</v>
          </cell>
          <cell r="E4">
            <v>490</v>
          </cell>
          <cell r="F4">
            <v>7.8</v>
          </cell>
          <cell r="G4">
            <v>3.3</v>
          </cell>
          <cell r="H4">
            <v>42.8</v>
          </cell>
          <cell r="I4">
            <v>56.3</v>
          </cell>
          <cell r="J4">
            <v>969.1</v>
          </cell>
          <cell r="K4">
            <v>0</v>
          </cell>
          <cell r="L4">
            <v>-75</v>
          </cell>
          <cell r="M4">
            <v>0</v>
          </cell>
          <cell r="N4">
            <v>0</v>
          </cell>
          <cell r="O4">
            <v>0</v>
          </cell>
        </row>
        <row r="5">
          <cell r="B5" t="str">
            <v>3011 Totalt</v>
          </cell>
          <cell r="D5">
            <v>259.7</v>
          </cell>
          <cell r="E5">
            <v>490</v>
          </cell>
          <cell r="F5">
            <v>7.8</v>
          </cell>
          <cell r="G5">
            <v>3.3</v>
          </cell>
          <cell r="H5">
            <v>42.8</v>
          </cell>
          <cell r="I5">
            <v>56.3</v>
          </cell>
          <cell r="J5">
            <v>969.1</v>
          </cell>
          <cell r="K5">
            <v>0</v>
          </cell>
          <cell r="L5">
            <v>-75</v>
          </cell>
          <cell r="O5">
            <v>0</v>
          </cell>
        </row>
        <row r="6">
          <cell r="A6" t="str">
            <v>T-KAP</v>
          </cell>
          <cell r="B6">
            <v>3016</v>
          </cell>
          <cell r="C6" t="str">
            <v>CMI Insurance, provisioner</v>
          </cell>
          <cell r="D6">
            <v>0.1</v>
          </cell>
          <cell r="E6">
            <v>0</v>
          </cell>
          <cell r="F6">
            <v>0</v>
          </cell>
          <cell r="G6">
            <v>6.6</v>
          </cell>
          <cell r="H6">
            <v>16.2</v>
          </cell>
          <cell r="I6">
            <v>5</v>
          </cell>
          <cell r="J6">
            <v>0</v>
          </cell>
          <cell r="K6">
            <v>2.8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3016 Totalt</v>
          </cell>
          <cell r="D7">
            <v>0.1</v>
          </cell>
          <cell r="E7">
            <v>0</v>
          </cell>
          <cell r="F7">
            <v>0</v>
          </cell>
          <cell r="G7">
            <v>6.6</v>
          </cell>
          <cell r="H7">
            <v>16.2</v>
          </cell>
          <cell r="I7">
            <v>5</v>
          </cell>
          <cell r="J7">
            <v>0</v>
          </cell>
          <cell r="K7">
            <v>2.8</v>
          </cell>
          <cell r="L7">
            <v>0</v>
          </cell>
          <cell r="O7">
            <v>0</v>
          </cell>
        </row>
        <row r="8">
          <cell r="A8" t="str">
            <v>T-KAP</v>
          </cell>
          <cell r="B8">
            <v>3017</v>
          </cell>
          <cell r="C8" t="str">
            <v>Lombard, provisioner</v>
          </cell>
          <cell r="D8">
            <v>60.5</v>
          </cell>
          <cell r="E8">
            <v>21.1</v>
          </cell>
          <cell r="F8">
            <v>37.4</v>
          </cell>
          <cell r="G8">
            <v>37.5</v>
          </cell>
          <cell r="H8">
            <v>69.400000000000006</v>
          </cell>
          <cell r="I8">
            <v>37.700000000000003</v>
          </cell>
          <cell r="J8">
            <v>38.4</v>
          </cell>
          <cell r="K8">
            <v>69.099999999999994</v>
          </cell>
          <cell r="L8">
            <v>37.9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3017 Totalt</v>
          </cell>
          <cell r="D9">
            <v>60.5</v>
          </cell>
          <cell r="E9">
            <v>21.1</v>
          </cell>
          <cell r="F9">
            <v>37.4</v>
          </cell>
          <cell r="G9">
            <v>37.5</v>
          </cell>
          <cell r="H9">
            <v>69.400000000000006</v>
          </cell>
          <cell r="I9">
            <v>37.700000000000003</v>
          </cell>
          <cell r="J9">
            <v>38.4</v>
          </cell>
          <cell r="K9">
            <v>69.099999999999994</v>
          </cell>
          <cell r="L9">
            <v>37.9</v>
          </cell>
          <cell r="O9">
            <v>0</v>
          </cell>
        </row>
        <row r="10">
          <cell r="A10" t="str">
            <v>T-KAP</v>
          </cell>
          <cell r="B10">
            <v>3018</v>
          </cell>
          <cell r="C10" t="str">
            <v>Merrill Lynch, Börsobligation</v>
          </cell>
          <cell r="D10">
            <v>0</v>
          </cell>
          <cell r="E10">
            <v>0</v>
          </cell>
          <cell r="F10">
            <v>0</v>
          </cell>
          <cell r="G10">
            <v>1215.4000000000001</v>
          </cell>
          <cell r="H10">
            <v>0</v>
          </cell>
          <cell r="I10">
            <v>4490.5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3018 Totalt</v>
          </cell>
          <cell r="D11">
            <v>0</v>
          </cell>
          <cell r="E11">
            <v>0</v>
          </cell>
          <cell r="F11">
            <v>0</v>
          </cell>
          <cell r="G11">
            <v>1215.4000000000001</v>
          </cell>
          <cell r="H11">
            <v>0</v>
          </cell>
          <cell r="I11">
            <v>4490.5</v>
          </cell>
          <cell r="J11">
            <v>0</v>
          </cell>
          <cell r="K11">
            <v>0</v>
          </cell>
          <cell r="L11">
            <v>0</v>
          </cell>
          <cell r="O11">
            <v>0</v>
          </cell>
        </row>
        <row r="12">
          <cell r="A12" t="str">
            <v>T-KAP</v>
          </cell>
          <cell r="B12">
            <v>3019</v>
          </cell>
          <cell r="C12" t="str">
            <v>Bankers Trust, börsobligation</v>
          </cell>
          <cell r="D12">
            <v>614.5</v>
          </cell>
          <cell r="E12">
            <v>469.8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3019 Totalt</v>
          </cell>
          <cell r="D13">
            <v>614.5</v>
          </cell>
          <cell r="E13">
            <v>469.8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O13">
            <v>0</v>
          </cell>
        </row>
        <row r="14">
          <cell r="A14" t="str">
            <v>TAB</v>
          </cell>
          <cell r="B14">
            <v>3026</v>
          </cell>
          <cell r="C14" t="str">
            <v>Courtage Skandiabanken</v>
          </cell>
          <cell r="D14">
            <v>122.7</v>
          </cell>
          <cell r="E14">
            <v>87.9</v>
          </cell>
          <cell r="F14">
            <v>82.6</v>
          </cell>
          <cell r="G14">
            <v>78.5</v>
          </cell>
          <cell r="H14">
            <v>122.9</v>
          </cell>
          <cell r="I14">
            <v>93.1</v>
          </cell>
          <cell r="J14">
            <v>0</v>
          </cell>
          <cell r="K14">
            <v>126.5</v>
          </cell>
          <cell r="L14">
            <v>72.2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3026 Totalt</v>
          </cell>
          <cell r="D15">
            <v>122.7</v>
          </cell>
          <cell r="E15">
            <v>87.9</v>
          </cell>
          <cell r="F15">
            <v>82.6</v>
          </cell>
          <cell r="G15">
            <v>78.5</v>
          </cell>
          <cell r="H15">
            <v>122.9</v>
          </cell>
          <cell r="I15">
            <v>93.1</v>
          </cell>
          <cell r="J15">
            <v>0</v>
          </cell>
          <cell r="K15">
            <v>126.5</v>
          </cell>
          <cell r="L15">
            <v>72.2</v>
          </cell>
          <cell r="O15">
            <v>0</v>
          </cell>
        </row>
        <row r="16">
          <cell r="A16" t="str">
            <v>T-FOND</v>
          </cell>
          <cell r="B16">
            <v>3113</v>
          </cell>
          <cell r="C16" t="str">
            <v>Förvaltning Tillväxtfond</v>
          </cell>
          <cell r="D16">
            <v>323.10000000000002</v>
          </cell>
          <cell r="E16">
            <v>362.1</v>
          </cell>
          <cell r="F16">
            <v>388.9</v>
          </cell>
          <cell r="G16">
            <v>425.4</v>
          </cell>
          <cell r="H16">
            <v>449.2</v>
          </cell>
          <cell r="I16">
            <v>450.2</v>
          </cell>
          <cell r="J16">
            <v>468.3</v>
          </cell>
          <cell r="K16">
            <v>479.4</v>
          </cell>
          <cell r="L16">
            <v>535.5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3113 Totalt</v>
          </cell>
          <cell r="D17">
            <v>323.10000000000002</v>
          </cell>
          <cell r="E17">
            <v>362.1</v>
          </cell>
          <cell r="F17">
            <v>388.9</v>
          </cell>
          <cell r="G17">
            <v>425.4</v>
          </cell>
          <cell r="H17">
            <v>449.2</v>
          </cell>
          <cell r="I17">
            <v>450.2</v>
          </cell>
          <cell r="J17">
            <v>468.3</v>
          </cell>
          <cell r="K17">
            <v>479.4</v>
          </cell>
          <cell r="L17">
            <v>535.5</v>
          </cell>
          <cell r="O17">
            <v>0</v>
          </cell>
        </row>
        <row r="18">
          <cell r="A18" t="str">
            <v>T-FOND</v>
          </cell>
          <cell r="B18">
            <v>3114</v>
          </cell>
          <cell r="C18" t="str">
            <v>Förvaltning SSVX-fond</v>
          </cell>
          <cell r="D18">
            <v>300.39999999999998</v>
          </cell>
          <cell r="E18">
            <v>297.10000000000002</v>
          </cell>
          <cell r="F18">
            <v>333.2</v>
          </cell>
          <cell r="G18">
            <v>366.3</v>
          </cell>
          <cell r="H18">
            <v>392.8</v>
          </cell>
          <cell r="I18">
            <v>427.8</v>
          </cell>
          <cell r="J18">
            <v>493.5</v>
          </cell>
          <cell r="K18">
            <v>506.7</v>
          </cell>
          <cell r="L18">
            <v>521.79999999999995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3114 Totalt</v>
          </cell>
          <cell r="D19">
            <v>300.39999999999998</v>
          </cell>
          <cell r="E19">
            <v>297.10000000000002</v>
          </cell>
          <cell r="F19">
            <v>333.2</v>
          </cell>
          <cell r="G19">
            <v>366.3</v>
          </cell>
          <cell r="H19">
            <v>392.8</v>
          </cell>
          <cell r="I19">
            <v>427.8</v>
          </cell>
          <cell r="J19">
            <v>493.5</v>
          </cell>
          <cell r="K19">
            <v>506.7</v>
          </cell>
          <cell r="L19">
            <v>521.79999999999995</v>
          </cell>
          <cell r="O19">
            <v>0</v>
          </cell>
        </row>
        <row r="20">
          <cell r="A20" t="str">
            <v>T-FOND</v>
          </cell>
          <cell r="B20">
            <v>3115</v>
          </cell>
          <cell r="C20" t="str">
            <v>Förvaltning SOBL-fond</v>
          </cell>
          <cell r="D20">
            <v>103.6</v>
          </cell>
          <cell r="E20">
            <v>93.7</v>
          </cell>
          <cell r="F20">
            <v>84.7</v>
          </cell>
          <cell r="G20">
            <v>80.2</v>
          </cell>
          <cell r="H20">
            <v>89.9</v>
          </cell>
          <cell r="I20">
            <v>95.2</v>
          </cell>
          <cell r="J20">
            <v>105.1</v>
          </cell>
          <cell r="K20">
            <v>125.4</v>
          </cell>
          <cell r="L20">
            <v>116.5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3115 Totalt</v>
          </cell>
          <cell r="D21">
            <v>103.6</v>
          </cell>
          <cell r="E21">
            <v>93.7</v>
          </cell>
          <cell r="F21">
            <v>84.7</v>
          </cell>
          <cell r="G21">
            <v>80.2</v>
          </cell>
          <cell r="H21">
            <v>89.9</v>
          </cell>
          <cell r="I21">
            <v>95.2</v>
          </cell>
          <cell r="J21">
            <v>105.1</v>
          </cell>
          <cell r="K21">
            <v>125.4</v>
          </cell>
          <cell r="L21">
            <v>116.5</v>
          </cell>
          <cell r="O21">
            <v>0</v>
          </cell>
        </row>
        <row r="22">
          <cell r="A22" t="str">
            <v>TAB</v>
          </cell>
          <cell r="B22">
            <v>3611</v>
          </cell>
          <cell r="C22" t="str">
            <v>Intern fakturering T-FOND</v>
          </cell>
          <cell r="D22">
            <v>42</v>
          </cell>
          <cell r="E22">
            <v>42</v>
          </cell>
          <cell r="F22">
            <v>42</v>
          </cell>
          <cell r="G22">
            <v>42</v>
          </cell>
          <cell r="H22">
            <v>42</v>
          </cell>
          <cell r="I22">
            <v>42</v>
          </cell>
          <cell r="J22">
            <v>42</v>
          </cell>
          <cell r="K22">
            <v>42</v>
          </cell>
          <cell r="L22">
            <v>42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>3611 Totalt</v>
          </cell>
          <cell r="D23">
            <v>42</v>
          </cell>
          <cell r="E23">
            <v>42</v>
          </cell>
          <cell r="F23">
            <v>42</v>
          </cell>
          <cell r="G23">
            <v>42</v>
          </cell>
          <cell r="H23">
            <v>42</v>
          </cell>
          <cell r="I23">
            <v>42</v>
          </cell>
          <cell r="J23">
            <v>42</v>
          </cell>
          <cell r="K23">
            <v>42</v>
          </cell>
          <cell r="L23">
            <v>42</v>
          </cell>
          <cell r="O23">
            <v>0</v>
          </cell>
        </row>
        <row r="24">
          <cell r="A24" t="str">
            <v>TAB</v>
          </cell>
          <cell r="B24">
            <v>3612</v>
          </cell>
          <cell r="C24" t="str">
            <v>Intern fakturering T-KAP</v>
          </cell>
          <cell r="D24">
            <v>42</v>
          </cell>
          <cell r="E24">
            <v>42</v>
          </cell>
          <cell r="F24">
            <v>42</v>
          </cell>
          <cell r="G24">
            <v>42</v>
          </cell>
          <cell r="H24">
            <v>42</v>
          </cell>
          <cell r="I24">
            <v>42</v>
          </cell>
          <cell r="J24">
            <v>42</v>
          </cell>
          <cell r="K24">
            <v>42</v>
          </cell>
          <cell r="L24">
            <v>42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3612 Totalt</v>
          </cell>
          <cell r="D25">
            <v>42</v>
          </cell>
          <cell r="E25">
            <v>42</v>
          </cell>
          <cell r="F25">
            <v>42</v>
          </cell>
          <cell r="G25">
            <v>42</v>
          </cell>
          <cell r="H25">
            <v>42</v>
          </cell>
          <cell r="I25">
            <v>42</v>
          </cell>
          <cell r="J25">
            <v>42</v>
          </cell>
          <cell r="K25">
            <v>42</v>
          </cell>
          <cell r="L25">
            <v>42</v>
          </cell>
          <cell r="O25">
            <v>0</v>
          </cell>
        </row>
        <row r="26">
          <cell r="A26" t="str">
            <v>T-FOND</v>
          </cell>
          <cell r="B26">
            <v>3613</v>
          </cell>
          <cell r="C26" t="str">
            <v>Intern fakturering, Oy Trevise</v>
          </cell>
          <cell r="D26">
            <v>155</v>
          </cell>
          <cell r="E26">
            <v>155</v>
          </cell>
          <cell r="F26">
            <v>107.1</v>
          </cell>
          <cell r="G26">
            <v>135.30000000000001</v>
          </cell>
          <cell r="H26">
            <v>114.7</v>
          </cell>
          <cell r="I26">
            <v>101.6</v>
          </cell>
          <cell r="J26">
            <v>94.9</v>
          </cell>
          <cell r="K26">
            <v>104.1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 t="str">
            <v>3613 Totalt</v>
          </cell>
          <cell r="D27">
            <v>155</v>
          </cell>
          <cell r="E27">
            <v>155</v>
          </cell>
          <cell r="F27">
            <v>107.1</v>
          </cell>
          <cell r="G27">
            <v>135.30000000000001</v>
          </cell>
          <cell r="H27">
            <v>114.7</v>
          </cell>
          <cell r="I27">
            <v>101.6</v>
          </cell>
          <cell r="J27">
            <v>94.9</v>
          </cell>
          <cell r="K27">
            <v>104.1</v>
          </cell>
          <cell r="L27">
            <v>0</v>
          </cell>
          <cell r="O27">
            <v>0</v>
          </cell>
        </row>
        <row r="28">
          <cell r="A28" t="str">
            <v>TAB</v>
          </cell>
          <cell r="B28">
            <v>3780</v>
          </cell>
          <cell r="C28" t="str">
            <v>Öresutjämning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T-KAP</v>
          </cell>
          <cell r="B29">
            <v>3780</v>
          </cell>
          <cell r="C29" t="str">
            <v>Öresutjämning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T-FOND</v>
          </cell>
          <cell r="B30">
            <v>3780</v>
          </cell>
          <cell r="C30" t="str">
            <v>Öresutjämning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3780 Totalt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O31">
            <v>0</v>
          </cell>
        </row>
        <row r="32">
          <cell r="A32" t="str">
            <v>TAB</v>
          </cell>
          <cell r="B32">
            <v>5210</v>
          </cell>
          <cell r="C32" t="str">
            <v>Lön företagsledare</v>
          </cell>
          <cell r="D32">
            <v>-58.5</v>
          </cell>
          <cell r="E32">
            <v>-58.5</v>
          </cell>
          <cell r="F32">
            <v>-58.5</v>
          </cell>
          <cell r="G32">
            <v>-58.5</v>
          </cell>
          <cell r="H32">
            <v>-58.5</v>
          </cell>
          <cell r="I32">
            <v>-58.5</v>
          </cell>
          <cell r="J32">
            <v>-70</v>
          </cell>
          <cell r="K32">
            <v>-70</v>
          </cell>
          <cell r="L32">
            <v>-64.099999999999994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T-KAP</v>
          </cell>
          <cell r="B33">
            <v>5210</v>
          </cell>
          <cell r="C33" t="str">
            <v>Lön företagsledare</v>
          </cell>
          <cell r="D33">
            <v>-53.5</v>
          </cell>
          <cell r="E33">
            <v>-53.5</v>
          </cell>
          <cell r="F33">
            <v>-248.5</v>
          </cell>
          <cell r="G33">
            <v>-118.5</v>
          </cell>
          <cell r="H33">
            <v>-118.5</v>
          </cell>
          <cell r="I33">
            <v>-243.5</v>
          </cell>
          <cell r="J33">
            <v>0</v>
          </cell>
          <cell r="K33">
            <v>-125</v>
          </cell>
          <cell r="L33">
            <v>-120.8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T-FOND</v>
          </cell>
          <cell r="B34">
            <v>5210</v>
          </cell>
          <cell r="C34" t="str">
            <v>Lön företagsledare</v>
          </cell>
          <cell r="D34">
            <v>-103.5</v>
          </cell>
          <cell r="E34">
            <v>-103.5</v>
          </cell>
          <cell r="F34">
            <v>-103.5</v>
          </cell>
          <cell r="G34">
            <v>-103.5</v>
          </cell>
          <cell r="H34">
            <v>-103.5</v>
          </cell>
          <cell r="I34">
            <v>-103.5</v>
          </cell>
          <cell r="J34">
            <v>-112.5</v>
          </cell>
          <cell r="K34">
            <v>-112.5</v>
          </cell>
          <cell r="L34">
            <v>-112.5</v>
          </cell>
          <cell r="M34">
            <v>0</v>
          </cell>
          <cell r="N34">
            <v>0</v>
          </cell>
          <cell r="O34">
            <v>0</v>
          </cell>
        </row>
        <row r="35">
          <cell r="B35" t="str">
            <v>5210 Totalt</v>
          </cell>
          <cell r="D35">
            <v>-215.5</v>
          </cell>
          <cell r="E35">
            <v>-215.5</v>
          </cell>
          <cell r="F35">
            <v>-410.5</v>
          </cell>
          <cell r="G35">
            <v>-280.5</v>
          </cell>
          <cell r="H35">
            <v>-280.5</v>
          </cell>
          <cell r="I35">
            <v>-405.5</v>
          </cell>
          <cell r="J35">
            <v>-182.5</v>
          </cell>
          <cell r="K35">
            <v>-307.5</v>
          </cell>
          <cell r="L35">
            <v>-297.39999999999998</v>
          </cell>
          <cell r="O35">
            <v>0</v>
          </cell>
        </row>
        <row r="36">
          <cell r="A36" t="str">
            <v>TAB</v>
          </cell>
          <cell r="B36">
            <v>5220</v>
          </cell>
          <cell r="C36" t="str">
            <v>Löner tjänstemän</v>
          </cell>
          <cell r="D36">
            <v>-49</v>
          </cell>
          <cell r="E36">
            <v>-54</v>
          </cell>
          <cell r="F36">
            <v>-51.5</v>
          </cell>
          <cell r="G36">
            <v>-27.2</v>
          </cell>
          <cell r="H36">
            <v>-35</v>
          </cell>
          <cell r="I36">
            <v>-35</v>
          </cell>
          <cell r="J36">
            <v>-35</v>
          </cell>
          <cell r="K36">
            <v>-35</v>
          </cell>
          <cell r="L36">
            <v>-35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T-KAP</v>
          </cell>
          <cell r="B37">
            <v>5220</v>
          </cell>
          <cell r="C37" t="str">
            <v>Löner tjänstemän</v>
          </cell>
          <cell r="D37">
            <v>-373.6</v>
          </cell>
          <cell r="E37">
            <v>-107.7</v>
          </cell>
          <cell r="F37">
            <v>-106.9</v>
          </cell>
          <cell r="G37">
            <v>-125.4</v>
          </cell>
          <cell r="H37">
            <v>-116.8</v>
          </cell>
          <cell r="I37">
            <v>-237.2</v>
          </cell>
          <cell r="J37">
            <v>0</v>
          </cell>
          <cell r="K37">
            <v>-166.2</v>
          </cell>
          <cell r="L37">
            <v>-111.5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T-FOND</v>
          </cell>
          <cell r="B38">
            <v>5220</v>
          </cell>
          <cell r="C38" t="str">
            <v>Löner tjänstemän</v>
          </cell>
          <cell r="D38">
            <v>-141.5</v>
          </cell>
          <cell r="E38">
            <v>-145.5</v>
          </cell>
          <cell r="F38">
            <v>-141.6</v>
          </cell>
          <cell r="G38">
            <v>-141.6</v>
          </cell>
          <cell r="H38">
            <v>-144.5</v>
          </cell>
          <cell r="I38">
            <v>-140.6</v>
          </cell>
          <cell r="J38">
            <v>-143.6</v>
          </cell>
          <cell r="K38">
            <v>-146.69999999999999</v>
          </cell>
          <cell r="L38">
            <v>-154.5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5220 Totalt</v>
          </cell>
          <cell r="D39">
            <v>-564.1</v>
          </cell>
          <cell r="E39">
            <v>-307.2</v>
          </cell>
          <cell r="F39">
            <v>-300</v>
          </cell>
          <cell r="G39">
            <v>-294.2</v>
          </cell>
          <cell r="H39">
            <v>-296.3</v>
          </cell>
          <cell r="I39">
            <v>-412.79999999999995</v>
          </cell>
          <cell r="J39">
            <v>-178.6</v>
          </cell>
          <cell r="K39">
            <v>-347.9</v>
          </cell>
          <cell r="L39">
            <v>-301</v>
          </cell>
          <cell r="O39">
            <v>0</v>
          </cell>
        </row>
        <row r="40">
          <cell r="A40" t="str">
            <v>T-KAP</v>
          </cell>
          <cell r="B40">
            <v>5221</v>
          </cell>
          <cell r="C40" t="str">
            <v>Löner, provision</v>
          </cell>
          <cell r="D40">
            <v>-21.3</v>
          </cell>
          <cell r="E40">
            <v>0</v>
          </cell>
          <cell r="F40">
            <v>0</v>
          </cell>
          <cell r="G40">
            <v>-8.9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 t="str">
            <v>5221 Totalt</v>
          </cell>
          <cell r="D41">
            <v>-21.3</v>
          </cell>
          <cell r="E41">
            <v>0</v>
          </cell>
          <cell r="F41">
            <v>0</v>
          </cell>
          <cell r="G41">
            <v>-8.9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O41">
            <v>0</v>
          </cell>
        </row>
        <row r="42">
          <cell r="A42" t="str">
            <v>T-KAP</v>
          </cell>
          <cell r="B42">
            <v>5224</v>
          </cell>
          <cell r="C42" t="str">
            <v>Löner, tillfälliga</v>
          </cell>
          <cell r="D42">
            <v>-0.7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-4.5</v>
          </cell>
          <cell r="M42">
            <v>0</v>
          </cell>
          <cell r="N42">
            <v>0</v>
          </cell>
          <cell r="O42">
            <v>0</v>
          </cell>
        </row>
        <row r="43">
          <cell r="B43" t="str">
            <v>5224 Totalt</v>
          </cell>
          <cell r="D43">
            <v>-0.7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-4.5</v>
          </cell>
          <cell r="O43">
            <v>0</v>
          </cell>
        </row>
        <row r="44">
          <cell r="A44" t="str">
            <v>TAB</v>
          </cell>
          <cell r="B44">
            <v>5405</v>
          </cell>
          <cell r="C44" t="str">
            <v>Förmånsvärde fri bil</v>
          </cell>
          <cell r="D44">
            <v>-5.4</v>
          </cell>
          <cell r="E44">
            <v>-5.4</v>
          </cell>
          <cell r="F44">
            <v>-5.4</v>
          </cell>
          <cell r="G44">
            <v>-5.4</v>
          </cell>
          <cell r="H44">
            <v>-5.4</v>
          </cell>
          <cell r="I44">
            <v>-5.4</v>
          </cell>
          <cell r="J44">
            <v>-5.4</v>
          </cell>
          <cell r="K44">
            <v>-8.8000000000000007</v>
          </cell>
          <cell r="L44">
            <v>-8.8000000000000007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T-KAP</v>
          </cell>
          <cell r="B45">
            <v>5405</v>
          </cell>
          <cell r="C45" t="str">
            <v>Förmånsvärde fri bil</v>
          </cell>
          <cell r="D45">
            <v>-41.3</v>
          </cell>
          <cell r="E45">
            <v>-11.1</v>
          </cell>
          <cell r="F45">
            <v>-19.100000000000001</v>
          </cell>
          <cell r="G45">
            <v>-19.100000000000001</v>
          </cell>
          <cell r="H45">
            <v>-19.100000000000001</v>
          </cell>
          <cell r="I45">
            <v>-38.200000000000003</v>
          </cell>
          <cell r="J45">
            <v>0</v>
          </cell>
          <cell r="K45">
            <v>-21.5</v>
          </cell>
          <cell r="L45">
            <v>-21.5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T-FOND</v>
          </cell>
          <cell r="B46">
            <v>5405</v>
          </cell>
          <cell r="C46" t="str">
            <v>Förmånsvärde fri bil</v>
          </cell>
          <cell r="D46">
            <v>-9</v>
          </cell>
          <cell r="E46">
            <v>-9</v>
          </cell>
          <cell r="F46">
            <v>-9</v>
          </cell>
          <cell r="G46">
            <v>-9</v>
          </cell>
          <cell r="H46">
            <v>-9</v>
          </cell>
          <cell r="I46">
            <v>-9</v>
          </cell>
          <cell r="J46">
            <v>-9</v>
          </cell>
          <cell r="K46">
            <v>-12.5</v>
          </cell>
          <cell r="L46">
            <v>-12.5</v>
          </cell>
          <cell r="M46">
            <v>0</v>
          </cell>
          <cell r="N46">
            <v>0</v>
          </cell>
          <cell r="O46">
            <v>0</v>
          </cell>
        </row>
        <row r="47">
          <cell r="B47" t="str">
            <v>5405 Totalt</v>
          </cell>
          <cell r="D47">
            <v>-55.699999999999996</v>
          </cell>
          <cell r="E47">
            <v>-25.5</v>
          </cell>
          <cell r="F47">
            <v>-33.5</v>
          </cell>
          <cell r="G47">
            <v>-33.5</v>
          </cell>
          <cell r="H47">
            <v>-33.5</v>
          </cell>
          <cell r="I47">
            <v>-52.6</v>
          </cell>
          <cell r="J47">
            <v>-14.4</v>
          </cell>
          <cell r="K47">
            <v>-42.8</v>
          </cell>
          <cell r="L47">
            <v>-42.8</v>
          </cell>
          <cell r="O47">
            <v>0</v>
          </cell>
        </row>
        <row r="48">
          <cell r="A48" t="str">
            <v>TAB</v>
          </cell>
          <cell r="B48">
            <v>5499</v>
          </cell>
          <cell r="C48" t="str">
            <v>Korrektivpost förmånsvärde</v>
          </cell>
          <cell r="D48">
            <v>5.4</v>
          </cell>
          <cell r="E48">
            <v>5.4</v>
          </cell>
          <cell r="F48">
            <v>5.4</v>
          </cell>
          <cell r="G48">
            <v>5.4</v>
          </cell>
          <cell r="H48">
            <v>5.4</v>
          </cell>
          <cell r="I48">
            <v>5.4</v>
          </cell>
          <cell r="J48">
            <v>5.4</v>
          </cell>
          <cell r="K48">
            <v>8.8000000000000007</v>
          </cell>
          <cell r="L48">
            <v>8.8000000000000007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T-KAP</v>
          </cell>
          <cell r="B49">
            <v>5499</v>
          </cell>
          <cell r="C49" t="str">
            <v>Korrektivpost förmånsvärde</v>
          </cell>
          <cell r="D49">
            <v>41.3</v>
          </cell>
          <cell r="E49">
            <v>11.1</v>
          </cell>
          <cell r="F49">
            <v>19.100000000000001</v>
          </cell>
          <cell r="G49">
            <v>19.100000000000001</v>
          </cell>
          <cell r="H49">
            <v>19.100000000000001</v>
          </cell>
          <cell r="I49">
            <v>38.200000000000003</v>
          </cell>
          <cell r="J49">
            <v>0</v>
          </cell>
          <cell r="K49">
            <v>21.5</v>
          </cell>
          <cell r="L49">
            <v>21.5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T-FOND</v>
          </cell>
          <cell r="B50">
            <v>5499</v>
          </cell>
          <cell r="C50" t="str">
            <v>Korrektivpost förmånsvärde</v>
          </cell>
          <cell r="D50">
            <v>9</v>
          </cell>
          <cell r="E50">
            <v>9</v>
          </cell>
          <cell r="F50">
            <v>9</v>
          </cell>
          <cell r="G50">
            <v>9</v>
          </cell>
          <cell r="H50">
            <v>9</v>
          </cell>
          <cell r="I50">
            <v>9</v>
          </cell>
          <cell r="J50">
            <v>9</v>
          </cell>
          <cell r="K50">
            <v>12.5</v>
          </cell>
          <cell r="L50">
            <v>12.5</v>
          </cell>
          <cell r="M50">
            <v>0</v>
          </cell>
          <cell r="N50">
            <v>0</v>
          </cell>
          <cell r="O50">
            <v>0</v>
          </cell>
        </row>
        <row r="51">
          <cell r="B51" t="str">
            <v>5499 Totalt</v>
          </cell>
          <cell r="D51">
            <v>55.699999999999996</v>
          </cell>
          <cell r="E51">
            <v>25.5</v>
          </cell>
          <cell r="F51">
            <v>33.5</v>
          </cell>
          <cell r="G51">
            <v>33.5</v>
          </cell>
          <cell r="H51">
            <v>33.5</v>
          </cell>
          <cell r="I51">
            <v>52.6</v>
          </cell>
          <cell r="J51">
            <v>14.4</v>
          </cell>
          <cell r="K51">
            <v>42.8</v>
          </cell>
          <cell r="L51">
            <v>42.8</v>
          </cell>
          <cell r="O51">
            <v>0</v>
          </cell>
        </row>
        <row r="52">
          <cell r="A52" t="str">
            <v>T-KAP</v>
          </cell>
          <cell r="B52">
            <v>5530</v>
          </cell>
          <cell r="C52" t="str">
            <v>Resekostnadsers, skattefri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-1.1000000000000001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 t="str">
            <v>5530 Totalt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-1.1000000000000001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O53">
            <v>0</v>
          </cell>
        </row>
        <row r="54">
          <cell r="A54" t="str">
            <v>T-KAP</v>
          </cell>
          <cell r="B54">
            <v>5590</v>
          </cell>
          <cell r="C54" t="str">
            <v>Telefonersättning</v>
          </cell>
          <cell r="D54">
            <v>-0.2</v>
          </cell>
          <cell r="E54">
            <v>-0.2</v>
          </cell>
          <cell r="F54">
            <v>-0.2</v>
          </cell>
          <cell r="G54">
            <v>-0.2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 t="str">
            <v>5590 Totalt</v>
          </cell>
          <cell r="D55">
            <v>-0.2</v>
          </cell>
          <cell r="E55">
            <v>-0.2</v>
          </cell>
          <cell r="F55">
            <v>-0.2</v>
          </cell>
          <cell r="G55">
            <v>-0.2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O55">
            <v>0</v>
          </cell>
        </row>
        <row r="56">
          <cell r="A56" t="str">
            <v>TAB</v>
          </cell>
          <cell r="B56">
            <v>5610</v>
          </cell>
          <cell r="C56" t="str">
            <v>Arbetsgivaravgift, kontant</v>
          </cell>
          <cell r="D56">
            <v>-35.5</v>
          </cell>
          <cell r="E56">
            <v>-37.200000000000003</v>
          </cell>
          <cell r="F56">
            <v>-36.4</v>
          </cell>
          <cell r="G56">
            <v>-28.3</v>
          </cell>
          <cell r="H56">
            <v>-30.9</v>
          </cell>
          <cell r="I56">
            <v>-30.9</v>
          </cell>
          <cell r="J56">
            <v>-34.700000000000003</v>
          </cell>
          <cell r="K56">
            <v>-34.700000000000003</v>
          </cell>
          <cell r="L56">
            <v>-32.799999999999997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T-KAP</v>
          </cell>
          <cell r="B57">
            <v>5610</v>
          </cell>
          <cell r="C57" t="str">
            <v>Arbetsgivaravgift, kontant</v>
          </cell>
          <cell r="D57">
            <v>-148.19999999999999</v>
          </cell>
          <cell r="E57">
            <v>-53.3</v>
          </cell>
          <cell r="F57">
            <v>-117.5</v>
          </cell>
          <cell r="G57">
            <v>-83.6</v>
          </cell>
          <cell r="H57">
            <v>-77.8</v>
          </cell>
          <cell r="I57">
            <v>-158.9</v>
          </cell>
          <cell r="J57">
            <v>0</v>
          </cell>
          <cell r="K57">
            <v>-96.3</v>
          </cell>
          <cell r="L57">
            <v>-78.3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T-FOND</v>
          </cell>
          <cell r="B58">
            <v>5610</v>
          </cell>
          <cell r="C58" t="str">
            <v>Arbetsgivaravgift, kontant</v>
          </cell>
          <cell r="D58">
            <v>-81</v>
          </cell>
          <cell r="E58">
            <v>-82.3</v>
          </cell>
          <cell r="F58">
            <v>-81</v>
          </cell>
          <cell r="G58">
            <v>-81</v>
          </cell>
          <cell r="H58">
            <v>-82</v>
          </cell>
          <cell r="I58">
            <v>-80.7</v>
          </cell>
          <cell r="J58">
            <v>-84.7</v>
          </cell>
          <cell r="K58">
            <v>-85.7</v>
          </cell>
          <cell r="L58">
            <v>-88.3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5610 Totalt</v>
          </cell>
          <cell r="D59">
            <v>-264.7</v>
          </cell>
          <cell r="E59">
            <v>-172.8</v>
          </cell>
          <cell r="F59">
            <v>-234.9</v>
          </cell>
          <cell r="G59">
            <v>-192.89999999999998</v>
          </cell>
          <cell r="H59">
            <v>-190.7</v>
          </cell>
          <cell r="I59">
            <v>-270.5</v>
          </cell>
          <cell r="J59">
            <v>-119.4</v>
          </cell>
          <cell r="K59">
            <v>-216.7</v>
          </cell>
          <cell r="L59">
            <v>-199.39999999999998</v>
          </cell>
          <cell r="O59">
            <v>0</v>
          </cell>
        </row>
        <row r="60">
          <cell r="A60" t="str">
            <v>TAB</v>
          </cell>
          <cell r="B60">
            <v>5612</v>
          </cell>
          <cell r="C60" t="str">
            <v>Arbetsgivaravgift, förmåner</v>
          </cell>
          <cell r="D60">
            <v>-1.8</v>
          </cell>
          <cell r="E60">
            <v>-1.8</v>
          </cell>
          <cell r="F60">
            <v>-1.8</v>
          </cell>
          <cell r="G60">
            <v>-1.8</v>
          </cell>
          <cell r="H60">
            <v>-1.8</v>
          </cell>
          <cell r="I60">
            <v>-1.8</v>
          </cell>
          <cell r="J60">
            <v>-1.8</v>
          </cell>
          <cell r="K60">
            <v>-2.9</v>
          </cell>
          <cell r="L60">
            <v>-2.9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T-KAP</v>
          </cell>
          <cell r="B61">
            <v>5612</v>
          </cell>
          <cell r="C61" t="str">
            <v>Arbetsgivaravgift, förmåner</v>
          </cell>
          <cell r="D61">
            <v>-13.7</v>
          </cell>
          <cell r="E61">
            <v>-3.7</v>
          </cell>
          <cell r="F61">
            <v>-6.3</v>
          </cell>
          <cell r="G61">
            <v>-6.3</v>
          </cell>
          <cell r="H61">
            <v>-6.3</v>
          </cell>
          <cell r="I61">
            <v>-12.6</v>
          </cell>
          <cell r="J61">
            <v>0</v>
          </cell>
          <cell r="K61">
            <v>-7.1</v>
          </cell>
          <cell r="L61">
            <v>-7.1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T-FOND</v>
          </cell>
          <cell r="B62">
            <v>5612</v>
          </cell>
          <cell r="C62" t="str">
            <v>Arbetsgivaravgift, förmåner</v>
          </cell>
          <cell r="D62">
            <v>-3</v>
          </cell>
          <cell r="E62">
            <v>-3</v>
          </cell>
          <cell r="F62">
            <v>-3</v>
          </cell>
          <cell r="G62">
            <v>-3</v>
          </cell>
          <cell r="H62">
            <v>-3</v>
          </cell>
          <cell r="I62">
            <v>-3</v>
          </cell>
          <cell r="J62">
            <v>-3</v>
          </cell>
          <cell r="K62">
            <v>-4.0999999999999996</v>
          </cell>
          <cell r="L62">
            <v>-4.0999999999999996</v>
          </cell>
          <cell r="M62">
            <v>0</v>
          </cell>
          <cell r="N62">
            <v>0</v>
          </cell>
          <cell r="O62">
            <v>0</v>
          </cell>
        </row>
        <row r="63">
          <cell r="B63" t="str">
            <v>5612 Totalt</v>
          </cell>
          <cell r="D63">
            <v>-18.5</v>
          </cell>
          <cell r="E63">
            <v>-8.5</v>
          </cell>
          <cell r="F63">
            <v>-11.1</v>
          </cell>
          <cell r="G63">
            <v>-11.1</v>
          </cell>
          <cell r="H63">
            <v>-11.1</v>
          </cell>
          <cell r="I63">
            <v>-17.399999999999999</v>
          </cell>
          <cell r="J63">
            <v>-4.8</v>
          </cell>
          <cell r="K63">
            <v>-14.1</v>
          </cell>
          <cell r="L63">
            <v>-14.1</v>
          </cell>
          <cell r="O63">
            <v>0</v>
          </cell>
        </row>
        <row r="64">
          <cell r="A64" t="str">
            <v>TAB</v>
          </cell>
          <cell r="B64">
            <v>5630</v>
          </cell>
          <cell r="C64" t="str">
            <v>Särskild löneskatt, p-förs.</v>
          </cell>
          <cell r="D64">
            <v>-1.7</v>
          </cell>
          <cell r="E64">
            <v>-1.7</v>
          </cell>
          <cell r="F64">
            <v>-1.7</v>
          </cell>
          <cell r="G64">
            <v>-4.5</v>
          </cell>
          <cell r="H64">
            <v>-2.8</v>
          </cell>
          <cell r="I64">
            <v>-2.5</v>
          </cell>
          <cell r="J64">
            <v>-2.6</v>
          </cell>
          <cell r="K64">
            <v>-2.5</v>
          </cell>
          <cell r="L64">
            <v>-2.5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T-KAP</v>
          </cell>
          <cell r="B65">
            <v>5630</v>
          </cell>
          <cell r="C65" t="str">
            <v>Särskild löneskatt, p-förs.</v>
          </cell>
          <cell r="D65">
            <v>-3.1</v>
          </cell>
          <cell r="E65">
            <v>-3.7</v>
          </cell>
          <cell r="F65">
            <v>-3.7</v>
          </cell>
          <cell r="G65">
            <v>-3.5</v>
          </cell>
          <cell r="H65">
            <v>-3.5</v>
          </cell>
          <cell r="I65">
            <v>-18.8</v>
          </cell>
          <cell r="J65">
            <v>-0.2</v>
          </cell>
          <cell r="K65">
            <v>-4.5</v>
          </cell>
          <cell r="L65">
            <v>-4.5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T-FOND</v>
          </cell>
          <cell r="B66">
            <v>5630</v>
          </cell>
          <cell r="C66" t="str">
            <v>Särskild löneskatt, p-förs.</v>
          </cell>
          <cell r="D66">
            <v>-2.9</v>
          </cell>
          <cell r="E66">
            <v>-3.2</v>
          </cell>
          <cell r="F66">
            <v>-3.2</v>
          </cell>
          <cell r="G66">
            <v>-7.6</v>
          </cell>
          <cell r="H66">
            <v>-0.5</v>
          </cell>
          <cell r="I66">
            <v>-4.7</v>
          </cell>
          <cell r="J66">
            <v>-4.4000000000000004</v>
          </cell>
          <cell r="K66">
            <v>-4.3</v>
          </cell>
          <cell r="L66">
            <v>-4.3</v>
          </cell>
          <cell r="M66">
            <v>0</v>
          </cell>
          <cell r="N66">
            <v>0</v>
          </cell>
          <cell r="O66">
            <v>0</v>
          </cell>
        </row>
        <row r="67">
          <cell r="B67" t="str">
            <v>5630 Totalt</v>
          </cell>
          <cell r="D67">
            <v>-7.6999999999999993</v>
          </cell>
          <cell r="E67">
            <v>-8.6000000000000014</v>
          </cell>
          <cell r="F67">
            <v>-8.6000000000000014</v>
          </cell>
          <cell r="G67">
            <v>-15.6</v>
          </cell>
          <cell r="H67">
            <v>-6.8</v>
          </cell>
          <cell r="I67">
            <v>-26</v>
          </cell>
          <cell r="J67">
            <v>-7.2000000000000011</v>
          </cell>
          <cell r="K67">
            <v>-11.3</v>
          </cell>
          <cell r="L67">
            <v>-11.3</v>
          </cell>
          <cell r="O67">
            <v>0</v>
          </cell>
        </row>
        <row r="68">
          <cell r="A68" t="str">
            <v>TAB</v>
          </cell>
          <cell r="B68">
            <v>5670</v>
          </cell>
          <cell r="C68" t="str">
            <v>Arb. marknadsförsäkr.</v>
          </cell>
          <cell r="D68">
            <v>0</v>
          </cell>
          <cell r="E68">
            <v>0</v>
          </cell>
          <cell r="F68">
            <v>-0.7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T-KAP</v>
          </cell>
          <cell r="B69">
            <v>5670</v>
          </cell>
          <cell r="C69" t="str">
            <v>AMF, TFA</v>
          </cell>
          <cell r="D69">
            <v>0</v>
          </cell>
          <cell r="E69">
            <v>-1.5</v>
          </cell>
          <cell r="F69">
            <v>0</v>
          </cell>
          <cell r="G69">
            <v>0</v>
          </cell>
          <cell r="H69">
            <v>0</v>
          </cell>
          <cell r="I69">
            <v>-0.1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T-FOND</v>
          </cell>
          <cell r="B70">
            <v>5670</v>
          </cell>
          <cell r="C70" t="str">
            <v>AMF, TFA</v>
          </cell>
          <cell r="D70">
            <v>0</v>
          </cell>
          <cell r="E70">
            <v>-1.5</v>
          </cell>
          <cell r="F70">
            <v>0</v>
          </cell>
          <cell r="G70">
            <v>0</v>
          </cell>
          <cell r="H70">
            <v>0</v>
          </cell>
          <cell r="I70">
            <v>-0.1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5670 Totalt</v>
          </cell>
          <cell r="D71">
            <v>0</v>
          </cell>
          <cell r="E71">
            <v>-3</v>
          </cell>
          <cell r="F71">
            <v>-0.7</v>
          </cell>
          <cell r="G71">
            <v>0</v>
          </cell>
          <cell r="H71">
            <v>0</v>
          </cell>
          <cell r="I71">
            <v>-0.2</v>
          </cell>
          <cell r="J71">
            <v>0</v>
          </cell>
          <cell r="K71">
            <v>0</v>
          </cell>
          <cell r="L71">
            <v>0</v>
          </cell>
          <cell r="O71">
            <v>0</v>
          </cell>
        </row>
        <row r="72">
          <cell r="A72" t="str">
            <v>T-KAP</v>
          </cell>
          <cell r="B72">
            <v>5680</v>
          </cell>
          <cell r="C72" t="str">
            <v>TGL, Förenade Liv</v>
          </cell>
          <cell r="D72">
            <v>-2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-2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T-FOND</v>
          </cell>
          <cell r="B73">
            <v>5680</v>
          </cell>
          <cell r="C73" t="str">
            <v>TGL, Förenade Liv</v>
          </cell>
          <cell r="D73">
            <v>-1.3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-1.3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 t="str">
            <v>5680 Totalt</v>
          </cell>
          <cell r="D74">
            <v>-3.3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-3.3</v>
          </cell>
          <cell r="J74">
            <v>0</v>
          </cell>
          <cell r="K74">
            <v>0</v>
          </cell>
          <cell r="L74">
            <v>0</v>
          </cell>
          <cell r="O74">
            <v>0</v>
          </cell>
        </row>
        <row r="75">
          <cell r="A75" t="str">
            <v>TAB</v>
          </cell>
          <cell r="B75">
            <v>5712</v>
          </cell>
          <cell r="C75" t="str">
            <v>Pensionsförsäkringar, individ</v>
          </cell>
          <cell r="D75">
            <v>-8.1</v>
          </cell>
          <cell r="E75">
            <v>-8.1</v>
          </cell>
          <cell r="F75">
            <v>-16.7</v>
          </cell>
          <cell r="G75">
            <v>-21.1</v>
          </cell>
          <cell r="H75">
            <v>-13.1</v>
          </cell>
          <cell r="I75">
            <v>-11.7</v>
          </cell>
          <cell r="J75">
            <v>-12.3</v>
          </cell>
          <cell r="K75">
            <v>-11.7</v>
          </cell>
          <cell r="L75">
            <v>-11.7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T-KAP</v>
          </cell>
          <cell r="B76">
            <v>5712</v>
          </cell>
          <cell r="C76" t="str">
            <v>Pensionsförsäkringar, individ</v>
          </cell>
          <cell r="D76">
            <v>-14.3</v>
          </cell>
          <cell r="E76">
            <v>-17.5</v>
          </cell>
          <cell r="F76">
            <v>-17.5</v>
          </cell>
          <cell r="G76">
            <v>-16.5</v>
          </cell>
          <cell r="H76">
            <v>-16.5</v>
          </cell>
          <cell r="I76">
            <v>-88</v>
          </cell>
          <cell r="J76">
            <v>-1</v>
          </cell>
          <cell r="K76">
            <v>-20.9</v>
          </cell>
          <cell r="L76">
            <v>-20.9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T-FOND</v>
          </cell>
          <cell r="B77">
            <v>5712</v>
          </cell>
          <cell r="C77" t="str">
            <v>Pensionsförsäkringar, individ</v>
          </cell>
          <cell r="D77">
            <v>-13.7</v>
          </cell>
          <cell r="E77">
            <v>-14.9</v>
          </cell>
          <cell r="F77">
            <v>-14.9</v>
          </cell>
          <cell r="G77">
            <v>-35.299999999999997</v>
          </cell>
          <cell r="H77">
            <v>-2.2000000000000002</v>
          </cell>
          <cell r="I77">
            <v>-21.9</v>
          </cell>
          <cell r="J77">
            <v>-20.399999999999999</v>
          </cell>
          <cell r="K77">
            <v>-20</v>
          </cell>
          <cell r="L77">
            <v>-20</v>
          </cell>
          <cell r="M77">
            <v>0</v>
          </cell>
          <cell r="N77">
            <v>0</v>
          </cell>
          <cell r="O77">
            <v>0</v>
          </cell>
        </row>
        <row r="78">
          <cell r="B78" t="str">
            <v>5712 Totalt</v>
          </cell>
          <cell r="D78">
            <v>-36.099999999999994</v>
          </cell>
          <cell r="E78">
            <v>-40.5</v>
          </cell>
          <cell r="F78">
            <v>-49.1</v>
          </cell>
          <cell r="G78">
            <v>-72.900000000000006</v>
          </cell>
          <cell r="H78">
            <v>-31.8</v>
          </cell>
          <cell r="I78">
            <v>-121.6</v>
          </cell>
          <cell r="J78">
            <v>-33.700000000000003</v>
          </cell>
          <cell r="K78">
            <v>-52.599999999999994</v>
          </cell>
          <cell r="L78">
            <v>-52.599999999999994</v>
          </cell>
          <cell r="O78">
            <v>0</v>
          </cell>
        </row>
        <row r="79">
          <cell r="A79" t="str">
            <v>TAB</v>
          </cell>
          <cell r="B79">
            <v>5714</v>
          </cell>
          <cell r="C79" t="str">
            <v>Olycksfall, Folksam</v>
          </cell>
          <cell r="D79">
            <v>-3</v>
          </cell>
          <cell r="E79">
            <v>0</v>
          </cell>
          <cell r="F79">
            <v>0</v>
          </cell>
          <cell r="G79">
            <v>-3</v>
          </cell>
          <cell r="H79">
            <v>0</v>
          </cell>
          <cell r="I79">
            <v>-2.7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 t="str">
            <v>5714 Totalt</v>
          </cell>
          <cell r="D80">
            <v>-3</v>
          </cell>
          <cell r="E80">
            <v>0</v>
          </cell>
          <cell r="F80">
            <v>0</v>
          </cell>
          <cell r="G80">
            <v>-3</v>
          </cell>
          <cell r="H80">
            <v>0</v>
          </cell>
          <cell r="I80">
            <v>-2.7</v>
          </cell>
          <cell r="J80">
            <v>0</v>
          </cell>
          <cell r="K80">
            <v>0</v>
          </cell>
          <cell r="L80">
            <v>0</v>
          </cell>
          <cell r="O80">
            <v>0</v>
          </cell>
        </row>
        <row r="81">
          <cell r="A81" t="str">
            <v>TAB</v>
          </cell>
          <cell r="B81">
            <v>5715</v>
          </cell>
          <cell r="C81" t="str">
            <v>Zürich Life, sjukförsäkring</v>
          </cell>
          <cell r="D81">
            <v>-0.9</v>
          </cell>
          <cell r="E81">
            <v>-0.9</v>
          </cell>
          <cell r="F81">
            <v>-0.9</v>
          </cell>
          <cell r="G81">
            <v>-0.9</v>
          </cell>
          <cell r="H81">
            <v>-0.9</v>
          </cell>
          <cell r="I81">
            <v>-0.9</v>
          </cell>
          <cell r="J81">
            <v>-0.9</v>
          </cell>
          <cell r="K81">
            <v>-0.9</v>
          </cell>
          <cell r="L81">
            <v>-0.9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T-KAP</v>
          </cell>
          <cell r="B82">
            <v>5715</v>
          </cell>
          <cell r="C82" t="str">
            <v>Sjukförsäkring Zürich Life</v>
          </cell>
          <cell r="D82">
            <v>-2</v>
          </cell>
          <cell r="E82">
            <v>-2</v>
          </cell>
          <cell r="F82">
            <v>-2</v>
          </cell>
          <cell r="G82">
            <v>-2</v>
          </cell>
          <cell r="H82">
            <v>-2</v>
          </cell>
          <cell r="I82">
            <v>-4</v>
          </cell>
          <cell r="J82">
            <v>0</v>
          </cell>
          <cell r="K82">
            <v>-2</v>
          </cell>
          <cell r="L82">
            <v>-2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T-FOND</v>
          </cell>
          <cell r="B83">
            <v>5715</v>
          </cell>
          <cell r="C83" t="str">
            <v>Sjukförsäkring Zürich Life</v>
          </cell>
          <cell r="D83">
            <v>-1.7</v>
          </cell>
          <cell r="E83">
            <v>-1.7</v>
          </cell>
          <cell r="F83">
            <v>-1.7</v>
          </cell>
          <cell r="G83">
            <v>-1.7</v>
          </cell>
          <cell r="H83">
            <v>-1.7</v>
          </cell>
          <cell r="I83">
            <v>-1.7</v>
          </cell>
          <cell r="J83">
            <v>-1.7</v>
          </cell>
          <cell r="K83">
            <v>-1.7</v>
          </cell>
          <cell r="L83">
            <v>-1.7</v>
          </cell>
          <cell r="M83">
            <v>0</v>
          </cell>
          <cell r="N83">
            <v>0</v>
          </cell>
          <cell r="O83">
            <v>0</v>
          </cell>
        </row>
        <row r="84">
          <cell r="B84" t="str">
            <v>5715 Totalt</v>
          </cell>
          <cell r="D84">
            <v>-4.5999999999999996</v>
          </cell>
          <cell r="E84">
            <v>-4.5999999999999996</v>
          </cell>
          <cell r="F84">
            <v>-4.5999999999999996</v>
          </cell>
          <cell r="G84">
            <v>-4.5999999999999996</v>
          </cell>
          <cell r="H84">
            <v>-4.5999999999999996</v>
          </cell>
          <cell r="I84">
            <v>-6.6000000000000005</v>
          </cell>
          <cell r="J84">
            <v>-2.6</v>
          </cell>
          <cell r="K84">
            <v>-4.5999999999999996</v>
          </cell>
          <cell r="L84">
            <v>-4.5999999999999996</v>
          </cell>
          <cell r="O84">
            <v>0</v>
          </cell>
        </row>
        <row r="85">
          <cell r="A85" t="str">
            <v>TAB</v>
          </cell>
          <cell r="B85">
            <v>5716</v>
          </cell>
          <cell r="C85" t="str">
            <v>Tjänstereseförsäkring Viator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-1.5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 t="str">
            <v>5716 Totalt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-1.5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O86">
            <v>0</v>
          </cell>
        </row>
        <row r="87">
          <cell r="A87" t="str">
            <v>TAB</v>
          </cell>
          <cell r="B87">
            <v>5810</v>
          </cell>
          <cell r="C87" t="str">
            <v>Utbildning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-15.6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T-KAP</v>
          </cell>
          <cell r="B88">
            <v>5810</v>
          </cell>
          <cell r="C88" t="str">
            <v>Utbildning</v>
          </cell>
          <cell r="D88">
            <v>-6.8</v>
          </cell>
          <cell r="E88">
            <v>-23.8</v>
          </cell>
          <cell r="F88">
            <v>-8</v>
          </cell>
          <cell r="G88">
            <v>-1.3</v>
          </cell>
          <cell r="H88">
            <v>-8</v>
          </cell>
          <cell r="I88">
            <v>0</v>
          </cell>
          <cell r="J88">
            <v>0</v>
          </cell>
          <cell r="K88">
            <v>-24</v>
          </cell>
          <cell r="L88">
            <v>-0.9</v>
          </cell>
          <cell r="M88">
            <v>0</v>
          </cell>
          <cell r="N88">
            <v>0</v>
          </cell>
          <cell r="O88">
            <v>0</v>
          </cell>
        </row>
        <row r="89">
          <cell r="A89" t="str">
            <v>T-FOND</v>
          </cell>
          <cell r="B89">
            <v>5810</v>
          </cell>
          <cell r="C89" t="str">
            <v>Utbildning</v>
          </cell>
          <cell r="D89">
            <v>-5.2</v>
          </cell>
          <cell r="E89">
            <v>0</v>
          </cell>
          <cell r="F89">
            <v>-2.2999999999999998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 t="str">
            <v>5810 Totalt</v>
          </cell>
          <cell r="D90">
            <v>-12</v>
          </cell>
          <cell r="E90">
            <v>-23.8</v>
          </cell>
          <cell r="F90">
            <v>-10.3</v>
          </cell>
          <cell r="G90">
            <v>-1.3</v>
          </cell>
          <cell r="H90">
            <v>-23.6</v>
          </cell>
          <cell r="I90">
            <v>0</v>
          </cell>
          <cell r="J90">
            <v>0</v>
          </cell>
          <cell r="K90">
            <v>-24</v>
          </cell>
          <cell r="L90">
            <v>-0.9</v>
          </cell>
          <cell r="O90">
            <v>0</v>
          </cell>
        </row>
        <row r="91">
          <cell r="A91" t="str">
            <v>TAB</v>
          </cell>
          <cell r="B91">
            <v>5829</v>
          </cell>
          <cell r="C91" t="str">
            <v>Sjukvårdsförs. EJ avdragsgill</v>
          </cell>
          <cell r="D91">
            <v>-17.100000000000001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 t="str">
            <v>5829 Totalt</v>
          </cell>
          <cell r="D92">
            <v>-17.100000000000001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O92">
            <v>0</v>
          </cell>
        </row>
        <row r="93">
          <cell r="A93" t="str">
            <v>TAB</v>
          </cell>
          <cell r="B93">
            <v>5870</v>
          </cell>
          <cell r="C93" t="str">
            <v>Personalrepr.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-1.3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 t="str">
            <v>5870 Totalt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-1.3</v>
          </cell>
          <cell r="J94">
            <v>0</v>
          </cell>
          <cell r="K94">
            <v>0</v>
          </cell>
          <cell r="L94">
            <v>0</v>
          </cell>
          <cell r="O94">
            <v>0</v>
          </cell>
        </row>
        <row r="95">
          <cell r="A95" t="str">
            <v>TAB</v>
          </cell>
          <cell r="B95">
            <v>5872</v>
          </cell>
          <cell r="C95" t="str">
            <v>Personalrepr. EJ avdrag</v>
          </cell>
          <cell r="D95">
            <v>0</v>
          </cell>
          <cell r="E95">
            <v>-1.2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5872 Totalt</v>
          </cell>
          <cell r="D96">
            <v>0</v>
          </cell>
          <cell r="E96">
            <v>-1.2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O96">
            <v>0</v>
          </cell>
        </row>
        <row r="97">
          <cell r="A97" t="str">
            <v>TAB</v>
          </cell>
          <cell r="B97">
            <v>5890</v>
          </cell>
          <cell r="C97" t="str">
            <v>Övriga personalkostnader</v>
          </cell>
          <cell r="D97">
            <v>0</v>
          </cell>
          <cell r="E97">
            <v>0</v>
          </cell>
          <cell r="F97">
            <v>-62.6</v>
          </cell>
          <cell r="G97">
            <v>0</v>
          </cell>
          <cell r="H97">
            <v>-1.5</v>
          </cell>
          <cell r="I97">
            <v>-0.6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T-KAP</v>
          </cell>
          <cell r="B98">
            <v>5890</v>
          </cell>
          <cell r="C98" t="str">
            <v>Övriga personalkostnader</v>
          </cell>
          <cell r="D98">
            <v>-1.5</v>
          </cell>
          <cell r="E98">
            <v>-3.8</v>
          </cell>
          <cell r="F98">
            <v>-3.7</v>
          </cell>
          <cell r="G98">
            <v>-2.4</v>
          </cell>
          <cell r="H98">
            <v>-17.3</v>
          </cell>
          <cell r="I98">
            <v>-3.2</v>
          </cell>
          <cell r="J98">
            <v>-2.5</v>
          </cell>
          <cell r="K98">
            <v>-1.6</v>
          </cell>
          <cell r="L98">
            <v>-5.6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T-FOND</v>
          </cell>
          <cell r="B99">
            <v>5890</v>
          </cell>
          <cell r="C99" t="str">
            <v>Övriga personalkostnader</v>
          </cell>
          <cell r="D99">
            <v>-0.9</v>
          </cell>
          <cell r="E99">
            <v>0</v>
          </cell>
          <cell r="F99">
            <v>0</v>
          </cell>
          <cell r="G99">
            <v>-13.9</v>
          </cell>
          <cell r="H99">
            <v>-0.4</v>
          </cell>
          <cell r="I99">
            <v>-0.6</v>
          </cell>
          <cell r="J99">
            <v>-0.6</v>
          </cell>
          <cell r="K99">
            <v>-1.9</v>
          </cell>
          <cell r="L99">
            <v>-0.8</v>
          </cell>
          <cell r="M99">
            <v>0</v>
          </cell>
          <cell r="N99">
            <v>0</v>
          </cell>
          <cell r="O99">
            <v>0</v>
          </cell>
        </row>
        <row r="100">
          <cell r="B100" t="str">
            <v>5890 Totalt</v>
          </cell>
          <cell r="D100">
            <v>-2.4</v>
          </cell>
          <cell r="E100">
            <v>-3.8</v>
          </cell>
          <cell r="F100">
            <v>-66.3</v>
          </cell>
          <cell r="G100">
            <v>-16.3</v>
          </cell>
          <cell r="H100">
            <v>-19.2</v>
          </cell>
          <cell r="I100">
            <v>-4.4000000000000004</v>
          </cell>
          <cell r="J100">
            <v>-3.1</v>
          </cell>
          <cell r="K100">
            <v>-3.5</v>
          </cell>
          <cell r="L100">
            <v>-6.3999999999999995</v>
          </cell>
          <cell r="O100">
            <v>0</v>
          </cell>
        </row>
        <row r="101">
          <cell r="A101" t="str">
            <v>T-KAP</v>
          </cell>
          <cell r="B101">
            <v>6010</v>
          </cell>
          <cell r="C101" t="str">
            <v>Lokalhyra</v>
          </cell>
          <cell r="D101">
            <v>-36.200000000000003</v>
          </cell>
          <cell r="E101">
            <v>-36.200000000000003</v>
          </cell>
          <cell r="F101">
            <v>-36.200000000000003</v>
          </cell>
          <cell r="G101">
            <v>-35.4</v>
          </cell>
          <cell r="H101">
            <v>-35.4</v>
          </cell>
          <cell r="I101">
            <v>-71.3</v>
          </cell>
          <cell r="J101">
            <v>0</v>
          </cell>
          <cell r="K101">
            <v>-35.799999999999997</v>
          </cell>
          <cell r="L101">
            <v>-35.799999999999997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T-FOND</v>
          </cell>
          <cell r="B102">
            <v>6010</v>
          </cell>
          <cell r="C102" t="str">
            <v>Lokalhyra</v>
          </cell>
          <cell r="D102">
            <v>-33.200000000000003</v>
          </cell>
          <cell r="E102">
            <v>-33.200000000000003</v>
          </cell>
          <cell r="F102">
            <v>-33.200000000000003</v>
          </cell>
          <cell r="G102">
            <v>-32.6</v>
          </cell>
          <cell r="H102">
            <v>-32.6</v>
          </cell>
          <cell r="I102">
            <v>-32.6</v>
          </cell>
          <cell r="J102">
            <v>-32.9</v>
          </cell>
          <cell r="K102">
            <v>-32.9</v>
          </cell>
          <cell r="L102">
            <v>-32.9</v>
          </cell>
          <cell r="M102">
            <v>0</v>
          </cell>
          <cell r="N102">
            <v>0</v>
          </cell>
          <cell r="O102">
            <v>0</v>
          </cell>
        </row>
        <row r="103">
          <cell r="B103" t="str">
            <v>6010 Tota〱吠</v>
          </cell>
          <cell r="D103">
            <v>-69.400000000000006</v>
          </cell>
          <cell r="E103">
            <v>-69.400000000000006</v>
          </cell>
          <cell r="F103">
            <v>-69.400000000000006</v>
          </cell>
          <cell r="G103">
            <v>-68</v>
          </cell>
          <cell r="H103">
            <v>-68</v>
          </cell>
          <cell r="I103">
            <v>-103.9</v>
          </cell>
          <cell r="J103">
            <v>-32.9</v>
          </cell>
          <cell r="K103">
            <v>-68.699999999999989</v>
          </cell>
          <cell r="L103">
            <v>-68.699999999999989</v>
          </cell>
          <cell r="O103">
            <v>0</v>
          </cell>
        </row>
        <row r="104">
          <cell r="A104" t="str">
            <v>T-KAP</v>
          </cell>
          <cell r="B104">
            <v>6050</v>
          </cell>
          <cell r="C104" t="str">
            <v>Elektricitet</v>
          </cell>
          <cell r="D104">
            <v>-2.5</v>
          </cell>
          <cell r="E104">
            <v>0</v>
          </cell>
          <cell r="F104">
            <v>-3.5</v>
          </cell>
          <cell r="G104">
            <v>0</v>
          </cell>
          <cell r="H104">
            <v>-2.6</v>
          </cell>
          <cell r="I104">
            <v>0</v>
          </cell>
          <cell r="J104">
            <v>-2.7</v>
          </cell>
          <cell r="K104">
            <v>0</v>
          </cell>
          <cell r="L104">
            <v>-2.8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T-FOND</v>
          </cell>
          <cell r="B105">
            <v>6050</v>
          </cell>
          <cell r="C105" t="str">
            <v>Elektricitet</v>
          </cell>
          <cell r="D105">
            <v>-0.6</v>
          </cell>
          <cell r="E105">
            <v>0</v>
          </cell>
          <cell r="F105">
            <v>0</v>
          </cell>
          <cell r="G105">
            <v>-0.8</v>
          </cell>
          <cell r="H105">
            <v>-0.4</v>
          </cell>
          <cell r="I105">
            <v>0</v>
          </cell>
          <cell r="J105">
            <v>-0.6</v>
          </cell>
          <cell r="K105">
            <v>0</v>
          </cell>
          <cell r="L105">
            <v>-0.6</v>
          </cell>
          <cell r="M105">
            <v>0</v>
          </cell>
          <cell r="N105">
            <v>0</v>
          </cell>
          <cell r="O105">
            <v>0</v>
          </cell>
        </row>
        <row r="106">
          <cell r="B106" t="str">
            <v>6050 Totalt</v>
          </cell>
          <cell r="D106">
            <v>-3.1</v>
          </cell>
          <cell r="E106">
            <v>0</v>
          </cell>
          <cell r="F106">
            <v>-3.5</v>
          </cell>
          <cell r="G106">
            <v>-0.8</v>
          </cell>
          <cell r="H106">
            <v>-3</v>
          </cell>
          <cell r="I106">
            <v>0</v>
          </cell>
          <cell r="J106">
            <v>-3.3000000000000003</v>
          </cell>
          <cell r="K106">
            <v>0</v>
          </cell>
          <cell r="L106">
            <v>-3.4</v>
          </cell>
          <cell r="O106">
            <v>0</v>
          </cell>
        </row>
        <row r="107">
          <cell r="A107" t="str">
            <v>T-KAP</v>
          </cell>
          <cell r="B107">
            <v>6060</v>
          </cell>
          <cell r="C107" t="str">
            <v>Lokaltillbehör</v>
          </cell>
          <cell r="D107">
            <v>0</v>
          </cell>
          <cell r="E107">
            <v>0</v>
          </cell>
          <cell r="F107">
            <v>0</v>
          </cell>
          <cell r="G107">
            <v>-3.8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B108" t="str">
            <v>6060 Totalt</v>
          </cell>
          <cell r="D108">
            <v>0</v>
          </cell>
          <cell r="E108">
            <v>0</v>
          </cell>
          <cell r="F108">
            <v>0</v>
          </cell>
          <cell r="G108">
            <v>-3.8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O108">
            <v>0</v>
          </cell>
        </row>
        <row r="109">
          <cell r="A109" t="str">
            <v>T-KAP</v>
          </cell>
          <cell r="B109">
            <v>6070</v>
          </cell>
          <cell r="C109" t="str">
            <v>Städning, tvätt mm</v>
          </cell>
          <cell r="D109">
            <v>-4.8</v>
          </cell>
          <cell r="E109">
            <v>-4.5999999999999996</v>
          </cell>
          <cell r="F109">
            <v>-4.9000000000000004</v>
          </cell>
          <cell r="G109">
            <v>-4.7</v>
          </cell>
          <cell r="H109">
            <v>-4.8</v>
          </cell>
          <cell r="I109">
            <v>-4.8</v>
          </cell>
          <cell r="J109">
            <v>-4.8</v>
          </cell>
          <cell r="K109">
            <v>-4.8</v>
          </cell>
          <cell r="L109">
            <v>-4.7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T-FOND</v>
          </cell>
          <cell r="B110">
            <v>6070</v>
          </cell>
          <cell r="C110" t="str">
            <v>Städning, tvätt mm</v>
          </cell>
          <cell r="D110">
            <v>-4.2</v>
          </cell>
          <cell r="E110">
            <v>-4.2</v>
          </cell>
          <cell r="F110">
            <v>-4.5</v>
          </cell>
          <cell r="G110">
            <v>-5.3</v>
          </cell>
          <cell r="H110">
            <v>-4.5</v>
          </cell>
          <cell r="I110">
            <v>-4.2</v>
          </cell>
          <cell r="J110">
            <v>-4.2</v>
          </cell>
          <cell r="K110">
            <v>-4.2</v>
          </cell>
          <cell r="L110">
            <v>-4.5</v>
          </cell>
          <cell r="M110">
            <v>0</v>
          </cell>
          <cell r="N110">
            <v>0</v>
          </cell>
          <cell r="O110">
            <v>0</v>
          </cell>
        </row>
        <row r="111">
          <cell r="B111" t="str">
            <v>6070 Totalt</v>
          </cell>
          <cell r="D111">
            <v>-9</v>
          </cell>
          <cell r="E111">
            <v>-8.8000000000000007</v>
          </cell>
          <cell r="F111">
            <v>-9.4</v>
          </cell>
          <cell r="G111">
            <v>-10</v>
          </cell>
          <cell r="H111">
            <v>-9.3000000000000007</v>
          </cell>
          <cell r="I111">
            <v>-9</v>
          </cell>
          <cell r="J111">
            <v>-9</v>
          </cell>
          <cell r="K111">
            <v>-9</v>
          </cell>
          <cell r="L111">
            <v>-9.1999999999999993</v>
          </cell>
          <cell r="O111">
            <v>0</v>
          </cell>
        </row>
        <row r="112">
          <cell r="A112" t="str">
            <v>T-KAP</v>
          </cell>
          <cell r="B112">
            <v>6090</v>
          </cell>
          <cell r="C112" t="str">
            <v>Övriga lokalkostnader</v>
          </cell>
          <cell r="D112">
            <v>0</v>
          </cell>
          <cell r="E112">
            <v>-2.8</v>
          </cell>
          <cell r="F112">
            <v>-2.9</v>
          </cell>
          <cell r="G112">
            <v>-1</v>
          </cell>
          <cell r="H112">
            <v>0</v>
          </cell>
          <cell r="I112">
            <v>-1.2</v>
          </cell>
          <cell r="J112">
            <v>0</v>
          </cell>
          <cell r="K112">
            <v>0</v>
          </cell>
          <cell r="L112">
            <v>-1.1000000000000001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T-FOND</v>
          </cell>
          <cell r="B113">
            <v>6090</v>
          </cell>
          <cell r="C113" t="str">
            <v>Övriga lokalkostnader</v>
          </cell>
          <cell r="D113">
            <v>-2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B114" t="str">
            <v>6090 Totalt</v>
          </cell>
          <cell r="D114">
            <v>-2</v>
          </cell>
          <cell r="E114">
            <v>-2.8</v>
          </cell>
          <cell r="F114">
            <v>-2.9</v>
          </cell>
          <cell r="G114">
            <v>-1</v>
          </cell>
          <cell r="H114">
            <v>0</v>
          </cell>
          <cell r="I114">
            <v>-1.2</v>
          </cell>
          <cell r="J114">
            <v>0</v>
          </cell>
          <cell r="K114">
            <v>0</v>
          </cell>
          <cell r="L114">
            <v>-1.1000000000000001</v>
          </cell>
          <cell r="O114">
            <v>0</v>
          </cell>
        </row>
        <row r="115">
          <cell r="A115" t="str">
            <v>T-KAP</v>
          </cell>
          <cell r="B115">
            <v>6120</v>
          </cell>
          <cell r="C115" t="str">
            <v>Hyra/leasing inventarier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-1.8</v>
          </cell>
          <cell r="M115">
            <v>0</v>
          </cell>
          <cell r="N115">
            <v>0</v>
          </cell>
          <cell r="O115">
            <v>0</v>
          </cell>
        </row>
        <row r="116">
          <cell r="B116" t="str">
            <v>6120 Totalt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-1.8</v>
          </cell>
          <cell r="O116">
            <v>0</v>
          </cell>
        </row>
        <row r="117">
          <cell r="A117" t="str">
            <v>TAB</v>
          </cell>
          <cell r="B117">
            <v>6130</v>
          </cell>
          <cell r="C117" t="str">
            <v>Licenser för dataprogram</v>
          </cell>
          <cell r="D117">
            <v>-2.4</v>
          </cell>
          <cell r="E117">
            <v>0</v>
          </cell>
          <cell r="F117">
            <v>-2.2999999999999998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-4.4000000000000004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 t="str">
            <v>T-KAP</v>
          </cell>
          <cell r="B118">
            <v>6130</v>
          </cell>
          <cell r="C118" t="str">
            <v>Licenser för dataprogram</v>
          </cell>
          <cell r="D118">
            <v>-0.3</v>
          </cell>
          <cell r="E118">
            <v>-0.5</v>
          </cell>
          <cell r="F118">
            <v>-0.5</v>
          </cell>
          <cell r="G118">
            <v>-0.7</v>
          </cell>
          <cell r="H118">
            <v>-0.5</v>
          </cell>
          <cell r="I118">
            <v>-0.5</v>
          </cell>
          <cell r="J118">
            <v>0</v>
          </cell>
          <cell r="K118">
            <v>-0.5</v>
          </cell>
          <cell r="L118">
            <v>-0.4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T-FOND</v>
          </cell>
          <cell r="B119">
            <v>6130</v>
          </cell>
          <cell r="C119" t="str">
            <v>Licenser för dataprogram</v>
          </cell>
          <cell r="D119">
            <v>-0.4</v>
          </cell>
          <cell r="E119">
            <v>-1.9</v>
          </cell>
          <cell r="F119">
            <v>-6.2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6130 Totalt</v>
          </cell>
          <cell r="D120">
            <v>-3.0999999999999996</v>
          </cell>
          <cell r="E120">
            <v>-2.4</v>
          </cell>
          <cell r="F120">
            <v>-9</v>
          </cell>
          <cell r="G120">
            <v>-0.7</v>
          </cell>
          <cell r="H120">
            <v>-0.5</v>
          </cell>
          <cell r="I120">
            <v>-0.5</v>
          </cell>
          <cell r="J120">
            <v>0</v>
          </cell>
          <cell r="K120">
            <v>-4.9000000000000004</v>
          </cell>
          <cell r="L120">
            <v>-0.4</v>
          </cell>
          <cell r="O120">
            <v>0</v>
          </cell>
        </row>
        <row r="121">
          <cell r="A121" t="str">
            <v>TAB</v>
          </cell>
          <cell r="B121">
            <v>6410</v>
          </cell>
          <cell r="C121" t="str">
            <v>Förbrukningsinv / -matrial</v>
          </cell>
          <cell r="D121">
            <v>0</v>
          </cell>
          <cell r="E121">
            <v>0</v>
          </cell>
          <cell r="F121">
            <v>-3.9</v>
          </cell>
          <cell r="G121">
            <v>0</v>
          </cell>
          <cell r="H121">
            <v>0</v>
          </cell>
          <cell r="I121">
            <v>-3.3</v>
          </cell>
          <cell r="J121">
            <v>-2.2999999999999998</v>
          </cell>
          <cell r="K121">
            <v>-0.5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 t="str">
            <v>T-KAP</v>
          </cell>
          <cell r="B122">
            <v>6410</v>
          </cell>
          <cell r="C122" t="str">
            <v>Förbrukningsinv / -matrial</v>
          </cell>
          <cell r="D122">
            <v>-4.3</v>
          </cell>
          <cell r="E122">
            <v>-11.7</v>
          </cell>
          <cell r="F122">
            <v>-2.9</v>
          </cell>
          <cell r="G122">
            <v>0</v>
          </cell>
          <cell r="H122">
            <v>-2.4</v>
          </cell>
          <cell r="I122">
            <v>0</v>
          </cell>
          <cell r="J122">
            <v>-1.2</v>
          </cell>
          <cell r="K122">
            <v>-2.6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 t="str">
            <v>T-FOND</v>
          </cell>
          <cell r="B123">
            <v>6410</v>
          </cell>
          <cell r="C123" t="str">
            <v>Förbrukningsinv / -matrial</v>
          </cell>
          <cell r="D123">
            <v>-23.1</v>
          </cell>
          <cell r="E123">
            <v>-9.6999999999999993</v>
          </cell>
          <cell r="F123">
            <v>0</v>
          </cell>
          <cell r="G123">
            <v>0</v>
          </cell>
          <cell r="H123">
            <v>-8.8000000000000007</v>
          </cell>
          <cell r="I123">
            <v>0</v>
          </cell>
          <cell r="J123">
            <v>-4.5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>6410 Totalt</v>
          </cell>
          <cell r="D124">
            <v>-27.400000000000002</v>
          </cell>
          <cell r="E124">
            <v>-21.4</v>
          </cell>
          <cell r="F124">
            <v>-6.8</v>
          </cell>
          <cell r="G124">
            <v>0</v>
          </cell>
          <cell r="H124">
            <v>-11.200000000000001</v>
          </cell>
          <cell r="I124">
            <v>-3.3</v>
          </cell>
          <cell r="J124">
            <v>-8</v>
          </cell>
          <cell r="K124">
            <v>-3.1</v>
          </cell>
          <cell r="L124">
            <v>0</v>
          </cell>
          <cell r="O124">
            <v>0</v>
          </cell>
        </row>
        <row r="125">
          <cell r="A125" t="str">
            <v>TAB</v>
          </cell>
          <cell r="B125">
            <v>6500</v>
          </cell>
          <cell r="C125" t="str">
            <v>Kontorsmaterial</v>
          </cell>
          <cell r="D125">
            <v>0</v>
          </cell>
          <cell r="E125">
            <v>0</v>
          </cell>
          <cell r="F125">
            <v>-3</v>
          </cell>
          <cell r="G125">
            <v>0</v>
          </cell>
          <cell r="H125">
            <v>0</v>
          </cell>
          <cell r="I125">
            <v>-4</v>
          </cell>
          <cell r="J125">
            <v>-1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 t="str">
            <v>T-KAP</v>
          </cell>
          <cell r="B126">
            <v>6500</v>
          </cell>
          <cell r="C126" t="str">
            <v>Kontorsmaterial</v>
          </cell>
          <cell r="D126">
            <v>-11.1</v>
          </cell>
          <cell r="E126">
            <v>-37.5</v>
          </cell>
          <cell r="F126">
            <v>-34.5</v>
          </cell>
          <cell r="G126">
            <v>-23</v>
          </cell>
          <cell r="H126">
            <v>-5</v>
          </cell>
          <cell r="I126">
            <v>-13.3</v>
          </cell>
          <cell r="J126">
            <v>-9</v>
          </cell>
          <cell r="K126">
            <v>-15.4</v>
          </cell>
          <cell r="L126">
            <v>-19.399999999999999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>T-FOND</v>
          </cell>
          <cell r="B127">
            <v>6500</v>
          </cell>
          <cell r="C127" t="str">
            <v>Kontorsmaterial</v>
          </cell>
          <cell r="D127">
            <v>-15</v>
          </cell>
          <cell r="E127">
            <v>-2.5</v>
          </cell>
          <cell r="F127">
            <v>-8.6</v>
          </cell>
          <cell r="G127">
            <v>-5.6</v>
          </cell>
          <cell r="H127">
            <v>-5.5</v>
          </cell>
          <cell r="I127">
            <v>-4.5</v>
          </cell>
          <cell r="J127">
            <v>-6.7</v>
          </cell>
          <cell r="K127">
            <v>-8.1999999999999993</v>
          </cell>
          <cell r="L127">
            <v>-8.8000000000000007</v>
          </cell>
          <cell r="M127">
            <v>0</v>
          </cell>
          <cell r="N127">
            <v>0</v>
          </cell>
          <cell r="O127">
            <v>0</v>
          </cell>
        </row>
        <row r="128">
          <cell r="B128" t="str">
            <v>6500 Totalt</v>
          </cell>
          <cell r="D128">
            <v>-26.1</v>
          </cell>
          <cell r="E128">
            <v>-40</v>
          </cell>
          <cell r="F128">
            <v>-46.1</v>
          </cell>
          <cell r="G128">
            <v>-28.6</v>
          </cell>
          <cell r="H128">
            <v>-10.5</v>
          </cell>
          <cell r="I128">
            <v>-21.8</v>
          </cell>
          <cell r="J128">
            <v>-16.7</v>
          </cell>
          <cell r="K128">
            <v>-23.6</v>
          </cell>
          <cell r="L128">
            <v>-28.2</v>
          </cell>
          <cell r="O128">
            <v>0</v>
          </cell>
        </row>
        <row r="129">
          <cell r="A129" t="str">
            <v>T-KAP</v>
          </cell>
          <cell r="B129">
            <v>6640</v>
          </cell>
          <cell r="C129" t="str">
            <v>Reparation, underhåll inv.</v>
          </cell>
          <cell r="D129">
            <v>0</v>
          </cell>
          <cell r="E129">
            <v>0</v>
          </cell>
          <cell r="F129">
            <v>-1.8</v>
          </cell>
          <cell r="G129">
            <v>-4.9000000000000004</v>
          </cell>
          <cell r="H129">
            <v>-1.1000000000000001</v>
          </cell>
          <cell r="I129">
            <v>-4.8</v>
          </cell>
          <cell r="J129">
            <v>-0.7</v>
          </cell>
          <cell r="K129">
            <v>-2.5</v>
          </cell>
          <cell r="L129">
            <v>-1.9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T-FOND</v>
          </cell>
          <cell r="B130">
            <v>6640</v>
          </cell>
          <cell r="C130" t="str">
            <v>Reparation, underhåll inv.</v>
          </cell>
          <cell r="D130">
            <v>0</v>
          </cell>
          <cell r="E130">
            <v>0</v>
          </cell>
          <cell r="F130">
            <v>-3.2</v>
          </cell>
          <cell r="G130">
            <v>-1.2</v>
          </cell>
          <cell r="H130">
            <v>0</v>
          </cell>
          <cell r="I130">
            <v>-2.4</v>
          </cell>
          <cell r="J130">
            <v>0</v>
          </cell>
          <cell r="K130">
            <v>-3.4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B131" t="str">
            <v>6640 Totalt</v>
          </cell>
          <cell r="D131">
            <v>0</v>
          </cell>
          <cell r="E131">
            <v>0</v>
          </cell>
          <cell r="F131">
            <v>-5</v>
          </cell>
          <cell r="G131">
            <v>-6.1000000000000005</v>
          </cell>
          <cell r="H131">
            <v>-1.1000000000000001</v>
          </cell>
          <cell r="I131">
            <v>-7.1999999999999993</v>
          </cell>
          <cell r="J131">
            <v>-0.7</v>
          </cell>
          <cell r="K131">
            <v>-5.9</v>
          </cell>
          <cell r="L131">
            <v>-1.9</v>
          </cell>
          <cell r="O131">
            <v>0</v>
          </cell>
        </row>
        <row r="132">
          <cell r="A132" t="str">
            <v>T-KAP</v>
          </cell>
          <cell r="B132">
            <v>6680</v>
          </cell>
          <cell r="C132" t="str">
            <v>TAB, intern service</v>
          </cell>
          <cell r="D132">
            <v>-42</v>
          </cell>
          <cell r="E132">
            <v>-42</v>
          </cell>
          <cell r="F132">
            <v>-42</v>
          </cell>
          <cell r="G132">
            <v>-42</v>
          </cell>
          <cell r="H132">
            <v>-42</v>
          </cell>
          <cell r="I132">
            <v>-42</v>
          </cell>
          <cell r="J132">
            <v>-42</v>
          </cell>
          <cell r="K132">
            <v>-42</v>
          </cell>
          <cell r="L132">
            <v>-42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T-FOND</v>
          </cell>
          <cell r="B133">
            <v>6680</v>
          </cell>
          <cell r="C133" t="str">
            <v>TAB, intern service</v>
          </cell>
          <cell r="D133">
            <v>-52.5</v>
          </cell>
          <cell r="E133">
            <v>-52.5</v>
          </cell>
          <cell r="F133">
            <v>-52.5</v>
          </cell>
          <cell r="G133">
            <v>-52.5</v>
          </cell>
          <cell r="H133">
            <v>-52.5</v>
          </cell>
          <cell r="I133">
            <v>-52.5</v>
          </cell>
          <cell r="J133">
            <v>-52.5</v>
          </cell>
          <cell r="K133">
            <v>-52.5</v>
          </cell>
          <cell r="L133">
            <v>-52.5</v>
          </cell>
          <cell r="M133">
            <v>0</v>
          </cell>
          <cell r="N133">
            <v>0</v>
          </cell>
          <cell r="O133">
            <v>0</v>
          </cell>
        </row>
        <row r="134">
          <cell r="B134" t="str">
            <v>6680 Totalt</v>
          </cell>
          <cell r="D134">
            <v>-94.5</v>
          </cell>
          <cell r="E134">
            <v>-94.5</v>
          </cell>
          <cell r="F134">
            <v>-94.5</v>
          </cell>
          <cell r="G134">
            <v>-94.5</v>
          </cell>
          <cell r="H134">
            <v>-94.5</v>
          </cell>
          <cell r="I134">
            <v>-94.5</v>
          </cell>
          <cell r="J134">
            <v>-94.5</v>
          </cell>
          <cell r="K134">
            <v>-94.5</v>
          </cell>
          <cell r="L134">
            <v>-94.5</v>
          </cell>
          <cell r="O134">
            <v>0</v>
          </cell>
        </row>
        <row r="135">
          <cell r="A135" t="str">
            <v>TAB</v>
          </cell>
          <cell r="B135">
            <v>6730</v>
          </cell>
          <cell r="C135" t="str">
            <v>Redovisningstjänster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-7.4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B136" t="str">
            <v>6730 Totalt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-7.4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O136">
            <v>0</v>
          </cell>
        </row>
        <row r="137">
          <cell r="A137" t="str">
            <v>TAB</v>
          </cell>
          <cell r="B137">
            <v>6740</v>
          </cell>
          <cell r="C137" t="str">
            <v>Data-tjänster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-4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 t="str">
            <v>T-KAP</v>
          </cell>
          <cell r="B138">
            <v>6740</v>
          </cell>
          <cell r="C138" t="str">
            <v>Data-tjänster</v>
          </cell>
          <cell r="D138">
            <v>0</v>
          </cell>
          <cell r="E138">
            <v>0</v>
          </cell>
          <cell r="F138">
            <v>-2.2999999999999998</v>
          </cell>
          <cell r="G138">
            <v>-4.8</v>
          </cell>
          <cell r="H138">
            <v>-33.299999999999997</v>
          </cell>
          <cell r="I138">
            <v>-20.7</v>
          </cell>
          <cell r="J138">
            <v>-8.6</v>
          </cell>
          <cell r="K138">
            <v>0</v>
          </cell>
          <cell r="L138">
            <v>-19.600000000000001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T-FOND</v>
          </cell>
          <cell r="B139">
            <v>6740</v>
          </cell>
          <cell r="C139" t="str">
            <v>Data-tjänster</v>
          </cell>
          <cell r="D139">
            <v>0</v>
          </cell>
          <cell r="E139">
            <v>0</v>
          </cell>
          <cell r="F139">
            <v>0</v>
          </cell>
          <cell r="G139">
            <v>-6.5</v>
          </cell>
          <cell r="H139">
            <v>-42.6</v>
          </cell>
          <cell r="I139">
            <v>-9.5</v>
          </cell>
          <cell r="J139">
            <v>-3.8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B140" t="str">
            <v>6740 Totalt</v>
          </cell>
          <cell r="D140">
            <v>0</v>
          </cell>
          <cell r="E140">
            <v>0</v>
          </cell>
          <cell r="F140">
            <v>-2.2999999999999998</v>
          </cell>
          <cell r="G140">
            <v>-11.3</v>
          </cell>
          <cell r="H140">
            <v>-79.900000000000006</v>
          </cell>
          <cell r="I140">
            <v>-30.2</v>
          </cell>
          <cell r="J140">
            <v>-12.399999999999999</v>
          </cell>
          <cell r="K140">
            <v>0</v>
          </cell>
          <cell r="L140">
            <v>-19.600000000000001</v>
          </cell>
          <cell r="O140">
            <v>0</v>
          </cell>
        </row>
        <row r="141">
          <cell r="A141" t="str">
            <v>T-KAP</v>
          </cell>
          <cell r="B141">
            <v>6750</v>
          </cell>
          <cell r="C141" t="str">
            <v>Skattekonsulter mm</v>
          </cell>
          <cell r="D141">
            <v>-5.0999999999999996</v>
          </cell>
          <cell r="E141">
            <v>0</v>
          </cell>
          <cell r="F141">
            <v>0</v>
          </cell>
          <cell r="G141">
            <v>-13.9</v>
          </cell>
          <cell r="H141">
            <v>0</v>
          </cell>
          <cell r="I141">
            <v>0</v>
          </cell>
          <cell r="J141">
            <v>0</v>
          </cell>
          <cell r="K141">
            <v>-2.2999999999999998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B142" t="str">
            <v>6750 Totalt</v>
          </cell>
          <cell r="D142">
            <v>-5.0999999999999996</v>
          </cell>
          <cell r="E142">
            <v>0</v>
          </cell>
          <cell r="F142">
            <v>0</v>
          </cell>
          <cell r="G142">
            <v>-13.9</v>
          </cell>
          <cell r="H142">
            <v>0</v>
          </cell>
          <cell r="I142">
            <v>0</v>
          </cell>
          <cell r="J142">
            <v>0</v>
          </cell>
          <cell r="K142">
            <v>-2.2999999999999998</v>
          </cell>
          <cell r="L142">
            <v>0</v>
          </cell>
          <cell r="O142">
            <v>0</v>
          </cell>
        </row>
        <row r="143">
          <cell r="A143" t="str">
            <v>TAB</v>
          </cell>
          <cell r="B143">
            <v>6780</v>
          </cell>
          <cell r="C143" t="str">
            <v>Advokatkostnader</v>
          </cell>
          <cell r="D143">
            <v>0</v>
          </cell>
          <cell r="E143">
            <v>0</v>
          </cell>
          <cell r="F143">
            <v>0</v>
          </cell>
          <cell r="G143">
            <v>-7.2</v>
          </cell>
          <cell r="H143">
            <v>-5.6</v>
          </cell>
          <cell r="I143">
            <v>-2.6</v>
          </cell>
          <cell r="J143">
            <v>-8.6</v>
          </cell>
          <cell r="K143">
            <v>-6.1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T-KAP</v>
          </cell>
          <cell r="B144">
            <v>6780</v>
          </cell>
          <cell r="C144" t="str">
            <v>Advokatkostnader, internt</v>
          </cell>
          <cell r="D144">
            <v>0</v>
          </cell>
          <cell r="E144">
            <v>0</v>
          </cell>
          <cell r="F144">
            <v>-3.7</v>
          </cell>
          <cell r="G144">
            <v>-10.199999999999999</v>
          </cell>
          <cell r="H144">
            <v>-2.1</v>
          </cell>
          <cell r="I144">
            <v>0</v>
          </cell>
          <cell r="J144">
            <v>-1.1000000000000001</v>
          </cell>
          <cell r="K144">
            <v>0</v>
          </cell>
          <cell r="L144">
            <v>-4.7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T-FOND</v>
          </cell>
          <cell r="B145">
            <v>6780</v>
          </cell>
          <cell r="C145" t="str">
            <v>Advokatkostnader</v>
          </cell>
          <cell r="D145">
            <v>0</v>
          </cell>
          <cell r="E145">
            <v>0</v>
          </cell>
          <cell r="F145">
            <v>0</v>
          </cell>
          <cell r="G145">
            <v>-8.1999999999999993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B146" t="str">
            <v>6780 Totalt</v>
          </cell>
          <cell r="D146">
            <v>0</v>
          </cell>
          <cell r="E146">
            <v>0</v>
          </cell>
          <cell r="F146">
            <v>-3.7</v>
          </cell>
          <cell r="G146">
            <v>-25.599999999999998</v>
          </cell>
          <cell r="H146">
            <v>-7.6999999999999993</v>
          </cell>
          <cell r="I146">
            <v>-2.6</v>
          </cell>
          <cell r="J146">
            <v>-9.6999999999999993</v>
          </cell>
          <cell r="K146">
            <v>-6.1</v>
          </cell>
          <cell r="L146">
            <v>-4.7</v>
          </cell>
          <cell r="O146">
            <v>0</v>
          </cell>
        </row>
        <row r="147">
          <cell r="A147" t="str">
            <v>TAB</v>
          </cell>
          <cell r="B147">
            <v>6790</v>
          </cell>
          <cell r="C147" t="str">
            <v>Övriga främmande tjänster</v>
          </cell>
          <cell r="D147">
            <v>-170.1</v>
          </cell>
          <cell r="E147">
            <v>-40</v>
          </cell>
          <cell r="F147">
            <v>-7</v>
          </cell>
          <cell r="G147">
            <v>0</v>
          </cell>
          <cell r="H147">
            <v>-6</v>
          </cell>
          <cell r="I147">
            <v>-102.6</v>
          </cell>
          <cell r="J147">
            <v>0</v>
          </cell>
          <cell r="K147">
            <v>-75</v>
          </cell>
          <cell r="L147">
            <v>-30.7</v>
          </cell>
          <cell r="M147">
            <v>0</v>
          </cell>
          <cell r="N147">
            <v>0</v>
          </cell>
          <cell r="O147">
            <v>0</v>
          </cell>
        </row>
        <row r="148">
          <cell r="A148" t="str">
            <v>T-KAP</v>
          </cell>
          <cell r="B148">
            <v>6790</v>
          </cell>
          <cell r="C148" t="str">
            <v>Övriga främmande tjänster</v>
          </cell>
          <cell r="D148">
            <v>0</v>
          </cell>
          <cell r="E148">
            <v>-22.6</v>
          </cell>
          <cell r="F148">
            <v>0</v>
          </cell>
          <cell r="G148">
            <v>-25.5</v>
          </cell>
          <cell r="H148">
            <v>0</v>
          </cell>
          <cell r="I148">
            <v>0</v>
          </cell>
          <cell r="J148">
            <v>-27</v>
          </cell>
          <cell r="K148">
            <v>-13.6</v>
          </cell>
          <cell r="L148">
            <v>-13.4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T-FOND</v>
          </cell>
          <cell r="B149">
            <v>6790</v>
          </cell>
          <cell r="C149" t="str">
            <v>Främmande tjänster, internt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-33.700000000000003</v>
          </cell>
          <cell r="K149">
            <v>0</v>
          </cell>
          <cell r="L149">
            <v>-3.5</v>
          </cell>
          <cell r="M149">
            <v>0</v>
          </cell>
          <cell r="N149">
            <v>0</v>
          </cell>
          <cell r="O149">
            <v>0</v>
          </cell>
        </row>
        <row r="150">
          <cell r="B150" t="str">
            <v>6790 Totalt</v>
          </cell>
          <cell r="D150">
            <v>-170.1</v>
          </cell>
          <cell r="E150">
            <v>-62.6</v>
          </cell>
          <cell r="F150">
            <v>-7</v>
          </cell>
          <cell r="G150">
            <v>-25.5</v>
          </cell>
          <cell r="H150">
            <v>-6</v>
          </cell>
          <cell r="I150">
            <v>-102.6</v>
          </cell>
          <cell r="J150">
            <v>-60.7</v>
          </cell>
          <cell r="K150">
            <v>-88.6</v>
          </cell>
          <cell r="L150">
            <v>-47.6</v>
          </cell>
          <cell r="O150">
            <v>0</v>
          </cell>
        </row>
        <row r="151">
          <cell r="A151" t="str">
            <v>TAB</v>
          </cell>
          <cell r="B151">
            <v>6810</v>
          </cell>
          <cell r="C151" t="str">
            <v>Telefoner kontor</v>
          </cell>
          <cell r="D151">
            <v>-9.1999999999999993</v>
          </cell>
          <cell r="E151">
            <v>0</v>
          </cell>
          <cell r="F151">
            <v>-3.5</v>
          </cell>
          <cell r="G151">
            <v>-20.100000000000001</v>
          </cell>
          <cell r="H151">
            <v>-0.1</v>
          </cell>
          <cell r="I151">
            <v>-3.8</v>
          </cell>
          <cell r="J151">
            <v>0</v>
          </cell>
          <cell r="K151">
            <v>-2.2999999999999998</v>
          </cell>
          <cell r="L151">
            <v>-2.4</v>
          </cell>
          <cell r="M151">
            <v>0</v>
          </cell>
          <cell r="N151">
            <v>0</v>
          </cell>
          <cell r="O151">
            <v>0</v>
          </cell>
        </row>
        <row r="152">
          <cell r="A152" t="str">
            <v>T-KAP</v>
          </cell>
          <cell r="B152">
            <v>6810</v>
          </cell>
          <cell r="C152" t="str">
            <v>Telefoner kontor</v>
          </cell>
          <cell r="D152">
            <v>-3</v>
          </cell>
          <cell r="E152">
            <v>-4.7</v>
          </cell>
          <cell r="F152">
            <v>-34.5</v>
          </cell>
          <cell r="G152">
            <v>-5.8</v>
          </cell>
          <cell r="H152">
            <v>-2.5</v>
          </cell>
          <cell r="I152">
            <v>-35.299999999999997</v>
          </cell>
          <cell r="J152">
            <v>-8.9</v>
          </cell>
          <cell r="K152">
            <v>-2.4</v>
          </cell>
          <cell r="L152">
            <v>-28.2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T-FOND</v>
          </cell>
          <cell r="B153">
            <v>6810</v>
          </cell>
          <cell r="C153" t="str">
            <v>Telefoner kontor</v>
          </cell>
          <cell r="D153">
            <v>0</v>
          </cell>
          <cell r="E153">
            <v>-0.9</v>
          </cell>
          <cell r="F153">
            <v>-2.2000000000000002</v>
          </cell>
          <cell r="G153">
            <v>0</v>
          </cell>
          <cell r="H153">
            <v>-1.9</v>
          </cell>
          <cell r="I153">
            <v>-2</v>
          </cell>
          <cell r="J153">
            <v>-0.6</v>
          </cell>
          <cell r="K153">
            <v>-0.3</v>
          </cell>
          <cell r="L153">
            <v>-2.4</v>
          </cell>
          <cell r="M153">
            <v>0</v>
          </cell>
          <cell r="N153">
            <v>0</v>
          </cell>
          <cell r="O153">
            <v>0</v>
          </cell>
        </row>
        <row r="154">
          <cell r="B154" t="str">
            <v>6810 Totalt</v>
          </cell>
          <cell r="D154">
            <v>-12.2</v>
          </cell>
          <cell r="E154">
            <v>-5.6000000000000005</v>
          </cell>
          <cell r="F154">
            <v>-40.200000000000003</v>
          </cell>
          <cell r="G154">
            <v>-25.900000000000002</v>
          </cell>
          <cell r="H154">
            <v>-4.5</v>
          </cell>
          <cell r="I154">
            <v>-41.099999999999994</v>
          </cell>
          <cell r="J154">
            <v>-9.5</v>
          </cell>
          <cell r="K154">
            <v>-4.9999999999999991</v>
          </cell>
          <cell r="L154">
            <v>-33</v>
          </cell>
          <cell r="O154">
            <v>0</v>
          </cell>
        </row>
        <row r="155">
          <cell r="A155" t="str">
            <v>TAB</v>
          </cell>
          <cell r="B155">
            <v>6815</v>
          </cell>
          <cell r="C155" t="str">
            <v>NMT / GSM-telefon</v>
          </cell>
          <cell r="D155">
            <v>-3</v>
          </cell>
          <cell r="E155">
            <v>-3.4</v>
          </cell>
          <cell r="F155">
            <v>-2.1</v>
          </cell>
          <cell r="G155">
            <v>-2.9</v>
          </cell>
          <cell r="H155">
            <v>-5.5</v>
          </cell>
          <cell r="I155">
            <v>-3</v>
          </cell>
          <cell r="J155">
            <v>-5.2</v>
          </cell>
          <cell r="K155">
            <v>-2.2999999999999998</v>
          </cell>
          <cell r="L155">
            <v>-2.4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T-KAP</v>
          </cell>
          <cell r="B156">
            <v>6815</v>
          </cell>
          <cell r="C156" t="str">
            <v>NMT / GSM-telefon</v>
          </cell>
          <cell r="D156">
            <v>-2.6</v>
          </cell>
          <cell r="E156">
            <v>-5.6</v>
          </cell>
          <cell r="F156">
            <v>-3.8</v>
          </cell>
          <cell r="G156">
            <v>-8.6</v>
          </cell>
          <cell r="H156">
            <v>-5.0999999999999996</v>
          </cell>
          <cell r="I156">
            <v>-5.8</v>
          </cell>
          <cell r="J156">
            <v>-9.4</v>
          </cell>
          <cell r="K156">
            <v>-4</v>
          </cell>
          <cell r="L156">
            <v>-7.1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T-FOND</v>
          </cell>
          <cell r="B157">
            <v>6815</v>
          </cell>
          <cell r="C157" t="str">
            <v>NMT / GSM-telefon</v>
          </cell>
          <cell r="D157">
            <v>-8.4</v>
          </cell>
          <cell r="E157">
            <v>-4.7</v>
          </cell>
          <cell r="F157">
            <v>-2.7</v>
          </cell>
          <cell r="G157">
            <v>-2.4</v>
          </cell>
          <cell r="H157">
            <v>-3.4</v>
          </cell>
          <cell r="I157">
            <v>-2.4</v>
          </cell>
          <cell r="J157">
            <v>-5.6</v>
          </cell>
          <cell r="K157">
            <v>-4.0999999999999996</v>
          </cell>
          <cell r="L157">
            <v>-3.5</v>
          </cell>
          <cell r="M157">
            <v>0</v>
          </cell>
          <cell r="N157">
            <v>0</v>
          </cell>
          <cell r="O157">
            <v>0</v>
          </cell>
        </row>
        <row r="158">
          <cell r="B158" t="str">
            <v>6815 Totalt</v>
          </cell>
          <cell r="D158">
            <v>-14</v>
          </cell>
          <cell r="E158">
            <v>-13.7</v>
          </cell>
          <cell r="F158">
            <v>-8.6000000000000014</v>
          </cell>
          <cell r="G158">
            <v>-13.9</v>
          </cell>
          <cell r="H158">
            <v>-14</v>
          </cell>
          <cell r="I158">
            <v>-11.200000000000001</v>
          </cell>
          <cell r="J158">
            <v>-20.200000000000003</v>
          </cell>
          <cell r="K158">
            <v>-10.399999999999999</v>
          </cell>
          <cell r="L158">
            <v>-13</v>
          </cell>
          <cell r="O158">
            <v>0</v>
          </cell>
        </row>
        <row r="159">
          <cell r="A159" t="str">
            <v>T-KAP</v>
          </cell>
          <cell r="B159">
            <v>6820</v>
          </cell>
          <cell r="C159" t="str">
            <v>Telefax</v>
          </cell>
          <cell r="D159">
            <v>-0.2</v>
          </cell>
          <cell r="E159">
            <v>0</v>
          </cell>
          <cell r="F159">
            <v>-1</v>
          </cell>
          <cell r="G159">
            <v>0.7</v>
          </cell>
          <cell r="H159">
            <v>0.3</v>
          </cell>
          <cell r="I159">
            <v>-0.5</v>
          </cell>
          <cell r="J159">
            <v>-0.6</v>
          </cell>
          <cell r="K159">
            <v>-0.3</v>
          </cell>
          <cell r="L159">
            <v>-0.6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T-FOND</v>
          </cell>
          <cell r="B160">
            <v>6820</v>
          </cell>
          <cell r="C160" t="str">
            <v>Telefax</v>
          </cell>
          <cell r="D160">
            <v>0</v>
          </cell>
          <cell r="E160">
            <v>0</v>
          </cell>
          <cell r="F160">
            <v>-2.8</v>
          </cell>
          <cell r="G160">
            <v>-0.6</v>
          </cell>
          <cell r="H160">
            <v>-3.7</v>
          </cell>
          <cell r="I160">
            <v>-0.6</v>
          </cell>
          <cell r="J160">
            <v>0</v>
          </cell>
          <cell r="K160">
            <v>-0.5</v>
          </cell>
          <cell r="L160">
            <v>-3.4</v>
          </cell>
          <cell r="M160">
            <v>0</v>
          </cell>
          <cell r="N160">
            <v>0</v>
          </cell>
          <cell r="O160">
            <v>0</v>
          </cell>
        </row>
        <row r="161">
          <cell r="B161" t="str">
            <v>6820 Totalt</v>
          </cell>
          <cell r="D161">
            <v>-0.2</v>
          </cell>
          <cell r="E161">
            <v>0</v>
          </cell>
          <cell r="F161">
            <v>-3.8</v>
          </cell>
          <cell r="G161">
            <v>9.9999999999999978E-2</v>
          </cell>
          <cell r="H161">
            <v>-3.4000000000000004</v>
          </cell>
          <cell r="I161">
            <v>-1.1000000000000001</v>
          </cell>
          <cell r="J161">
            <v>-0.6</v>
          </cell>
          <cell r="K161">
            <v>-0.8</v>
          </cell>
          <cell r="L161">
            <v>-4</v>
          </cell>
          <cell r="O161">
            <v>0</v>
          </cell>
        </row>
        <row r="162">
          <cell r="A162" t="str">
            <v>TAB</v>
          </cell>
          <cell r="B162">
            <v>6830</v>
          </cell>
          <cell r="C162" t="str">
            <v>Datakommunikation</v>
          </cell>
          <cell r="D162">
            <v>0</v>
          </cell>
          <cell r="E162">
            <v>0</v>
          </cell>
          <cell r="F162">
            <v>-4</v>
          </cell>
          <cell r="G162">
            <v>0</v>
          </cell>
          <cell r="H162">
            <v>-4.9000000000000004</v>
          </cell>
          <cell r="I162">
            <v>0</v>
          </cell>
          <cell r="J162">
            <v>-1.9</v>
          </cell>
          <cell r="K162">
            <v>0</v>
          </cell>
          <cell r="L162">
            <v>-1.9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>T-KAP</v>
          </cell>
          <cell r="B163">
            <v>6830</v>
          </cell>
          <cell r="C163" t="str">
            <v>Datakommunikation</v>
          </cell>
          <cell r="D163">
            <v>-6.4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T-FOND</v>
          </cell>
          <cell r="B164">
            <v>6830</v>
          </cell>
          <cell r="C164" t="str">
            <v>Datakommunikation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-0.5</v>
          </cell>
          <cell r="L164">
            <v>-9.9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6830 Totalt</v>
          </cell>
          <cell r="D165">
            <v>-6.4</v>
          </cell>
          <cell r="E165">
            <v>0</v>
          </cell>
          <cell r="F165">
            <v>-4</v>
          </cell>
          <cell r="G165">
            <v>0</v>
          </cell>
          <cell r="H165">
            <v>-4.9000000000000004</v>
          </cell>
          <cell r="I165">
            <v>0</v>
          </cell>
          <cell r="J165">
            <v>-1.9</v>
          </cell>
          <cell r="K165">
            <v>-0.5</v>
          </cell>
          <cell r="L165">
            <v>-11.8</v>
          </cell>
          <cell r="O165">
            <v>0</v>
          </cell>
        </row>
        <row r="166">
          <cell r="A166" t="str">
            <v>TAB</v>
          </cell>
          <cell r="B166">
            <v>6850</v>
          </cell>
          <cell r="C166" t="str">
            <v>Portokostnader</v>
          </cell>
          <cell r="D166">
            <v>0</v>
          </cell>
          <cell r="E166">
            <v>-2.9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 t="str">
            <v>T-KAP</v>
          </cell>
          <cell r="B167">
            <v>6850</v>
          </cell>
          <cell r="C167" t="str">
            <v>Portokostnader</v>
          </cell>
          <cell r="D167">
            <v>-1</v>
          </cell>
          <cell r="E167">
            <v>-16.3</v>
          </cell>
          <cell r="F167">
            <v>0</v>
          </cell>
          <cell r="G167">
            <v>0</v>
          </cell>
          <cell r="H167">
            <v>0</v>
          </cell>
          <cell r="I167">
            <v>-16</v>
          </cell>
          <cell r="J167">
            <v>0</v>
          </cell>
          <cell r="K167">
            <v>-16.100000000000001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T-FOND</v>
          </cell>
          <cell r="B168">
            <v>6850</v>
          </cell>
          <cell r="C168" t="str">
            <v>Portokostnader</v>
          </cell>
          <cell r="D168">
            <v>0</v>
          </cell>
          <cell r="E168">
            <v>0</v>
          </cell>
          <cell r="F168">
            <v>0</v>
          </cell>
          <cell r="G168">
            <v>-20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-20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>6850 Totalt</v>
          </cell>
          <cell r="D169">
            <v>-1</v>
          </cell>
          <cell r="E169">
            <v>-19.2</v>
          </cell>
          <cell r="F169">
            <v>0</v>
          </cell>
          <cell r="G169">
            <v>-20</v>
          </cell>
          <cell r="H169">
            <v>0</v>
          </cell>
          <cell r="I169">
            <v>-16</v>
          </cell>
          <cell r="J169">
            <v>0</v>
          </cell>
          <cell r="K169">
            <v>-16.100000000000001</v>
          </cell>
          <cell r="L169">
            <v>-20</v>
          </cell>
          <cell r="O169">
            <v>0</v>
          </cell>
        </row>
        <row r="170">
          <cell r="A170" t="str">
            <v>TAB</v>
          </cell>
          <cell r="B170">
            <v>6911</v>
          </cell>
          <cell r="C170" t="str">
            <v>Bil, drivmedel</v>
          </cell>
          <cell r="D170">
            <v>-1</v>
          </cell>
          <cell r="E170">
            <v>-1.5</v>
          </cell>
          <cell r="F170">
            <v>-2.1</v>
          </cell>
          <cell r="G170">
            <v>-2.4</v>
          </cell>
          <cell r="H170">
            <v>-4.0999999999999996</v>
          </cell>
          <cell r="I170">
            <v>-1.4</v>
          </cell>
          <cell r="J170">
            <v>-0.7</v>
          </cell>
          <cell r="K170">
            <v>-3.1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T-KAP</v>
          </cell>
          <cell r="B171">
            <v>6911</v>
          </cell>
          <cell r="C171" t="str">
            <v>Bil, drivmedel</v>
          </cell>
          <cell r="D171">
            <v>-0.7</v>
          </cell>
          <cell r="E171">
            <v>-4</v>
          </cell>
          <cell r="F171">
            <v>-4.4000000000000004</v>
          </cell>
          <cell r="G171">
            <v>-7.7</v>
          </cell>
          <cell r="H171">
            <v>-8</v>
          </cell>
          <cell r="I171">
            <v>-7.5</v>
          </cell>
          <cell r="J171">
            <v>-2.6</v>
          </cell>
          <cell r="K171">
            <v>-7.7</v>
          </cell>
          <cell r="L171">
            <v>-1.5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T-FOND</v>
          </cell>
          <cell r="B172">
            <v>6911</v>
          </cell>
          <cell r="C172" t="str">
            <v>Bil, drivmedel</v>
          </cell>
          <cell r="D172">
            <v>0</v>
          </cell>
          <cell r="E172">
            <v>-4.7</v>
          </cell>
          <cell r="F172">
            <v>-5.3</v>
          </cell>
          <cell r="G172">
            <v>-4.5</v>
          </cell>
          <cell r="H172">
            <v>-4.5</v>
          </cell>
          <cell r="I172">
            <v>-2.9</v>
          </cell>
          <cell r="J172">
            <v>-7.4</v>
          </cell>
          <cell r="K172">
            <v>-7.9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B173" t="str">
            <v>6911 Totalt</v>
          </cell>
          <cell r="D173">
            <v>-1.7</v>
          </cell>
          <cell r="E173">
            <v>-10.199999999999999</v>
          </cell>
          <cell r="F173">
            <v>-11.8</v>
          </cell>
          <cell r="G173">
            <v>-14.6</v>
          </cell>
          <cell r="H173">
            <v>-16.600000000000001</v>
          </cell>
          <cell r="I173">
            <v>-11.8</v>
          </cell>
          <cell r="J173">
            <v>-10.7</v>
          </cell>
          <cell r="K173">
            <v>-18.700000000000003</v>
          </cell>
          <cell r="L173">
            <v>-1.5</v>
          </cell>
          <cell r="O173">
            <v>0</v>
          </cell>
        </row>
        <row r="174">
          <cell r="A174" t="str">
            <v>TAB</v>
          </cell>
          <cell r="B174">
            <v>6912</v>
          </cell>
          <cell r="C174" t="str">
            <v>Bil, försäkring &amp; skatt</v>
          </cell>
          <cell r="D174">
            <v>0</v>
          </cell>
          <cell r="E174">
            <v>-1.4</v>
          </cell>
          <cell r="F174">
            <v>-2.6</v>
          </cell>
          <cell r="G174">
            <v>0</v>
          </cell>
          <cell r="H174">
            <v>0</v>
          </cell>
          <cell r="I174">
            <v>0.2</v>
          </cell>
          <cell r="J174">
            <v>0</v>
          </cell>
          <cell r="K174">
            <v>-0.7</v>
          </cell>
          <cell r="L174">
            <v>-4.2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T-KAP</v>
          </cell>
          <cell r="B175">
            <v>6912</v>
          </cell>
          <cell r="C175" t="str">
            <v>Bil, försäkring &amp; skatt</v>
          </cell>
          <cell r="D175">
            <v>-20.3</v>
          </cell>
          <cell r="E175">
            <v>-6.7</v>
          </cell>
          <cell r="F175">
            <v>0</v>
          </cell>
          <cell r="G175">
            <v>0</v>
          </cell>
          <cell r="H175">
            <v>-3.5</v>
          </cell>
          <cell r="I175">
            <v>-1.9</v>
          </cell>
          <cell r="J175">
            <v>0</v>
          </cell>
          <cell r="K175">
            <v>-0.6</v>
          </cell>
          <cell r="L175">
            <v>-1.2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>T-FOND</v>
          </cell>
          <cell r="B176">
            <v>6912</v>
          </cell>
          <cell r="C176" t="str">
            <v>Bil, försäkring &amp; skatt</v>
          </cell>
          <cell r="D176">
            <v>-1.9</v>
          </cell>
          <cell r="E176">
            <v>-1.9</v>
          </cell>
          <cell r="F176">
            <v>-1.9</v>
          </cell>
          <cell r="G176">
            <v>-1.9</v>
          </cell>
          <cell r="H176">
            <v>-2</v>
          </cell>
          <cell r="I176">
            <v>-4.5999999999999996</v>
          </cell>
          <cell r="J176">
            <v>-3.5</v>
          </cell>
          <cell r="K176">
            <v>-7.1</v>
          </cell>
          <cell r="L176">
            <v>-0.3</v>
          </cell>
          <cell r="M176">
            <v>0</v>
          </cell>
          <cell r="N176">
            <v>0</v>
          </cell>
          <cell r="O176">
            <v>0</v>
          </cell>
        </row>
        <row r="177">
          <cell r="B177" t="str">
            <v>6912 Totalt</v>
          </cell>
          <cell r="D177">
            <v>-22.2</v>
          </cell>
          <cell r="E177">
            <v>-10</v>
          </cell>
          <cell r="F177">
            <v>-4.5</v>
          </cell>
          <cell r="G177">
            <v>-1.9</v>
          </cell>
          <cell r="H177">
            <v>-5.5</v>
          </cell>
          <cell r="I177">
            <v>-6.3</v>
          </cell>
          <cell r="J177">
            <v>-3.5</v>
          </cell>
          <cell r="K177">
            <v>-8.3999999999999986</v>
          </cell>
          <cell r="L177">
            <v>-5.7</v>
          </cell>
          <cell r="O177">
            <v>0</v>
          </cell>
        </row>
        <row r="178">
          <cell r="A178" t="str">
            <v>TAB</v>
          </cell>
          <cell r="B178">
            <v>6913</v>
          </cell>
          <cell r="C178" t="str">
            <v>Bil, reparationer</v>
          </cell>
          <cell r="D178">
            <v>-1.4</v>
          </cell>
          <cell r="E178">
            <v>-6.7</v>
          </cell>
          <cell r="F178">
            <v>0</v>
          </cell>
          <cell r="G178">
            <v>0</v>
          </cell>
          <cell r="H178">
            <v>0.5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T-KAP</v>
          </cell>
          <cell r="B179">
            <v>6913</v>
          </cell>
          <cell r="C179" t="str">
            <v>Bil, reparationer</v>
          </cell>
          <cell r="D179">
            <v>0</v>
          </cell>
          <cell r="E179">
            <v>-0.5</v>
          </cell>
          <cell r="F179">
            <v>-1.5</v>
          </cell>
          <cell r="G179">
            <v>-0.2</v>
          </cell>
          <cell r="H179">
            <v>0</v>
          </cell>
          <cell r="I179">
            <v>0</v>
          </cell>
          <cell r="J179">
            <v>0</v>
          </cell>
          <cell r="K179">
            <v>-3.1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>T-FOND</v>
          </cell>
          <cell r="B180">
            <v>6913</v>
          </cell>
          <cell r="C180" t="str">
            <v>Bil, reparationer</v>
          </cell>
          <cell r="D180">
            <v>-3.1</v>
          </cell>
          <cell r="E180">
            <v>0</v>
          </cell>
          <cell r="F180">
            <v>-2.7</v>
          </cell>
          <cell r="G180">
            <v>-19.2</v>
          </cell>
          <cell r="H180">
            <v>0</v>
          </cell>
          <cell r="I180">
            <v>-12.8</v>
          </cell>
          <cell r="J180">
            <v>-2.5</v>
          </cell>
          <cell r="K180">
            <v>-1.2</v>
          </cell>
          <cell r="L180">
            <v>-7.5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6913 Totalt</v>
          </cell>
          <cell r="D181">
            <v>-4.5</v>
          </cell>
          <cell r="E181">
            <v>-7.2</v>
          </cell>
          <cell r="F181">
            <v>-4.2</v>
          </cell>
          <cell r="G181">
            <v>-19.399999999999999</v>
          </cell>
          <cell r="H181">
            <v>0.5</v>
          </cell>
          <cell r="I181">
            <v>-12.8</v>
          </cell>
          <cell r="J181">
            <v>-2.5</v>
          </cell>
          <cell r="K181">
            <v>-4.3</v>
          </cell>
          <cell r="L181">
            <v>-7.5</v>
          </cell>
          <cell r="O181">
            <v>0</v>
          </cell>
        </row>
        <row r="182">
          <cell r="A182" t="str">
            <v>T-KAP</v>
          </cell>
          <cell r="B182">
            <v>6915</v>
          </cell>
          <cell r="C182" t="str">
            <v>Bil, leasing</v>
          </cell>
          <cell r="D182">
            <v>-4.5</v>
          </cell>
          <cell r="E182">
            <v>-4.5</v>
          </cell>
          <cell r="F182">
            <v>-4.5</v>
          </cell>
          <cell r="G182">
            <v>-4.5</v>
          </cell>
          <cell r="H182">
            <v>-4.3</v>
          </cell>
          <cell r="I182">
            <v>-4.3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B183" t="str">
            <v>6915 Totalt</v>
          </cell>
          <cell r="D183">
            <v>-4.5</v>
          </cell>
          <cell r="E183">
            <v>-4.5</v>
          </cell>
          <cell r="F183">
            <v>-4.5</v>
          </cell>
          <cell r="G183">
            <v>-4.5</v>
          </cell>
          <cell r="H183">
            <v>-4.3</v>
          </cell>
          <cell r="I183">
            <v>-4.3</v>
          </cell>
          <cell r="J183">
            <v>0</v>
          </cell>
          <cell r="K183">
            <v>0</v>
          </cell>
          <cell r="L183">
            <v>0</v>
          </cell>
          <cell r="O183">
            <v>0</v>
          </cell>
        </row>
        <row r="184">
          <cell r="A184" t="str">
            <v>TAB</v>
          </cell>
          <cell r="B184">
            <v>6917</v>
          </cell>
          <cell r="C184" t="str">
            <v>Bil, parkering</v>
          </cell>
          <cell r="D184">
            <v>-2.6</v>
          </cell>
          <cell r="E184">
            <v>-2.8</v>
          </cell>
          <cell r="F184">
            <v>-3.5</v>
          </cell>
          <cell r="G184">
            <v>-0.1</v>
          </cell>
          <cell r="H184">
            <v>-6.5</v>
          </cell>
          <cell r="I184">
            <v>-2.8</v>
          </cell>
          <cell r="J184">
            <v>-2.6</v>
          </cell>
          <cell r="K184">
            <v>-3.1</v>
          </cell>
          <cell r="L184">
            <v>-2.6</v>
          </cell>
          <cell r="M184">
            <v>0</v>
          </cell>
          <cell r="N184">
            <v>0</v>
          </cell>
          <cell r="O184">
            <v>0</v>
          </cell>
        </row>
        <row r="185">
          <cell r="A185" t="str">
            <v>T-KAP</v>
          </cell>
          <cell r="B185">
            <v>6917</v>
          </cell>
          <cell r="C185" t="str">
            <v>Bil, parkering</v>
          </cell>
          <cell r="D185">
            <v>-9</v>
          </cell>
          <cell r="E185">
            <v>-8.6999999999999993</v>
          </cell>
          <cell r="F185">
            <v>-8.4</v>
          </cell>
          <cell r="G185">
            <v>-8.1</v>
          </cell>
          <cell r="H185">
            <v>-7.8</v>
          </cell>
          <cell r="I185">
            <v>-15.7</v>
          </cell>
          <cell r="J185">
            <v>0</v>
          </cell>
          <cell r="K185">
            <v>-7.9</v>
          </cell>
          <cell r="L185">
            <v>-7.9</v>
          </cell>
          <cell r="M185">
            <v>0</v>
          </cell>
          <cell r="N185">
            <v>0</v>
          </cell>
          <cell r="O185">
            <v>0</v>
          </cell>
        </row>
        <row r="186">
          <cell r="A186" t="str">
            <v>T-FOND</v>
          </cell>
          <cell r="B186">
            <v>6917</v>
          </cell>
          <cell r="C186" t="str">
            <v>Bil, parkering</v>
          </cell>
          <cell r="D186">
            <v>-5.2</v>
          </cell>
          <cell r="E186">
            <v>-5.2</v>
          </cell>
          <cell r="F186">
            <v>-5.2</v>
          </cell>
          <cell r="G186">
            <v>-5.2</v>
          </cell>
          <cell r="H186">
            <v>-5.2</v>
          </cell>
          <cell r="I186">
            <v>-5.2</v>
          </cell>
          <cell r="J186">
            <v>-5.2</v>
          </cell>
          <cell r="K186">
            <v>-5.2</v>
          </cell>
          <cell r="L186">
            <v>-5.2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6917 Totalt</v>
          </cell>
          <cell r="D187">
            <v>-16.8</v>
          </cell>
          <cell r="E187">
            <v>-16.7</v>
          </cell>
          <cell r="F187">
            <v>-17.100000000000001</v>
          </cell>
          <cell r="G187">
            <v>-13.399999999999999</v>
          </cell>
          <cell r="H187">
            <v>-19.5</v>
          </cell>
          <cell r="I187">
            <v>-23.7</v>
          </cell>
          <cell r="J187">
            <v>-7.8000000000000007</v>
          </cell>
          <cell r="K187">
            <v>-16.2</v>
          </cell>
          <cell r="L187">
            <v>-15.7</v>
          </cell>
          <cell r="O187">
            <v>0</v>
          </cell>
        </row>
        <row r="188">
          <cell r="A188" t="str">
            <v>TAB</v>
          </cell>
          <cell r="B188">
            <v>6919</v>
          </cell>
          <cell r="C188" t="str">
            <v>Bil, övrigt</v>
          </cell>
          <cell r="D188">
            <v>0</v>
          </cell>
          <cell r="E188">
            <v>0</v>
          </cell>
          <cell r="F188">
            <v>-0.1</v>
          </cell>
          <cell r="G188">
            <v>-0.1</v>
          </cell>
          <cell r="H188">
            <v>-0.5</v>
          </cell>
          <cell r="I188">
            <v>-0.2</v>
          </cell>
          <cell r="J188">
            <v>0</v>
          </cell>
          <cell r="K188">
            <v>-2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T-KAP</v>
          </cell>
          <cell r="B189">
            <v>6919</v>
          </cell>
          <cell r="C189" t="str">
            <v>Bil, övrigt</v>
          </cell>
          <cell r="D189">
            <v>0</v>
          </cell>
          <cell r="E189">
            <v>0</v>
          </cell>
          <cell r="F189">
            <v>0</v>
          </cell>
          <cell r="G189">
            <v>-5.9</v>
          </cell>
          <cell r="H189">
            <v>-9.6999999999999993</v>
          </cell>
          <cell r="I189">
            <v>-0.3</v>
          </cell>
          <cell r="J189">
            <v>-0.4</v>
          </cell>
          <cell r="K189">
            <v>-9.3000000000000007</v>
          </cell>
          <cell r="L189">
            <v>-0.8</v>
          </cell>
          <cell r="M189">
            <v>0</v>
          </cell>
          <cell r="N189">
            <v>0</v>
          </cell>
          <cell r="O189">
            <v>0</v>
          </cell>
        </row>
        <row r="190">
          <cell r="A190" t="str">
            <v>T-FOND</v>
          </cell>
          <cell r="B190">
            <v>6919</v>
          </cell>
          <cell r="C190" t="str">
            <v>Bil, övrigt</v>
          </cell>
          <cell r="D190">
            <v>0</v>
          </cell>
          <cell r="E190">
            <v>0</v>
          </cell>
          <cell r="F190">
            <v>0</v>
          </cell>
          <cell r="G190">
            <v>-0.1</v>
          </cell>
          <cell r="H190">
            <v>-3.5</v>
          </cell>
          <cell r="I190">
            <v>-3.6</v>
          </cell>
          <cell r="J190">
            <v>-3</v>
          </cell>
          <cell r="K190">
            <v>-3.7</v>
          </cell>
          <cell r="L190">
            <v>-1</v>
          </cell>
          <cell r="M190">
            <v>0</v>
          </cell>
          <cell r="N190">
            <v>0</v>
          </cell>
          <cell r="O190">
            <v>0</v>
          </cell>
        </row>
        <row r="191">
          <cell r="B191" t="str">
            <v>6919 Totalt</v>
          </cell>
          <cell r="D191">
            <v>0</v>
          </cell>
          <cell r="E191">
            <v>0</v>
          </cell>
          <cell r="F191">
            <v>-0.1</v>
          </cell>
          <cell r="G191">
            <v>-6.1</v>
          </cell>
          <cell r="H191">
            <v>-13.7</v>
          </cell>
          <cell r="I191">
            <v>-4.0999999999999996</v>
          </cell>
          <cell r="J191">
            <v>-3.4</v>
          </cell>
          <cell r="K191">
            <v>-15</v>
          </cell>
          <cell r="L191">
            <v>-1.8</v>
          </cell>
          <cell r="O191">
            <v>0</v>
          </cell>
        </row>
        <row r="192">
          <cell r="A192" t="str">
            <v>TAB</v>
          </cell>
          <cell r="B192">
            <v>7010</v>
          </cell>
          <cell r="C192" t="str">
            <v>Frakter och transporter</v>
          </cell>
          <cell r="D192">
            <v>0</v>
          </cell>
          <cell r="E192">
            <v>0</v>
          </cell>
          <cell r="F192">
            <v>-1.2</v>
          </cell>
          <cell r="G192">
            <v>0</v>
          </cell>
          <cell r="H192">
            <v>-0.2</v>
          </cell>
          <cell r="I192">
            <v>0</v>
          </cell>
          <cell r="J192">
            <v>-0.9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 t="str">
            <v>T-KAP</v>
          </cell>
          <cell r="B193">
            <v>7010</v>
          </cell>
          <cell r="C193" t="str">
            <v>Frakter och transporter</v>
          </cell>
          <cell r="D193">
            <v>-1.1000000000000001</v>
          </cell>
          <cell r="E193">
            <v>-6.8</v>
          </cell>
          <cell r="F193">
            <v>-3.4</v>
          </cell>
          <cell r="G193">
            <v>-5.3</v>
          </cell>
          <cell r="H193">
            <v>-6.8</v>
          </cell>
          <cell r="I193">
            <v>-8.1999999999999993</v>
          </cell>
          <cell r="J193">
            <v>-1.7</v>
          </cell>
          <cell r="K193">
            <v>-2.2999999999999998</v>
          </cell>
          <cell r="L193">
            <v>-7</v>
          </cell>
          <cell r="M193">
            <v>0</v>
          </cell>
          <cell r="N193">
            <v>0</v>
          </cell>
          <cell r="O193">
            <v>0</v>
          </cell>
        </row>
        <row r="194">
          <cell r="A194" t="str">
            <v>T-FOND</v>
          </cell>
          <cell r="B194">
            <v>7010</v>
          </cell>
          <cell r="C194" t="str">
            <v>Frakter och transporter</v>
          </cell>
          <cell r="D194">
            <v>0</v>
          </cell>
          <cell r="E194">
            <v>0</v>
          </cell>
          <cell r="F194">
            <v>-0.5</v>
          </cell>
          <cell r="G194">
            <v>0</v>
          </cell>
          <cell r="H194">
            <v>-1.1000000000000001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B195" t="str">
            <v>7010 Totalt</v>
          </cell>
          <cell r="D195">
            <v>-1.1000000000000001</v>
          </cell>
          <cell r="E195">
            <v>-6.8</v>
          </cell>
          <cell r="F195">
            <v>-5.0999999999999996</v>
          </cell>
          <cell r="G195">
            <v>-5.3</v>
          </cell>
          <cell r="H195">
            <v>-8.1</v>
          </cell>
          <cell r="I195">
            <v>-8.1999999999999993</v>
          </cell>
          <cell r="J195">
            <v>-2.6</v>
          </cell>
          <cell r="K195">
            <v>-2.2999999999999998</v>
          </cell>
          <cell r="L195">
            <v>-7</v>
          </cell>
          <cell r="O195">
            <v>0</v>
          </cell>
        </row>
        <row r="196">
          <cell r="A196" t="str">
            <v>TAB</v>
          </cell>
          <cell r="B196">
            <v>7052</v>
          </cell>
          <cell r="C196" t="str">
            <v>Resekostnader övriga</v>
          </cell>
          <cell r="D196">
            <v>-25.7</v>
          </cell>
          <cell r="E196">
            <v>-11.4</v>
          </cell>
          <cell r="F196">
            <v>-16.2</v>
          </cell>
          <cell r="G196">
            <v>-10.3</v>
          </cell>
          <cell r="H196">
            <v>-27.3</v>
          </cell>
          <cell r="I196">
            <v>-13</v>
          </cell>
          <cell r="J196">
            <v>-19.600000000000001</v>
          </cell>
          <cell r="K196">
            <v>-37.799999999999997</v>
          </cell>
          <cell r="L196">
            <v>-21.5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T-KAP</v>
          </cell>
          <cell r="B197">
            <v>7052</v>
          </cell>
          <cell r="C197" t="str">
            <v>Resekostnader övriga</v>
          </cell>
          <cell r="D197">
            <v>-55.6</v>
          </cell>
          <cell r="E197">
            <v>-5.6</v>
          </cell>
          <cell r="F197">
            <v>-28.2</v>
          </cell>
          <cell r="G197">
            <v>-41.7</v>
          </cell>
          <cell r="H197">
            <v>-2.2999999999999998</v>
          </cell>
          <cell r="I197">
            <v>-4.5</v>
          </cell>
          <cell r="J197">
            <v>-2.9</v>
          </cell>
          <cell r="K197">
            <v>-12</v>
          </cell>
          <cell r="L197">
            <v>-13</v>
          </cell>
          <cell r="M197">
            <v>0</v>
          </cell>
          <cell r="N197">
            <v>0</v>
          </cell>
          <cell r="O197">
            <v>0</v>
          </cell>
        </row>
        <row r="198">
          <cell r="A198" t="str">
            <v>T-FOND</v>
          </cell>
          <cell r="B198">
            <v>7052</v>
          </cell>
          <cell r="C198" t="str">
            <v>Resekostnader övriga</v>
          </cell>
          <cell r="D198">
            <v>-2.5</v>
          </cell>
          <cell r="E198">
            <v>-7.3</v>
          </cell>
          <cell r="F198">
            <v>-11.2</v>
          </cell>
          <cell r="G198">
            <v>0</v>
          </cell>
          <cell r="H198">
            <v>-3.3</v>
          </cell>
          <cell r="I198">
            <v>-11.1</v>
          </cell>
          <cell r="J198">
            <v>-2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B199" t="str">
            <v>7052 Totalt</v>
          </cell>
          <cell r="D199">
            <v>-83.8</v>
          </cell>
          <cell r="E199">
            <v>-24.3</v>
          </cell>
          <cell r="F199">
            <v>-55.599999999999994</v>
          </cell>
          <cell r="G199">
            <v>-52</v>
          </cell>
          <cell r="H199">
            <v>-32.9</v>
          </cell>
          <cell r="I199">
            <v>-28.6</v>
          </cell>
          <cell r="J199">
            <v>-24.5</v>
          </cell>
          <cell r="K199">
            <v>-49.8</v>
          </cell>
          <cell r="L199">
            <v>-34.5</v>
          </cell>
          <cell r="O199">
            <v>0</v>
          </cell>
        </row>
        <row r="200">
          <cell r="A200" t="str">
            <v>TAB</v>
          </cell>
          <cell r="B200">
            <v>7054</v>
          </cell>
          <cell r="C200" t="str">
            <v>Lokala resor, taxi mm</v>
          </cell>
          <cell r="D200">
            <v>0</v>
          </cell>
          <cell r="E200">
            <v>-0.2</v>
          </cell>
          <cell r="F200">
            <v>-1.4</v>
          </cell>
          <cell r="G200">
            <v>-2</v>
          </cell>
          <cell r="H200">
            <v>-1.6</v>
          </cell>
          <cell r="I200">
            <v>-0.4</v>
          </cell>
          <cell r="J200">
            <v>0</v>
          </cell>
          <cell r="K200">
            <v>-1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T-KAP</v>
          </cell>
          <cell r="B201">
            <v>7054</v>
          </cell>
          <cell r="C201" t="str">
            <v>Lokala resor, taxi mm</v>
          </cell>
          <cell r="D201">
            <v>-3.7</v>
          </cell>
          <cell r="E201">
            <v>-6.6</v>
          </cell>
          <cell r="F201">
            <v>-5.0999999999999996</v>
          </cell>
          <cell r="G201">
            <v>-4.9000000000000004</v>
          </cell>
          <cell r="H201">
            <v>-4.4000000000000004</v>
          </cell>
          <cell r="I201">
            <v>-6.3</v>
          </cell>
          <cell r="J201">
            <v>-6.2</v>
          </cell>
          <cell r="K201">
            <v>-5.9</v>
          </cell>
          <cell r="L201">
            <v>-4.0999999999999996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T-FOND</v>
          </cell>
          <cell r="B202">
            <v>7054</v>
          </cell>
          <cell r="C202" t="str">
            <v>Lokala resor, taxi mm</v>
          </cell>
          <cell r="D202">
            <v>-2.4</v>
          </cell>
          <cell r="E202">
            <v>-1.6</v>
          </cell>
          <cell r="F202">
            <v>-3.2</v>
          </cell>
          <cell r="G202">
            <v>-2.5</v>
          </cell>
          <cell r="H202">
            <v>-2</v>
          </cell>
          <cell r="I202">
            <v>-4.2</v>
          </cell>
          <cell r="J202">
            <v>-1.6</v>
          </cell>
          <cell r="K202">
            <v>-1</v>
          </cell>
          <cell r="L202">
            <v>-1.6</v>
          </cell>
          <cell r="M202">
            <v>0</v>
          </cell>
          <cell r="N202">
            <v>0</v>
          </cell>
          <cell r="O202">
            <v>0</v>
          </cell>
        </row>
        <row r="203">
          <cell r="B203" t="str">
            <v>7054 Totalt</v>
          </cell>
          <cell r="D203">
            <v>-6.1</v>
          </cell>
          <cell r="E203">
            <v>-8.4</v>
          </cell>
          <cell r="F203">
            <v>-9.6999999999999993</v>
          </cell>
          <cell r="G203">
            <v>-9.4</v>
          </cell>
          <cell r="H203">
            <v>-8</v>
          </cell>
          <cell r="I203">
            <v>-10.9</v>
          </cell>
          <cell r="J203">
            <v>-7.8000000000000007</v>
          </cell>
          <cell r="K203">
            <v>-7.9</v>
          </cell>
          <cell r="L203">
            <v>-5.6999999999999993</v>
          </cell>
          <cell r="O203">
            <v>0</v>
          </cell>
        </row>
        <row r="204">
          <cell r="A204" t="str">
            <v>TAB</v>
          </cell>
          <cell r="B204">
            <v>7171</v>
          </cell>
          <cell r="C204" t="str">
            <v>Representation, avdrag</v>
          </cell>
          <cell r="D204">
            <v>-1.2</v>
          </cell>
          <cell r="E204">
            <v>-1.1000000000000001</v>
          </cell>
          <cell r="F204">
            <v>-2.2000000000000002</v>
          </cell>
          <cell r="G204">
            <v>-4.5</v>
          </cell>
          <cell r="H204">
            <v>-7.2</v>
          </cell>
          <cell r="I204">
            <v>-2.2000000000000002</v>
          </cell>
          <cell r="J204">
            <v>0</v>
          </cell>
          <cell r="K204">
            <v>-6.2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 t="str">
            <v>T-KAP</v>
          </cell>
          <cell r="B205">
            <v>7171</v>
          </cell>
          <cell r="C205" t="str">
            <v>Representation, avdrag</v>
          </cell>
          <cell r="D205">
            <v>-3.4</v>
          </cell>
          <cell r="E205">
            <v>-5.4</v>
          </cell>
          <cell r="F205">
            <v>-10.4</v>
          </cell>
          <cell r="G205">
            <v>-8.6</v>
          </cell>
          <cell r="H205">
            <v>-8.6999999999999993</v>
          </cell>
          <cell r="I205">
            <v>-10.9</v>
          </cell>
          <cell r="J205">
            <v>-9.6</v>
          </cell>
          <cell r="K205">
            <v>-6.3</v>
          </cell>
          <cell r="L205">
            <v>-10.199999999999999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T-FOND</v>
          </cell>
          <cell r="B206">
            <v>7171</v>
          </cell>
          <cell r="C206" t="str">
            <v>Representation, avdrag</v>
          </cell>
          <cell r="D206">
            <v>-0.4</v>
          </cell>
          <cell r="E206">
            <v>-0.7</v>
          </cell>
          <cell r="F206">
            <v>-1.5</v>
          </cell>
          <cell r="G206">
            <v>-0.5</v>
          </cell>
          <cell r="H206">
            <v>-1.3</v>
          </cell>
          <cell r="I206">
            <v>-0.7</v>
          </cell>
          <cell r="J206">
            <v>-2</v>
          </cell>
          <cell r="K206">
            <v>-3.6</v>
          </cell>
          <cell r="L206">
            <v>-0.3</v>
          </cell>
          <cell r="M206">
            <v>0</v>
          </cell>
          <cell r="N206">
            <v>0</v>
          </cell>
          <cell r="O206">
            <v>0</v>
          </cell>
        </row>
        <row r="207">
          <cell r="B207" t="str">
            <v>7171 Totalt</v>
          </cell>
          <cell r="D207">
            <v>-5</v>
          </cell>
          <cell r="E207">
            <v>-7.2</v>
          </cell>
          <cell r="F207">
            <v>-14.100000000000001</v>
          </cell>
          <cell r="G207">
            <v>-13.6</v>
          </cell>
          <cell r="H207">
            <v>-17.2</v>
          </cell>
          <cell r="I207">
            <v>-13.8</v>
          </cell>
          <cell r="J207">
            <v>-11.6</v>
          </cell>
          <cell r="K207">
            <v>-16.100000000000001</v>
          </cell>
          <cell r="L207">
            <v>-10.5</v>
          </cell>
          <cell r="O207">
            <v>0</v>
          </cell>
        </row>
        <row r="208">
          <cell r="A208" t="str">
            <v>T-FOND</v>
          </cell>
          <cell r="B208">
            <v>7172</v>
          </cell>
          <cell r="C208" t="str">
            <v>Representation, vin &amp; sprit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-0.3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B209" t="str">
            <v>7172 Totalt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-0.3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O209">
            <v>0</v>
          </cell>
        </row>
        <row r="210">
          <cell r="A210" t="str">
            <v>TAB</v>
          </cell>
          <cell r="B210">
            <v>7173</v>
          </cell>
          <cell r="C210" t="str">
            <v>Överrepresentation</v>
          </cell>
          <cell r="D210">
            <v>0</v>
          </cell>
          <cell r="E210">
            <v>0</v>
          </cell>
          <cell r="F210">
            <v>-2</v>
          </cell>
          <cell r="G210">
            <v>-5.8</v>
          </cell>
          <cell r="H210">
            <v>-3.6</v>
          </cell>
          <cell r="I210">
            <v>0</v>
          </cell>
          <cell r="J210">
            <v>0</v>
          </cell>
          <cell r="K210">
            <v>-9.8000000000000007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T-KAP</v>
          </cell>
          <cell r="B211">
            <v>7173</v>
          </cell>
          <cell r="C211" t="str">
            <v>Överrepresentation</v>
          </cell>
          <cell r="D211">
            <v>0</v>
          </cell>
          <cell r="E211">
            <v>-0.3</v>
          </cell>
          <cell r="F211">
            <v>-3.1</v>
          </cell>
          <cell r="G211">
            <v>-1.2</v>
          </cell>
          <cell r="H211">
            <v>-0.2</v>
          </cell>
          <cell r="I211">
            <v>-2.9</v>
          </cell>
          <cell r="J211">
            <v>-0.9</v>
          </cell>
          <cell r="K211">
            <v>-1</v>
          </cell>
          <cell r="L211">
            <v>-0.4</v>
          </cell>
          <cell r="M211">
            <v>0</v>
          </cell>
          <cell r="N211">
            <v>0</v>
          </cell>
          <cell r="O211">
            <v>0</v>
          </cell>
        </row>
        <row r="212">
          <cell r="A212" t="str">
            <v>T-FOND</v>
          </cell>
          <cell r="B212">
            <v>7173</v>
          </cell>
          <cell r="C212" t="str">
            <v>Överrepresentation</v>
          </cell>
          <cell r="D212">
            <v>0</v>
          </cell>
          <cell r="E212">
            <v>-1.4</v>
          </cell>
          <cell r="F212">
            <v>-0.9</v>
          </cell>
          <cell r="G212">
            <v>0</v>
          </cell>
          <cell r="H212">
            <v>-3.1</v>
          </cell>
          <cell r="I212">
            <v>-0.1</v>
          </cell>
          <cell r="J212">
            <v>-2</v>
          </cell>
          <cell r="K212">
            <v>-0.7</v>
          </cell>
          <cell r="L212">
            <v>-1.2</v>
          </cell>
          <cell r="M212">
            <v>0</v>
          </cell>
          <cell r="N212">
            <v>0</v>
          </cell>
          <cell r="O212">
            <v>0</v>
          </cell>
        </row>
        <row r="213">
          <cell r="B213" t="str">
            <v>7173 Totalt</v>
          </cell>
          <cell r="D213">
            <v>0</v>
          </cell>
          <cell r="E213">
            <v>-1.7</v>
          </cell>
          <cell r="F213">
            <v>-6</v>
          </cell>
          <cell r="G213">
            <v>-7</v>
          </cell>
          <cell r="H213">
            <v>-6.9</v>
          </cell>
          <cell r="I213">
            <v>-3</v>
          </cell>
          <cell r="J213">
            <v>-2.9</v>
          </cell>
          <cell r="K213">
            <v>-11.5</v>
          </cell>
          <cell r="L213">
            <v>-1.6</v>
          </cell>
          <cell r="O213">
            <v>0</v>
          </cell>
        </row>
        <row r="214">
          <cell r="A214" t="str">
            <v>TAB</v>
          </cell>
          <cell r="B214">
            <v>7174</v>
          </cell>
          <cell r="C214" t="str">
            <v>Kundträffar, konferencer</v>
          </cell>
          <cell r="D214">
            <v>-8.6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 t="str">
            <v>T-KAP</v>
          </cell>
          <cell r="B215">
            <v>7174</v>
          </cell>
          <cell r="C215" t="str">
            <v>Kundträffar, konferencer</v>
          </cell>
          <cell r="D215">
            <v>-1</v>
          </cell>
          <cell r="E215">
            <v>-0.8</v>
          </cell>
          <cell r="F215">
            <v>-0.1</v>
          </cell>
          <cell r="G215">
            <v>0</v>
          </cell>
          <cell r="H215">
            <v>0</v>
          </cell>
          <cell r="I215">
            <v>-0.8</v>
          </cell>
          <cell r="J215">
            <v>0</v>
          </cell>
          <cell r="K215">
            <v>0</v>
          </cell>
          <cell r="L215">
            <v>-0.4</v>
          </cell>
          <cell r="M215">
            <v>0</v>
          </cell>
          <cell r="N215">
            <v>0</v>
          </cell>
          <cell r="O215">
            <v>0</v>
          </cell>
        </row>
        <row r="216">
          <cell r="B216" t="str">
            <v>7174 Totalt</v>
          </cell>
          <cell r="D216">
            <v>-9.6</v>
          </cell>
          <cell r="E216">
            <v>-0.8</v>
          </cell>
          <cell r="F216">
            <v>-0.1</v>
          </cell>
          <cell r="G216">
            <v>0</v>
          </cell>
          <cell r="H216">
            <v>0</v>
          </cell>
          <cell r="I216">
            <v>-0.8</v>
          </cell>
          <cell r="J216">
            <v>0</v>
          </cell>
          <cell r="K216">
            <v>0</v>
          </cell>
          <cell r="L216">
            <v>-0.4</v>
          </cell>
          <cell r="O216">
            <v>0</v>
          </cell>
        </row>
        <row r="217">
          <cell r="A217" t="str">
            <v>TAB</v>
          </cell>
          <cell r="B217">
            <v>7200</v>
          </cell>
          <cell r="C217" t="str">
            <v>Reklam och PR</v>
          </cell>
          <cell r="D217">
            <v>0</v>
          </cell>
          <cell r="E217">
            <v>-5</v>
          </cell>
          <cell r="F217">
            <v>0</v>
          </cell>
          <cell r="G217">
            <v>-47.2</v>
          </cell>
          <cell r="H217">
            <v>-22.4</v>
          </cell>
          <cell r="I217">
            <v>0</v>
          </cell>
          <cell r="J217">
            <v>0</v>
          </cell>
          <cell r="K217">
            <v>-0.7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T-KAP</v>
          </cell>
          <cell r="B218">
            <v>7200</v>
          </cell>
          <cell r="C218" t="str">
            <v>Reklam och PR</v>
          </cell>
          <cell r="D218">
            <v>0</v>
          </cell>
          <cell r="E218">
            <v>0</v>
          </cell>
          <cell r="F218">
            <v>-20.399999999999999</v>
          </cell>
          <cell r="G218">
            <v>0</v>
          </cell>
          <cell r="H218">
            <v>-14.9</v>
          </cell>
          <cell r="I218">
            <v>-72.5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B219" t="str">
            <v>7200 Totalt</v>
          </cell>
          <cell r="D219">
            <v>0</v>
          </cell>
          <cell r="E219">
            <v>-5</v>
          </cell>
          <cell r="F219">
            <v>-20.399999999999999</v>
          </cell>
          <cell r="G219">
            <v>-47.2</v>
          </cell>
          <cell r="H219">
            <v>-37.299999999999997</v>
          </cell>
          <cell r="I219">
            <v>-72.5</v>
          </cell>
          <cell r="J219">
            <v>0</v>
          </cell>
          <cell r="K219">
            <v>-0.7</v>
          </cell>
          <cell r="L219">
            <v>0</v>
          </cell>
          <cell r="O219">
            <v>0</v>
          </cell>
        </row>
        <row r="220">
          <cell r="A220" t="str">
            <v>T-KAP</v>
          </cell>
          <cell r="B220">
            <v>7210</v>
          </cell>
          <cell r="C220" t="str">
            <v>Annonsering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-7</v>
          </cell>
          <cell r="J220">
            <v>0</v>
          </cell>
          <cell r="K220">
            <v>0</v>
          </cell>
          <cell r="L220">
            <v>-5</v>
          </cell>
          <cell r="M220">
            <v>0</v>
          </cell>
          <cell r="N220">
            <v>0</v>
          </cell>
          <cell r="O220">
            <v>0</v>
          </cell>
        </row>
        <row r="221">
          <cell r="B221" t="str">
            <v>7210 Totalt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-7</v>
          </cell>
          <cell r="J221">
            <v>0</v>
          </cell>
          <cell r="K221">
            <v>0</v>
          </cell>
          <cell r="L221">
            <v>-5</v>
          </cell>
          <cell r="O221">
            <v>0</v>
          </cell>
        </row>
        <row r="222">
          <cell r="A222" t="str">
            <v>TAB</v>
          </cell>
          <cell r="B222">
            <v>7290</v>
          </cell>
          <cell r="C222" t="str">
            <v>Övrig marknadsföring</v>
          </cell>
          <cell r="D222">
            <v>0</v>
          </cell>
          <cell r="E222">
            <v>0</v>
          </cell>
          <cell r="F222">
            <v>0</v>
          </cell>
          <cell r="G222">
            <v>-12.5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 t="str">
            <v>T-KAP</v>
          </cell>
          <cell r="B223">
            <v>7290</v>
          </cell>
          <cell r="C223" t="str">
            <v>Övrig marknadsföring</v>
          </cell>
          <cell r="D223">
            <v>-4.8</v>
          </cell>
          <cell r="E223">
            <v>0</v>
          </cell>
          <cell r="F223">
            <v>0</v>
          </cell>
          <cell r="G223">
            <v>-6.6</v>
          </cell>
          <cell r="H223">
            <v>0</v>
          </cell>
          <cell r="I223">
            <v>-1</v>
          </cell>
          <cell r="J223">
            <v>-28.9</v>
          </cell>
          <cell r="K223">
            <v>-7.2</v>
          </cell>
          <cell r="L223">
            <v>-0.6</v>
          </cell>
          <cell r="M223">
            <v>0</v>
          </cell>
          <cell r="N223">
            <v>0</v>
          </cell>
          <cell r="O223">
            <v>0</v>
          </cell>
        </row>
        <row r="224">
          <cell r="B224" t="str">
            <v>7290 Totalt</v>
          </cell>
          <cell r="D224">
            <v>-4.8</v>
          </cell>
          <cell r="E224">
            <v>0</v>
          </cell>
          <cell r="F224">
            <v>0</v>
          </cell>
          <cell r="G224">
            <v>-19.100000000000001</v>
          </cell>
          <cell r="H224">
            <v>0</v>
          </cell>
          <cell r="I224">
            <v>-1</v>
          </cell>
          <cell r="J224">
            <v>-28.9</v>
          </cell>
          <cell r="K224">
            <v>-7.2</v>
          </cell>
          <cell r="L224">
            <v>-0.6</v>
          </cell>
          <cell r="O224">
            <v>0</v>
          </cell>
        </row>
        <row r="225">
          <cell r="A225" t="str">
            <v>TAB</v>
          </cell>
          <cell r="B225">
            <v>7310</v>
          </cell>
          <cell r="C225" t="str">
            <v>Försäkringspremier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-13.9</v>
          </cell>
          <cell r="I225">
            <v>-2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B226" t="str">
            <v>7310 Totalt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-13.9</v>
          </cell>
          <cell r="I226">
            <v>-2</v>
          </cell>
          <cell r="J226">
            <v>0</v>
          </cell>
          <cell r="K226">
            <v>0</v>
          </cell>
          <cell r="L226">
            <v>0</v>
          </cell>
          <cell r="O226">
            <v>0</v>
          </cell>
        </row>
        <row r="227">
          <cell r="A227" t="str">
            <v>TAB</v>
          </cell>
          <cell r="B227">
            <v>7319</v>
          </cell>
          <cell r="C227" t="str">
            <v>AIG, Förmögenhetsbrott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-5</v>
          </cell>
          <cell r="I227">
            <v>-5</v>
          </cell>
          <cell r="J227">
            <v>-5</v>
          </cell>
          <cell r="K227">
            <v>-5</v>
          </cell>
          <cell r="L227">
            <v>-5</v>
          </cell>
          <cell r="M227">
            <v>0</v>
          </cell>
          <cell r="N227">
            <v>0</v>
          </cell>
          <cell r="O227">
            <v>0</v>
          </cell>
        </row>
        <row r="228">
          <cell r="B228" t="str">
            <v>7319 Totalt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-5</v>
          </cell>
          <cell r="I228">
            <v>-5</v>
          </cell>
          <cell r="J228">
            <v>-5</v>
          </cell>
          <cell r="K228">
            <v>-5</v>
          </cell>
          <cell r="L228">
            <v>-5</v>
          </cell>
          <cell r="O228">
            <v>0</v>
          </cell>
        </row>
        <row r="229">
          <cell r="A229" t="str">
            <v>TAB</v>
          </cell>
          <cell r="B229">
            <v>7320</v>
          </cell>
          <cell r="C229" t="str">
            <v>AIG, Proffessionsansvar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-16.3</v>
          </cell>
          <cell r="I229">
            <v>-16.3</v>
          </cell>
          <cell r="J229">
            <v>-16.3</v>
          </cell>
          <cell r="K229">
            <v>-16.3</v>
          </cell>
          <cell r="L229">
            <v>-16.3</v>
          </cell>
          <cell r="M229">
            <v>0</v>
          </cell>
          <cell r="N229">
            <v>0</v>
          </cell>
          <cell r="O229">
            <v>0</v>
          </cell>
        </row>
        <row r="230">
          <cell r="A230" t="str">
            <v>T-KAP</v>
          </cell>
          <cell r="B230">
            <v>7320</v>
          </cell>
          <cell r="C230" t="str">
            <v>Ansvarsförsäkring</v>
          </cell>
          <cell r="D230">
            <v>-14.4</v>
          </cell>
          <cell r="E230">
            <v>-14.4</v>
          </cell>
          <cell r="F230">
            <v>-14.4</v>
          </cell>
          <cell r="G230">
            <v>-14.4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B231" t="str">
            <v>7320 Totalt</v>
          </cell>
          <cell r="D231">
            <v>-14.4</v>
          </cell>
          <cell r="E231">
            <v>-14.4</v>
          </cell>
          <cell r="F231">
            <v>-14.4</v>
          </cell>
          <cell r="G231">
            <v>-14.4</v>
          </cell>
          <cell r="H231">
            <v>-16.3</v>
          </cell>
          <cell r="I231">
            <v>-16.3</v>
          </cell>
          <cell r="J231">
            <v>-16.3</v>
          </cell>
          <cell r="K231">
            <v>-16.3</v>
          </cell>
          <cell r="L231">
            <v>-16.3</v>
          </cell>
          <cell r="O231">
            <v>0</v>
          </cell>
        </row>
        <row r="232">
          <cell r="A232" t="str">
            <v>TAB</v>
          </cell>
          <cell r="B232">
            <v>7321</v>
          </cell>
          <cell r="C232" t="str">
            <v>VD/Styrelseansvarsförs</v>
          </cell>
          <cell r="D232">
            <v>-2.9</v>
          </cell>
          <cell r="E232">
            <v>-2.9</v>
          </cell>
          <cell r="F232">
            <v>-2.9</v>
          </cell>
          <cell r="G232">
            <v>-2.9</v>
          </cell>
          <cell r="H232">
            <v>-2.9</v>
          </cell>
          <cell r="I232">
            <v>-2.9</v>
          </cell>
          <cell r="J232">
            <v>-2.9</v>
          </cell>
          <cell r="K232">
            <v>-2.9</v>
          </cell>
          <cell r="L232">
            <v>-2.9</v>
          </cell>
          <cell r="M232">
            <v>0</v>
          </cell>
          <cell r="N232">
            <v>0</v>
          </cell>
          <cell r="O232">
            <v>0</v>
          </cell>
        </row>
        <row r="233">
          <cell r="B233" t="str">
            <v>7321 Totalt</v>
          </cell>
          <cell r="D233">
            <v>-2.9</v>
          </cell>
          <cell r="E233">
            <v>-2.9</v>
          </cell>
          <cell r="F233">
            <v>-2.9</v>
          </cell>
          <cell r="G233">
            <v>-2.9</v>
          </cell>
          <cell r="H233">
            <v>-2.9</v>
          </cell>
          <cell r="I233">
            <v>-2.9</v>
          </cell>
          <cell r="J233">
            <v>-2.9</v>
          </cell>
          <cell r="K233">
            <v>-2.9</v>
          </cell>
          <cell r="L233">
            <v>-2.9</v>
          </cell>
          <cell r="O233">
            <v>0</v>
          </cell>
        </row>
        <row r="234">
          <cell r="A234" t="str">
            <v>T-KAP</v>
          </cell>
          <cell r="B234">
            <v>7415</v>
          </cell>
          <cell r="C234" t="str">
            <v>Styrelsearvoden, sociala avg</v>
          </cell>
          <cell r="D234">
            <v>0</v>
          </cell>
          <cell r="E234">
            <v>0</v>
          </cell>
          <cell r="F234">
            <v>0</v>
          </cell>
          <cell r="G234">
            <v>2.9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 t="str">
            <v>T-FOND</v>
          </cell>
          <cell r="B235">
            <v>7415</v>
          </cell>
          <cell r="C235" t="str">
            <v>Styrelsearvoden, sociala avg</v>
          </cell>
          <cell r="D235">
            <v>0</v>
          </cell>
          <cell r="E235">
            <v>0</v>
          </cell>
          <cell r="F235">
            <v>0</v>
          </cell>
          <cell r="G235">
            <v>5.8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B236" t="str">
            <v>7415 Totalt</v>
          </cell>
          <cell r="D236">
            <v>0</v>
          </cell>
          <cell r="E236">
            <v>0</v>
          </cell>
          <cell r="F236">
            <v>0</v>
          </cell>
          <cell r="G236">
            <v>8.6999999999999993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O236">
            <v>0</v>
          </cell>
        </row>
        <row r="237">
          <cell r="A237" t="str">
            <v>T-KAP</v>
          </cell>
          <cell r="B237">
            <v>7420</v>
          </cell>
          <cell r="C237" t="str">
            <v>Revisionsarvoden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5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 t="str">
            <v>T-FOND</v>
          </cell>
          <cell r="B238">
            <v>7420</v>
          </cell>
          <cell r="C238" t="str">
            <v>Revisionsarvoden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12.1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B239" t="str">
            <v>7420 Totalt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17.100000000000001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O239">
            <v>0</v>
          </cell>
        </row>
        <row r="240">
          <cell r="A240" t="str">
            <v>T-FOND</v>
          </cell>
          <cell r="B240">
            <v>7510</v>
          </cell>
          <cell r="C240" t="str">
            <v>Trevise Marknadsanalys</v>
          </cell>
          <cell r="D240">
            <v>-117.7</v>
          </cell>
          <cell r="E240">
            <v>-117.7</v>
          </cell>
          <cell r="F240">
            <v>-117.7</v>
          </cell>
          <cell r="G240">
            <v>-117.6</v>
          </cell>
          <cell r="H240">
            <v>-117.6</v>
          </cell>
          <cell r="I240">
            <v>-117.6</v>
          </cell>
          <cell r="J240">
            <v>-114.3</v>
          </cell>
          <cell r="K240">
            <v>-114.3</v>
          </cell>
          <cell r="L240">
            <v>-114.3</v>
          </cell>
          <cell r="M240">
            <v>0</v>
          </cell>
          <cell r="N240">
            <v>0</v>
          </cell>
          <cell r="O240">
            <v>0</v>
          </cell>
        </row>
        <row r="241">
          <cell r="B241" t="str">
            <v>7510 Totalt</v>
          </cell>
          <cell r="D241">
            <v>-117.7</v>
          </cell>
          <cell r="E241">
            <v>-117.7</v>
          </cell>
          <cell r="F241">
            <v>-117.7</v>
          </cell>
          <cell r="G241">
            <v>-117.6</v>
          </cell>
          <cell r="H241">
            <v>-117.6</v>
          </cell>
          <cell r="I241">
            <v>-117.6</v>
          </cell>
          <cell r="J241">
            <v>-114.3</v>
          </cell>
          <cell r="K241">
            <v>-114.3</v>
          </cell>
          <cell r="L241">
            <v>-114.3</v>
          </cell>
          <cell r="O241">
            <v>0</v>
          </cell>
        </row>
        <row r="242">
          <cell r="A242" t="str">
            <v>T-FOND</v>
          </cell>
          <cell r="B242">
            <v>7610</v>
          </cell>
          <cell r="C242" t="str">
            <v>Tryck av fondinfo</v>
          </cell>
          <cell r="D242">
            <v>0</v>
          </cell>
          <cell r="E242">
            <v>0</v>
          </cell>
          <cell r="F242">
            <v>-32.700000000000003</v>
          </cell>
          <cell r="G242">
            <v>0</v>
          </cell>
          <cell r="H242">
            <v>0</v>
          </cell>
          <cell r="I242">
            <v>0</v>
          </cell>
          <cell r="J242">
            <v>-79.8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B243" t="str">
            <v>7610 Totalt</v>
          </cell>
          <cell r="D243">
            <v>0</v>
          </cell>
          <cell r="E243">
            <v>0</v>
          </cell>
          <cell r="F243">
            <v>-32.700000000000003</v>
          </cell>
          <cell r="G243">
            <v>0</v>
          </cell>
          <cell r="H243">
            <v>0</v>
          </cell>
          <cell r="I243">
            <v>0</v>
          </cell>
          <cell r="J243">
            <v>-79.8</v>
          </cell>
          <cell r="K243">
            <v>0</v>
          </cell>
          <cell r="L243">
            <v>0</v>
          </cell>
          <cell r="O243">
            <v>0</v>
          </cell>
        </row>
        <row r="244">
          <cell r="A244" t="str">
            <v>T-KAP</v>
          </cell>
          <cell r="B244">
            <v>7615</v>
          </cell>
          <cell r="C244" t="str">
            <v>Tryck av årsredovisning</v>
          </cell>
          <cell r="D244">
            <v>0</v>
          </cell>
          <cell r="E244">
            <v>0</v>
          </cell>
          <cell r="F244">
            <v>0</v>
          </cell>
          <cell r="G244">
            <v>-100.6</v>
          </cell>
          <cell r="H244">
            <v>-61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 t="str">
            <v>T-FOND</v>
          </cell>
          <cell r="B245">
            <v>7615</v>
          </cell>
          <cell r="C245" t="str">
            <v>Tryck av årsredovisning</v>
          </cell>
          <cell r="D245">
            <v>0</v>
          </cell>
          <cell r="E245">
            <v>0</v>
          </cell>
          <cell r="F245">
            <v>-44.3</v>
          </cell>
          <cell r="G245">
            <v>-62.4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-15.7</v>
          </cell>
          <cell r="M245">
            <v>0</v>
          </cell>
          <cell r="N245">
            <v>0</v>
          </cell>
          <cell r="O245">
            <v>0</v>
          </cell>
        </row>
        <row r="246">
          <cell r="B246" t="str">
            <v>7615 Totalt</v>
          </cell>
          <cell r="D246">
            <v>0</v>
          </cell>
          <cell r="E246">
            <v>0</v>
          </cell>
          <cell r="F246">
            <v>-44.3</v>
          </cell>
          <cell r="G246">
            <v>-163</v>
          </cell>
          <cell r="H246">
            <v>-61</v>
          </cell>
          <cell r="I246">
            <v>0</v>
          </cell>
          <cell r="J246">
            <v>0</v>
          </cell>
          <cell r="K246">
            <v>0</v>
          </cell>
          <cell r="L246">
            <v>-15.7</v>
          </cell>
          <cell r="O246">
            <v>0</v>
          </cell>
        </row>
        <row r="247">
          <cell r="A247" t="str">
            <v>T-KAP</v>
          </cell>
          <cell r="B247">
            <v>7620</v>
          </cell>
          <cell r="C247" t="str">
            <v>Börsinformation, SIX</v>
          </cell>
          <cell r="D247">
            <v>-10.6</v>
          </cell>
          <cell r="E247">
            <v>-10.6</v>
          </cell>
          <cell r="F247">
            <v>-10.6</v>
          </cell>
          <cell r="G247">
            <v>-10.6</v>
          </cell>
          <cell r="H247">
            <v>-10.6</v>
          </cell>
          <cell r="I247">
            <v>-21.2</v>
          </cell>
          <cell r="J247">
            <v>0</v>
          </cell>
          <cell r="K247">
            <v>-10.6</v>
          </cell>
          <cell r="L247">
            <v>-10.6</v>
          </cell>
          <cell r="M247">
            <v>0</v>
          </cell>
          <cell r="N247">
            <v>0</v>
          </cell>
          <cell r="O247">
            <v>0</v>
          </cell>
        </row>
        <row r="248">
          <cell r="A248" t="str">
            <v>T-FOND</v>
          </cell>
          <cell r="B248">
            <v>7620</v>
          </cell>
          <cell r="C248" t="str">
            <v>Börsinformation, SIX</v>
          </cell>
          <cell r="D248">
            <v>-26.6</v>
          </cell>
          <cell r="E248">
            <v>-26.6</v>
          </cell>
          <cell r="F248">
            <v>-26.6</v>
          </cell>
          <cell r="G248">
            <v>-26.5</v>
          </cell>
          <cell r="H248">
            <v>-26.5</v>
          </cell>
          <cell r="I248">
            <v>-26.5</v>
          </cell>
          <cell r="J248">
            <v>-26.5</v>
          </cell>
          <cell r="K248">
            <v>-26.5</v>
          </cell>
          <cell r="L248">
            <v>-26.5</v>
          </cell>
          <cell r="M248">
            <v>0</v>
          </cell>
          <cell r="N248">
            <v>0</v>
          </cell>
          <cell r="O248">
            <v>0</v>
          </cell>
        </row>
        <row r="249">
          <cell r="B249" t="str">
            <v>7620 Totalt</v>
          </cell>
          <cell r="D249">
            <v>-37.200000000000003</v>
          </cell>
          <cell r="E249">
            <v>-37.200000000000003</v>
          </cell>
          <cell r="F249">
            <v>-37.200000000000003</v>
          </cell>
          <cell r="G249">
            <v>-37.1</v>
          </cell>
          <cell r="H249">
            <v>-37.1</v>
          </cell>
          <cell r="I249">
            <v>-47.7</v>
          </cell>
          <cell r="J249">
            <v>-26.5</v>
          </cell>
          <cell r="K249">
            <v>-37.1</v>
          </cell>
          <cell r="L249">
            <v>-37.1</v>
          </cell>
          <cell r="O249">
            <v>0</v>
          </cell>
        </row>
        <row r="250">
          <cell r="A250" t="str">
            <v>T-FOND</v>
          </cell>
          <cell r="B250">
            <v>7621</v>
          </cell>
          <cell r="C250" t="str">
            <v>Penny, drift &amp; underhåll mm</v>
          </cell>
          <cell r="D250">
            <v>-2.6</v>
          </cell>
          <cell r="E250">
            <v>-2.6</v>
          </cell>
          <cell r="F250">
            <v>-2.6</v>
          </cell>
          <cell r="G250">
            <v>-2.6</v>
          </cell>
          <cell r="H250">
            <v>-2.6</v>
          </cell>
          <cell r="I250">
            <v>-2.6</v>
          </cell>
          <cell r="J250">
            <v>-2.6</v>
          </cell>
          <cell r="K250">
            <v>-2.6</v>
          </cell>
          <cell r="L250">
            <v>-2.6</v>
          </cell>
          <cell r="M250">
            <v>0</v>
          </cell>
          <cell r="N250">
            <v>0</v>
          </cell>
          <cell r="O250">
            <v>0</v>
          </cell>
        </row>
        <row r="251">
          <cell r="B251" t="str">
            <v>7621 Totalt</v>
          </cell>
          <cell r="D251">
            <v>-2.6</v>
          </cell>
          <cell r="E251">
            <v>-2.6</v>
          </cell>
          <cell r="F251">
            <v>-2.6</v>
          </cell>
          <cell r="G251">
            <v>-2.6</v>
          </cell>
          <cell r="H251">
            <v>-2.6</v>
          </cell>
          <cell r="I251">
            <v>-2.6</v>
          </cell>
          <cell r="J251">
            <v>-2.6</v>
          </cell>
          <cell r="K251">
            <v>-2.6</v>
          </cell>
          <cell r="L251">
            <v>-2.6</v>
          </cell>
          <cell r="O251">
            <v>0</v>
          </cell>
        </row>
        <row r="252">
          <cell r="A252" t="str">
            <v>T-KAP</v>
          </cell>
          <cell r="B252">
            <v>7622</v>
          </cell>
          <cell r="C252" t="str">
            <v>Kundsystem, drift &amp; underh, mm</v>
          </cell>
          <cell r="D252">
            <v>-7.9</v>
          </cell>
          <cell r="E252">
            <v>-7.9</v>
          </cell>
          <cell r="F252">
            <v>-7.9</v>
          </cell>
          <cell r="G252">
            <v>-7.9</v>
          </cell>
          <cell r="H252">
            <v>-7.9</v>
          </cell>
          <cell r="I252">
            <v>-15.9</v>
          </cell>
          <cell r="J252">
            <v>0</v>
          </cell>
          <cell r="K252">
            <v>-7.9</v>
          </cell>
          <cell r="L252">
            <v>-7.9</v>
          </cell>
          <cell r="M252">
            <v>0</v>
          </cell>
          <cell r="N252">
            <v>0</v>
          </cell>
          <cell r="O252">
            <v>0</v>
          </cell>
        </row>
        <row r="253">
          <cell r="A253" t="str">
            <v>T-FOND</v>
          </cell>
          <cell r="B253">
            <v>7622</v>
          </cell>
          <cell r="C253" t="str">
            <v>Optima, drift &amp; underhåll mm</v>
          </cell>
          <cell r="D253">
            <v>-23.7</v>
          </cell>
          <cell r="E253">
            <v>-1.6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B254" t="str">
            <v>7622 Totalt</v>
          </cell>
          <cell r="D254">
            <v>-31.6</v>
          </cell>
          <cell r="E254">
            <v>-9.5</v>
          </cell>
          <cell r="F254">
            <v>-7.9</v>
          </cell>
          <cell r="G254">
            <v>-7.9</v>
          </cell>
          <cell r="H254">
            <v>-7.9</v>
          </cell>
          <cell r="I254">
            <v>-15.9</v>
          </cell>
          <cell r="J254">
            <v>0</v>
          </cell>
          <cell r="K254">
            <v>-7.9</v>
          </cell>
          <cell r="L254">
            <v>-7.9</v>
          </cell>
          <cell r="O254">
            <v>0</v>
          </cell>
        </row>
        <row r="255">
          <cell r="A255" t="str">
            <v>T-FOND</v>
          </cell>
          <cell r="B255">
            <v>7623</v>
          </cell>
          <cell r="C255" t="str">
            <v>Vikingen, drift &amp; underhåll mm</v>
          </cell>
          <cell r="D255">
            <v>0</v>
          </cell>
          <cell r="E255">
            <v>-1</v>
          </cell>
          <cell r="F255">
            <v>-1</v>
          </cell>
          <cell r="G255">
            <v>-1</v>
          </cell>
          <cell r="H255">
            <v>-1</v>
          </cell>
          <cell r="I255">
            <v>-1</v>
          </cell>
          <cell r="J255">
            <v>-1</v>
          </cell>
          <cell r="K255">
            <v>-1</v>
          </cell>
          <cell r="L255">
            <v>-1</v>
          </cell>
          <cell r="M255">
            <v>0</v>
          </cell>
          <cell r="N255">
            <v>0</v>
          </cell>
          <cell r="O255">
            <v>0</v>
          </cell>
        </row>
        <row r="256">
          <cell r="B256" t="str">
            <v>7623 Totalt</v>
          </cell>
          <cell r="D256">
            <v>0</v>
          </cell>
          <cell r="E256">
            <v>-1</v>
          </cell>
          <cell r="F256">
            <v>-1</v>
          </cell>
          <cell r="G256">
            <v>-1</v>
          </cell>
          <cell r="H256">
            <v>-1</v>
          </cell>
          <cell r="I256">
            <v>-1</v>
          </cell>
          <cell r="J256">
            <v>-1</v>
          </cell>
          <cell r="K256">
            <v>-1</v>
          </cell>
          <cell r="L256">
            <v>-1</v>
          </cell>
          <cell r="O256">
            <v>0</v>
          </cell>
        </row>
        <row r="257">
          <cell r="A257" t="str">
            <v>T-FOND</v>
          </cell>
          <cell r="B257">
            <v>7624</v>
          </cell>
          <cell r="C257" t="str">
            <v>PM-terminal, drift &amp; underhåll</v>
          </cell>
          <cell r="D257">
            <v>-2.7</v>
          </cell>
          <cell r="E257">
            <v>-1.4</v>
          </cell>
          <cell r="F257">
            <v>-1.4</v>
          </cell>
          <cell r="G257">
            <v>-1.4</v>
          </cell>
          <cell r="H257">
            <v>-1.4</v>
          </cell>
          <cell r="I257">
            <v>-1.4</v>
          </cell>
          <cell r="J257">
            <v>-1.4</v>
          </cell>
          <cell r="K257">
            <v>-4.4000000000000004</v>
          </cell>
          <cell r="L257">
            <v>-4.4000000000000004</v>
          </cell>
          <cell r="M257">
            <v>0</v>
          </cell>
          <cell r="N257">
            <v>0</v>
          </cell>
          <cell r="O257">
            <v>0</v>
          </cell>
        </row>
        <row r="258">
          <cell r="B258" t="str">
            <v>7624 Totalt</v>
          </cell>
          <cell r="D258">
            <v>-2.7</v>
          </cell>
          <cell r="E258">
            <v>-1.4</v>
          </cell>
          <cell r="F258">
            <v>-1.4</v>
          </cell>
          <cell r="G258">
            <v>-1.4</v>
          </cell>
          <cell r="H258">
            <v>-1.4</v>
          </cell>
          <cell r="I258">
            <v>-1.4</v>
          </cell>
          <cell r="J258">
            <v>-1.4</v>
          </cell>
          <cell r="K258">
            <v>-4.4000000000000004</v>
          </cell>
          <cell r="L258">
            <v>-4.4000000000000004</v>
          </cell>
          <cell r="O258">
            <v>0</v>
          </cell>
        </row>
        <row r="259">
          <cell r="A259" t="str">
            <v>T-FOND</v>
          </cell>
          <cell r="B259">
            <v>7625</v>
          </cell>
          <cell r="C259" t="str">
            <v>Telerate, Dow Jones</v>
          </cell>
          <cell r="D259">
            <v>0</v>
          </cell>
          <cell r="E259">
            <v>-15.1</v>
          </cell>
          <cell r="F259">
            <v>-1.8</v>
          </cell>
          <cell r="G259">
            <v>-10.199999999999999</v>
          </cell>
          <cell r="H259">
            <v>-12.3</v>
          </cell>
          <cell r="I259">
            <v>-10.199999999999999</v>
          </cell>
          <cell r="J259">
            <v>-10.7</v>
          </cell>
          <cell r="K259">
            <v>-10.7</v>
          </cell>
          <cell r="L259">
            <v>-10.7</v>
          </cell>
          <cell r="M259">
            <v>0</v>
          </cell>
          <cell r="N259">
            <v>0</v>
          </cell>
          <cell r="O259">
            <v>0</v>
          </cell>
        </row>
        <row r="260">
          <cell r="B260" t="str">
            <v>7625 Totalt</v>
          </cell>
          <cell r="D260">
            <v>0</v>
          </cell>
          <cell r="E260">
            <v>-15.1</v>
          </cell>
          <cell r="F260">
            <v>-1.8</v>
          </cell>
          <cell r="G260">
            <v>-10.199999999999999</v>
          </cell>
          <cell r="H260">
            <v>-12.3</v>
          </cell>
          <cell r="I260">
            <v>-10.199999999999999</v>
          </cell>
          <cell r="J260">
            <v>-10.7</v>
          </cell>
          <cell r="K260">
            <v>-10.7</v>
          </cell>
          <cell r="L260">
            <v>-10.7</v>
          </cell>
          <cell r="O260">
            <v>0</v>
          </cell>
        </row>
        <row r="261">
          <cell r="A261" t="str">
            <v>T-FOND</v>
          </cell>
          <cell r="B261">
            <v>7630</v>
          </cell>
          <cell r="C261" t="str">
            <v>Fondbolagens Förening</v>
          </cell>
          <cell r="D261">
            <v>-3.1</v>
          </cell>
          <cell r="E261">
            <v>-3.1</v>
          </cell>
          <cell r="F261">
            <v>-3.1</v>
          </cell>
          <cell r="G261">
            <v>-3.1</v>
          </cell>
          <cell r="H261">
            <v>-3.1</v>
          </cell>
          <cell r="I261">
            <v>-3.1</v>
          </cell>
          <cell r="J261">
            <v>-9.4</v>
          </cell>
          <cell r="K261">
            <v>-9.4</v>
          </cell>
          <cell r="L261">
            <v>-9.4</v>
          </cell>
          <cell r="M261">
            <v>0</v>
          </cell>
          <cell r="N261">
            <v>0</v>
          </cell>
          <cell r="O261">
            <v>0</v>
          </cell>
        </row>
        <row r="262">
          <cell r="B262" t="str">
            <v>7630 Totalt</v>
          </cell>
          <cell r="D262">
            <v>-3.1</v>
          </cell>
          <cell r="E262">
            <v>-3.1</v>
          </cell>
          <cell r="F262">
            <v>-3.1</v>
          </cell>
          <cell r="G262">
            <v>-3.1</v>
          </cell>
          <cell r="H262">
            <v>-3.1</v>
          </cell>
          <cell r="I262">
            <v>-3.1</v>
          </cell>
          <cell r="J262">
            <v>-9.4</v>
          </cell>
          <cell r="K262">
            <v>-9.4</v>
          </cell>
          <cell r="L262">
            <v>-9.4</v>
          </cell>
          <cell r="O262">
            <v>0</v>
          </cell>
        </row>
        <row r="263">
          <cell r="A263" t="str">
            <v>T-KAP</v>
          </cell>
          <cell r="B263">
            <v>7635</v>
          </cell>
          <cell r="C263" t="str">
            <v>Finansinspektionen</v>
          </cell>
          <cell r="D263">
            <v>-11.2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B264" t="str">
            <v>7635 Totalt</v>
          </cell>
          <cell r="D264">
            <v>-11.2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O264">
            <v>0</v>
          </cell>
        </row>
        <row r="265">
          <cell r="A265" t="str">
            <v>T-KAP</v>
          </cell>
          <cell r="B265">
            <v>7640</v>
          </cell>
          <cell r="C265" t="str">
            <v>Kompensation kunder</v>
          </cell>
          <cell r="D265">
            <v>-13.9</v>
          </cell>
          <cell r="E265">
            <v>0</v>
          </cell>
          <cell r="F265">
            <v>-1.5</v>
          </cell>
          <cell r="G265">
            <v>-6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-0.3</v>
          </cell>
          <cell r="M265">
            <v>0</v>
          </cell>
          <cell r="N265">
            <v>0</v>
          </cell>
          <cell r="O265">
            <v>0</v>
          </cell>
        </row>
        <row r="266">
          <cell r="A266" t="str">
            <v>T-FOND</v>
          </cell>
          <cell r="B266">
            <v>7640</v>
          </cell>
          <cell r="C266" t="str">
            <v>Kompensation kunder</v>
          </cell>
          <cell r="D266">
            <v>-1.7</v>
          </cell>
          <cell r="E266">
            <v>0</v>
          </cell>
          <cell r="F266">
            <v>0</v>
          </cell>
          <cell r="G266">
            <v>-6</v>
          </cell>
          <cell r="H266">
            <v>0</v>
          </cell>
          <cell r="I266">
            <v>-0.1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B267" t="str">
            <v>7640 Totalt</v>
          </cell>
          <cell r="D267">
            <v>-15.6</v>
          </cell>
          <cell r="E267">
            <v>0</v>
          </cell>
          <cell r="F267">
            <v>-1.5</v>
          </cell>
          <cell r="G267">
            <v>-12</v>
          </cell>
          <cell r="H267">
            <v>0</v>
          </cell>
          <cell r="I267">
            <v>-0.1</v>
          </cell>
          <cell r="J267">
            <v>0</v>
          </cell>
          <cell r="K267">
            <v>0</v>
          </cell>
          <cell r="L267">
            <v>-0.3</v>
          </cell>
          <cell r="O267">
            <v>0</v>
          </cell>
        </row>
        <row r="268">
          <cell r="A268" t="str">
            <v>T-KAP</v>
          </cell>
          <cell r="B268">
            <v>7645</v>
          </cell>
          <cell r="C268" t="str">
            <v>Stig Nordek, övrigt</v>
          </cell>
          <cell r="D268">
            <v>0</v>
          </cell>
          <cell r="E268">
            <v>-1.9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 t="str">
            <v>T-FOND</v>
          </cell>
          <cell r="B269">
            <v>7645</v>
          </cell>
          <cell r="C269" t="str">
            <v>Stig Nordek, övrigt</v>
          </cell>
          <cell r="D269">
            <v>0</v>
          </cell>
          <cell r="E269">
            <v>-33.200000000000003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B270" t="str">
            <v>7645 Totalt</v>
          </cell>
          <cell r="D270">
            <v>0</v>
          </cell>
          <cell r="E270">
            <v>-35.1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O270">
            <v>0</v>
          </cell>
        </row>
        <row r="271">
          <cell r="A271" t="str">
            <v>TAB</v>
          </cell>
          <cell r="B271">
            <v>7650</v>
          </cell>
          <cell r="C271" t="str">
            <v>Främmande tjänster för kund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-8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 t="str">
            <v>T-KAP</v>
          </cell>
          <cell r="B272">
            <v>7650</v>
          </cell>
          <cell r="C272" t="str">
            <v>Främmande tjänster för kund</v>
          </cell>
          <cell r="D272">
            <v>-2.8</v>
          </cell>
          <cell r="E272">
            <v>-17.2</v>
          </cell>
          <cell r="F272">
            <v>-4.0999999999999996</v>
          </cell>
          <cell r="G272">
            <v>-6.2</v>
          </cell>
          <cell r="H272">
            <v>0</v>
          </cell>
          <cell r="I272">
            <v>-13.3</v>
          </cell>
          <cell r="J272">
            <v>-36.9</v>
          </cell>
          <cell r="K272">
            <v>0</v>
          </cell>
          <cell r="L272">
            <v>-13.3</v>
          </cell>
          <cell r="M272">
            <v>0</v>
          </cell>
          <cell r="N272">
            <v>0</v>
          </cell>
          <cell r="O272">
            <v>0</v>
          </cell>
        </row>
        <row r="273">
          <cell r="A273" t="str">
            <v>T-FOND</v>
          </cell>
          <cell r="B273">
            <v>7650</v>
          </cell>
          <cell r="C273" t="str">
            <v>Främmande tjänster för kund</v>
          </cell>
          <cell r="D273">
            <v>0</v>
          </cell>
          <cell r="E273">
            <v>-1.5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B274" t="str">
            <v>7650 Totalt</v>
          </cell>
          <cell r="D274">
            <v>-2.8</v>
          </cell>
          <cell r="E274">
            <v>-18.7</v>
          </cell>
          <cell r="F274">
            <v>-4.0999999999999996</v>
          </cell>
          <cell r="G274">
            <v>-6.2</v>
          </cell>
          <cell r="H274">
            <v>0</v>
          </cell>
          <cell r="I274">
            <v>-21.3</v>
          </cell>
          <cell r="J274">
            <v>-36.9</v>
          </cell>
          <cell r="K274">
            <v>0</v>
          </cell>
          <cell r="L274">
            <v>-13.3</v>
          </cell>
          <cell r="O274">
            <v>0</v>
          </cell>
        </row>
        <row r="275">
          <cell r="A275" t="str">
            <v>T-FOND</v>
          </cell>
          <cell r="B275">
            <v>7655</v>
          </cell>
          <cell r="C275" t="str">
            <v>Revision, fonder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7.7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B276" t="str">
            <v>7655 Totalt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7.7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O276">
            <v>0</v>
          </cell>
        </row>
        <row r="277">
          <cell r="A277" t="str">
            <v>TAB</v>
          </cell>
          <cell r="B277">
            <v>7660</v>
          </cell>
          <cell r="C277" t="str">
            <v>Bankprovisioner</v>
          </cell>
          <cell r="D277">
            <v>-2.6</v>
          </cell>
          <cell r="E277">
            <v>-0.1</v>
          </cell>
          <cell r="F277">
            <v>-0.1</v>
          </cell>
          <cell r="G277">
            <v>-0.8</v>
          </cell>
          <cell r="H277">
            <v>0</v>
          </cell>
          <cell r="I277">
            <v>-0.2</v>
          </cell>
          <cell r="J277">
            <v>-0.1</v>
          </cell>
          <cell r="K277">
            <v>-0.1</v>
          </cell>
          <cell r="L277">
            <v>-1.1000000000000001</v>
          </cell>
          <cell r="M277">
            <v>0</v>
          </cell>
          <cell r="N277">
            <v>0</v>
          </cell>
          <cell r="O277">
            <v>0</v>
          </cell>
        </row>
        <row r="278">
          <cell r="A278" t="str">
            <v>T-KAP</v>
          </cell>
          <cell r="B278">
            <v>7660</v>
          </cell>
          <cell r="C278" t="str">
            <v>Bankprovisioner</v>
          </cell>
          <cell r="D278">
            <v>-2.4</v>
          </cell>
          <cell r="E278">
            <v>-0.4</v>
          </cell>
          <cell r="F278">
            <v>-6.4</v>
          </cell>
          <cell r="G278">
            <v>-0.2</v>
          </cell>
          <cell r="H278">
            <v>-0.3</v>
          </cell>
          <cell r="I278">
            <v>-6.8</v>
          </cell>
          <cell r="J278">
            <v>-5.2</v>
          </cell>
          <cell r="K278">
            <v>-1.1000000000000001</v>
          </cell>
          <cell r="L278">
            <v>-0.2</v>
          </cell>
          <cell r="M278">
            <v>0</v>
          </cell>
          <cell r="N278">
            <v>0</v>
          </cell>
          <cell r="O278">
            <v>0</v>
          </cell>
        </row>
        <row r="279">
          <cell r="A279" t="str">
            <v>T-FOND</v>
          </cell>
          <cell r="B279">
            <v>7660</v>
          </cell>
          <cell r="C279" t="str">
            <v>Bankprovisioner</v>
          </cell>
          <cell r="D279">
            <v>-2.2000000000000002</v>
          </cell>
          <cell r="E279">
            <v>0</v>
          </cell>
          <cell r="F279">
            <v>0</v>
          </cell>
          <cell r="G279">
            <v>-0.4</v>
          </cell>
          <cell r="H279">
            <v>-0.1</v>
          </cell>
          <cell r="I279">
            <v>-0.4</v>
          </cell>
          <cell r="J279">
            <v>-0.3</v>
          </cell>
          <cell r="K279">
            <v>-0.5</v>
          </cell>
          <cell r="L279">
            <v>-0.1</v>
          </cell>
          <cell r="M279">
            <v>0</v>
          </cell>
          <cell r="N279">
            <v>0</v>
          </cell>
          <cell r="O279">
            <v>0</v>
          </cell>
        </row>
        <row r="280">
          <cell r="B280" t="str">
            <v>7660 Totalt</v>
          </cell>
          <cell r="D280">
            <v>-7.2</v>
          </cell>
          <cell r="E280">
            <v>-0.5</v>
          </cell>
          <cell r="F280">
            <v>-6.5</v>
          </cell>
          <cell r="G280">
            <v>-1.4</v>
          </cell>
          <cell r="H280">
            <v>-0.4</v>
          </cell>
          <cell r="I280">
            <v>-7.4</v>
          </cell>
          <cell r="J280">
            <v>-5.6</v>
          </cell>
          <cell r="K280">
            <v>-1.7000000000000002</v>
          </cell>
          <cell r="L280">
            <v>-1.4000000000000001</v>
          </cell>
          <cell r="O280">
            <v>0</v>
          </cell>
        </row>
        <row r="281">
          <cell r="A281" t="str">
            <v>T-FOND</v>
          </cell>
          <cell r="B281">
            <v>7661</v>
          </cell>
          <cell r="C281" t="str">
            <v>Depåavgifter Finland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-35.6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B282" t="str">
            <v>7661 Totalt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-35.6</v>
          </cell>
          <cell r="L282">
            <v>0</v>
          </cell>
          <cell r="O282">
            <v>0</v>
          </cell>
        </row>
        <row r="283">
          <cell r="A283" t="str">
            <v>T-KAP</v>
          </cell>
          <cell r="B283">
            <v>7665</v>
          </cell>
          <cell r="C283" t="str">
            <v>Anvisningsprovisioner</v>
          </cell>
          <cell r="D283">
            <v>0</v>
          </cell>
          <cell r="E283">
            <v>-11.1</v>
          </cell>
          <cell r="F283">
            <v>0</v>
          </cell>
          <cell r="G283">
            <v>-1.9</v>
          </cell>
          <cell r="H283">
            <v>0</v>
          </cell>
          <cell r="I283">
            <v>-30.1</v>
          </cell>
          <cell r="J283">
            <v>-16.899999999999999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B284" t="str">
            <v>7665 Totalt</v>
          </cell>
          <cell r="D284">
            <v>0</v>
          </cell>
          <cell r="E284">
            <v>-11.1</v>
          </cell>
          <cell r="F284">
            <v>0</v>
          </cell>
          <cell r="G284">
            <v>-1.9</v>
          </cell>
          <cell r="H284">
            <v>0</v>
          </cell>
          <cell r="I284">
            <v>-30.1</v>
          </cell>
          <cell r="J284">
            <v>-16.899999999999999</v>
          </cell>
          <cell r="K284">
            <v>0</v>
          </cell>
          <cell r="L284">
            <v>0</v>
          </cell>
          <cell r="O284">
            <v>0</v>
          </cell>
        </row>
        <row r="285">
          <cell r="A285" t="str">
            <v>TAB</v>
          </cell>
          <cell r="B285">
            <v>7670</v>
          </cell>
          <cell r="C285" t="str">
            <v>Tidningar, facklitteratur</v>
          </cell>
          <cell r="D285">
            <v>0</v>
          </cell>
          <cell r="E285">
            <v>-0.3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-3.2</v>
          </cell>
          <cell r="L285">
            <v>-0.9</v>
          </cell>
          <cell r="M285">
            <v>0</v>
          </cell>
          <cell r="N285">
            <v>0</v>
          </cell>
          <cell r="O285">
            <v>0</v>
          </cell>
        </row>
        <row r="286">
          <cell r="A286" t="str">
            <v>T-KAP</v>
          </cell>
          <cell r="B286">
            <v>7670</v>
          </cell>
          <cell r="C286" t="str">
            <v>Tidningar, facklitteratur</v>
          </cell>
          <cell r="D286">
            <v>-0.3</v>
          </cell>
          <cell r="E286">
            <v>-3.1</v>
          </cell>
          <cell r="F286">
            <v>-0.9</v>
          </cell>
          <cell r="G286">
            <v>-8.3000000000000007</v>
          </cell>
          <cell r="H286">
            <v>-3.5</v>
          </cell>
          <cell r="I286">
            <v>0</v>
          </cell>
          <cell r="J286">
            <v>-0.2</v>
          </cell>
          <cell r="K286">
            <v>0</v>
          </cell>
          <cell r="L286">
            <v>-2.8</v>
          </cell>
          <cell r="M286">
            <v>0</v>
          </cell>
          <cell r="N286">
            <v>0</v>
          </cell>
          <cell r="O286">
            <v>0</v>
          </cell>
        </row>
        <row r="287">
          <cell r="A287" t="str">
            <v>T-FOND</v>
          </cell>
          <cell r="B287">
            <v>7670</v>
          </cell>
          <cell r="C287" t="str">
            <v>Tidningar, facklitteratur</v>
          </cell>
          <cell r="D287">
            <v>-2.4</v>
          </cell>
          <cell r="E287">
            <v>-11.1</v>
          </cell>
          <cell r="F287">
            <v>-6.2</v>
          </cell>
          <cell r="G287">
            <v>-7.6</v>
          </cell>
          <cell r="H287">
            <v>-2.5</v>
          </cell>
          <cell r="I287">
            <v>-1.6</v>
          </cell>
          <cell r="J287">
            <v>-5</v>
          </cell>
          <cell r="K287">
            <v>-2.9</v>
          </cell>
          <cell r="L287">
            <v>-1.6</v>
          </cell>
          <cell r="M287">
            <v>0</v>
          </cell>
          <cell r="N287">
            <v>0</v>
          </cell>
          <cell r="O287">
            <v>0</v>
          </cell>
        </row>
        <row r="288">
          <cell r="B288" t="str">
            <v>7670 Totalt</v>
          </cell>
          <cell r="D288">
            <v>-2.6999999999999997</v>
          </cell>
          <cell r="E288">
            <v>-14.5</v>
          </cell>
          <cell r="F288">
            <v>-7.1000000000000005</v>
          </cell>
          <cell r="G288">
            <v>-15.9</v>
          </cell>
          <cell r="H288">
            <v>-6</v>
          </cell>
          <cell r="I288">
            <v>-1.6</v>
          </cell>
          <cell r="J288">
            <v>-5.2</v>
          </cell>
          <cell r="K288">
            <v>-6.1</v>
          </cell>
          <cell r="L288">
            <v>-5.3</v>
          </cell>
          <cell r="O288">
            <v>0</v>
          </cell>
        </row>
        <row r="289">
          <cell r="A289" t="str">
            <v>TAB</v>
          </cell>
          <cell r="B289">
            <v>7680</v>
          </cell>
          <cell r="C289" t="str">
            <v>Föreningsavgifter, EJ avdrag</v>
          </cell>
          <cell r="D289">
            <v>-3.7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 t="str">
            <v>T-KAP</v>
          </cell>
          <cell r="B290">
            <v>7680</v>
          </cell>
          <cell r="C290" t="str">
            <v>Föreningsavgifter, EJ avdrag</v>
          </cell>
          <cell r="D290">
            <v>0</v>
          </cell>
          <cell r="E290">
            <v>0</v>
          </cell>
          <cell r="F290">
            <v>0</v>
          </cell>
          <cell r="G290">
            <v>-3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 t="str">
            <v>T-FOND</v>
          </cell>
          <cell r="B291">
            <v>7680</v>
          </cell>
          <cell r="C291" t="str">
            <v>Föreningsavgifter, EJ avdrag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-0.4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B292" t="str">
            <v>7680 Totalt</v>
          </cell>
          <cell r="D292">
            <v>-3.7</v>
          </cell>
          <cell r="E292">
            <v>0</v>
          </cell>
          <cell r="F292">
            <v>0</v>
          </cell>
          <cell r="G292">
            <v>-3</v>
          </cell>
          <cell r="H292">
            <v>0</v>
          </cell>
          <cell r="I292">
            <v>-0.4</v>
          </cell>
          <cell r="J292">
            <v>0</v>
          </cell>
          <cell r="K292">
            <v>0</v>
          </cell>
          <cell r="L292">
            <v>0</v>
          </cell>
          <cell r="O292">
            <v>0</v>
          </cell>
        </row>
        <row r="293">
          <cell r="A293" t="str">
            <v>T-KAP</v>
          </cell>
          <cell r="B293">
            <v>7681</v>
          </cell>
          <cell r="C293" t="str">
            <v>Föreningsavgifter, avdragsgill</v>
          </cell>
          <cell r="D293">
            <v>0</v>
          </cell>
          <cell r="E293">
            <v>0</v>
          </cell>
          <cell r="F293">
            <v>0</v>
          </cell>
          <cell r="G293">
            <v>-0.3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B294" t="str">
            <v>7681 Totalt</v>
          </cell>
          <cell r="D294">
            <v>0</v>
          </cell>
          <cell r="E294">
            <v>0</v>
          </cell>
          <cell r="F294">
            <v>0</v>
          </cell>
          <cell r="G294">
            <v>-0.3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O294">
            <v>0</v>
          </cell>
        </row>
        <row r="295">
          <cell r="A295" t="str">
            <v>TAB</v>
          </cell>
          <cell r="B295">
            <v>7690</v>
          </cell>
          <cell r="C295" t="str">
            <v>Diverse övr. kostn</v>
          </cell>
          <cell r="D295">
            <v>-0.5</v>
          </cell>
          <cell r="E295">
            <v>0</v>
          </cell>
          <cell r="F295">
            <v>-1.3</v>
          </cell>
          <cell r="G295">
            <v>-2.1</v>
          </cell>
          <cell r="H295">
            <v>-14.7</v>
          </cell>
          <cell r="I295">
            <v>0.9</v>
          </cell>
          <cell r="J295">
            <v>0</v>
          </cell>
          <cell r="K295">
            <v>0</v>
          </cell>
          <cell r="L295">
            <v>-3.5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T-KAP</v>
          </cell>
          <cell r="B296">
            <v>7690</v>
          </cell>
          <cell r="C296" t="str">
            <v>Diverse övr. kostn</v>
          </cell>
          <cell r="D296">
            <v>-1.2</v>
          </cell>
          <cell r="E296">
            <v>-1.8</v>
          </cell>
          <cell r="F296">
            <v>-1.4</v>
          </cell>
          <cell r="G296">
            <v>-8</v>
          </cell>
          <cell r="H296">
            <v>-1.1000000000000001</v>
          </cell>
          <cell r="I296">
            <v>-3</v>
          </cell>
          <cell r="J296">
            <v>0</v>
          </cell>
          <cell r="K296">
            <v>-0.1</v>
          </cell>
          <cell r="L296">
            <v>-11.1</v>
          </cell>
          <cell r="M296">
            <v>0</v>
          </cell>
          <cell r="N296">
            <v>0</v>
          </cell>
          <cell r="O296">
            <v>0</v>
          </cell>
        </row>
        <row r="297">
          <cell r="A297" t="str">
            <v>T-FOND</v>
          </cell>
          <cell r="B297">
            <v>7690</v>
          </cell>
          <cell r="C297" t="str">
            <v>Diverse övr. kostn</v>
          </cell>
          <cell r="D297">
            <v>-4.5</v>
          </cell>
          <cell r="E297">
            <v>0.2</v>
          </cell>
          <cell r="F297">
            <v>0</v>
          </cell>
          <cell r="G297">
            <v>-9.9</v>
          </cell>
          <cell r="H297">
            <v>-3.5</v>
          </cell>
          <cell r="I297">
            <v>-0.9</v>
          </cell>
          <cell r="J297">
            <v>-2.8</v>
          </cell>
          <cell r="K297">
            <v>0</v>
          </cell>
          <cell r="L297">
            <v>-1</v>
          </cell>
          <cell r="M297">
            <v>0</v>
          </cell>
          <cell r="N297">
            <v>0</v>
          </cell>
          <cell r="O297">
            <v>0</v>
          </cell>
        </row>
        <row r="298">
          <cell r="B298" t="str">
            <v>7690 Totalt</v>
          </cell>
          <cell r="D298">
            <v>-6.2</v>
          </cell>
          <cell r="E298">
            <v>-1.6</v>
          </cell>
          <cell r="F298">
            <v>-2.7</v>
          </cell>
          <cell r="G298">
            <v>-20</v>
          </cell>
          <cell r="H298">
            <v>-19.299999999999997</v>
          </cell>
          <cell r="I298">
            <v>-3</v>
          </cell>
          <cell r="J298">
            <v>-2.8</v>
          </cell>
          <cell r="K298">
            <v>-0.1</v>
          </cell>
          <cell r="L298">
            <v>-15.6</v>
          </cell>
          <cell r="O298">
            <v>0</v>
          </cell>
        </row>
        <row r="299">
          <cell r="A299" t="str">
            <v>T-FOND</v>
          </cell>
          <cell r="B299">
            <v>7691</v>
          </cell>
          <cell r="C299" t="str">
            <v>Diverse övr. kostn EJ avdrag</v>
          </cell>
          <cell r="D299">
            <v>0</v>
          </cell>
          <cell r="E299">
            <v>-2.7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B300" t="str">
            <v>7691 Totalt</v>
          </cell>
          <cell r="D300">
            <v>0</v>
          </cell>
          <cell r="E300">
            <v>-2.7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O300">
            <v>0</v>
          </cell>
        </row>
        <row r="301">
          <cell r="A301" t="str">
            <v>TAB</v>
          </cell>
          <cell r="B301">
            <v>7810</v>
          </cell>
          <cell r="C301" t="str">
            <v>Resultat avyttr av inventarier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86.1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 t="str">
            <v>T-KAP</v>
          </cell>
          <cell r="B302">
            <v>7810</v>
          </cell>
          <cell r="C302" t="str">
            <v>Resultat förs inventarier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63.3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 t="str">
            <v>T-FOND</v>
          </cell>
          <cell r="B303">
            <v>7810</v>
          </cell>
          <cell r="C303" t="str">
            <v>Resultat avyttring inventarier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163.1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B304" t="str">
            <v>7810 Totalt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163.1</v>
          </cell>
          <cell r="K304">
            <v>149.39999999999998</v>
          </cell>
          <cell r="L304">
            <v>0</v>
          </cell>
          <cell r="O304">
            <v>0</v>
          </cell>
        </row>
        <row r="305">
          <cell r="A305" t="str">
            <v>TAB</v>
          </cell>
          <cell r="B305">
            <v>7919</v>
          </cell>
          <cell r="C305" t="str">
            <v>Avskrivningar datautrustning</v>
          </cell>
          <cell r="D305">
            <v>-7.4</v>
          </cell>
          <cell r="E305">
            <v>-7.4</v>
          </cell>
          <cell r="F305">
            <v>-9.1</v>
          </cell>
          <cell r="G305">
            <v>-9.1</v>
          </cell>
          <cell r="H305">
            <v>-9.1</v>
          </cell>
          <cell r="I305">
            <v>-9.1</v>
          </cell>
          <cell r="J305">
            <v>-9.1</v>
          </cell>
          <cell r="K305">
            <v>-9.1</v>
          </cell>
          <cell r="L305">
            <v>-10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 t="str">
            <v>T-KAP</v>
          </cell>
          <cell r="B306">
            <v>7919</v>
          </cell>
          <cell r="C306" t="str">
            <v>Avskrivningar datautrustning</v>
          </cell>
          <cell r="D306">
            <v>-15.2</v>
          </cell>
          <cell r="E306">
            <v>-15.2</v>
          </cell>
          <cell r="F306">
            <v>-12.9</v>
          </cell>
          <cell r="G306">
            <v>-11.4</v>
          </cell>
          <cell r="H306">
            <v>-11.4</v>
          </cell>
          <cell r="I306">
            <v>-11.4</v>
          </cell>
          <cell r="J306">
            <v>-13.1</v>
          </cell>
          <cell r="K306">
            <v>-12.3</v>
          </cell>
          <cell r="L306">
            <v>-12.3</v>
          </cell>
          <cell r="M306">
            <v>0</v>
          </cell>
          <cell r="N306">
            <v>0</v>
          </cell>
          <cell r="O306">
            <v>0</v>
          </cell>
        </row>
        <row r="307">
          <cell r="A307" t="str">
            <v>T-FOND</v>
          </cell>
          <cell r="B307">
            <v>7919</v>
          </cell>
          <cell r="C307" t="str">
            <v>Avskrivningar datautrustning</v>
          </cell>
          <cell r="D307">
            <v>-10.4</v>
          </cell>
          <cell r="E307">
            <v>-10.4</v>
          </cell>
          <cell r="F307">
            <v>-10.4</v>
          </cell>
          <cell r="G307">
            <v>-11</v>
          </cell>
          <cell r="H307">
            <v>-12.5</v>
          </cell>
          <cell r="I307">
            <v>-11.5</v>
          </cell>
          <cell r="J307">
            <v>-11.5</v>
          </cell>
          <cell r="K307">
            <v>-11.7</v>
          </cell>
          <cell r="L307">
            <v>-14.4</v>
          </cell>
          <cell r="M307">
            <v>0</v>
          </cell>
          <cell r="N307">
            <v>0</v>
          </cell>
          <cell r="O307">
            <v>0</v>
          </cell>
        </row>
        <row r="308">
          <cell r="B308" t="str">
            <v>7919 Totalt</v>
          </cell>
          <cell r="D308">
            <v>-33</v>
          </cell>
          <cell r="E308">
            <v>-33</v>
          </cell>
          <cell r="F308">
            <v>-32.4</v>
          </cell>
          <cell r="G308">
            <v>-31.5</v>
          </cell>
          <cell r="H308">
            <v>-33</v>
          </cell>
          <cell r="I308">
            <v>-32</v>
          </cell>
          <cell r="J308">
            <v>-33.700000000000003</v>
          </cell>
          <cell r="K308">
            <v>-33.099999999999994</v>
          </cell>
          <cell r="L308">
            <v>-36.700000000000003</v>
          </cell>
          <cell r="O308">
            <v>0</v>
          </cell>
        </row>
        <row r="309">
          <cell r="A309" t="str">
            <v>T-KAP</v>
          </cell>
          <cell r="B309">
            <v>7929</v>
          </cell>
          <cell r="C309" t="str">
            <v>Avskrivningar Programvara</v>
          </cell>
          <cell r="D309">
            <v>-18.600000000000001</v>
          </cell>
          <cell r="E309">
            <v>-18.600000000000001</v>
          </cell>
          <cell r="F309">
            <v>-18.600000000000001</v>
          </cell>
          <cell r="G309">
            <v>-18.600000000000001</v>
          </cell>
          <cell r="H309">
            <v>-18.600000000000001</v>
          </cell>
          <cell r="I309">
            <v>-18.600000000000001</v>
          </cell>
          <cell r="J309">
            <v>-18.600000000000001</v>
          </cell>
          <cell r="K309">
            <v>-18.600000000000001</v>
          </cell>
          <cell r="L309">
            <v>-18.600000000000001</v>
          </cell>
          <cell r="M309">
            <v>0</v>
          </cell>
          <cell r="N309">
            <v>0</v>
          </cell>
          <cell r="O309">
            <v>0</v>
          </cell>
        </row>
        <row r="310">
          <cell r="B310" t="str">
            <v>7929 Totalt</v>
          </cell>
          <cell r="D310">
            <v>-18.600000000000001</v>
          </cell>
          <cell r="E310">
            <v>-18.600000000000001</v>
          </cell>
          <cell r="F310">
            <v>-18.600000000000001</v>
          </cell>
          <cell r="G310">
            <v>-18.600000000000001</v>
          </cell>
          <cell r="H310">
            <v>-18.600000000000001</v>
          </cell>
          <cell r="I310">
            <v>-18.600000000000001</v>
          </cell>
          <cell r="J310">
            <v>-18.600000000000001</v>
          </cell>
          <cell r="K310">
            <v>-18.600000000000001</v>
          </cell>
          <cell r="L310">
            <v>-18.600000000000001</v>
          </cell>
          <cell r="O310">
            <v>0</v>
          </cell>
        </row>
        <row r="311">
          <cell r="A311" t="str">
            <v>TAB</v>
          </cell>
          <cell r="B311">
            <v>7949</v>
          </cell>
          <cell r="C311" t="str">
            <v>Avskrivningar bilar</v>
          </cell>
          <cell r="D311">
            <v>-3.3</v>
          </cell>
          <cell r="E311">
            <v>-3.3</v>
          </cell>
          <cell r="F311">
            <v>-3.3</v>
          </cell>
          <cell r="G311">
            <v>-3.3</v>
          </cell>
          <cell r="H311">
            <v>-3.3</v>
          </cell>
          <cell r="I311">
            <v>-3.3</v>
          </cell>
          <cell r="J311">
            <v>-3.3</v>
          </cell>
          <cell r="K311">
            <v>-5.5</v>
          </cell>
          <cell r="L311">
            <v>-5.5</v>
          </cell>
          <cell r="M311">
            <v>0</v>
          </cell>
          <cell r="N311">
            <v>0</v>
          </cell>
          <cell r="O311">
            <v>0</v>
          </cell>
        </row>
        <row r="312">
          <cell r="A312" t="str">
            <v>T-KAP</v>
          </cell>
          <cell r="B312">
            <v>7949</v>
          </cell>
          <cell r="C312" t="str">
            <v>Avskrivningar bilar</v>
          </cell>
          <cell r="D312">
            <v>-8.1999999999999993</v>
          </cell>
          <cell r="E312">
            <v>-8.1999999999999993</v>
          </cell>
          <cell r="F312">
            <v>-13.2</v>
          </cell>
          <cell r="G312">
            <v>-13.2</v>
          </cell>
          <cell r="H312">
            <v>-13.2</v>
          </cell>
          <cell r="I312">
            <v>-13.2</v>
          </cell>
          <cell r="J312">
            <v>-13.2</v>
          </cell>
          <cell r="K312">
            <v>-14.3</v>
          </cell>
          <cell r="L312">
            <v>-14.3</v>
          </cell>
          <cell r="M312">
            <v>0</v>
          </cell>
          <cell r="N312">
            <v>0</v>
          </cell>
          <cell r="O312">
            <v>0</v>
          </cell>
        </row>
        <row r="313">
          <cell r="A313" t="str">
            <v>T-FOND</v>
          </cell>
          <cell r="B313">
            <v>7949</v>
          </cell>
          <cell r="C313" t="str">
            <v>Avskrivningar bilar</v>
          </cell>
          <cell r="D313">
            <v>-5.7</v>
          </cell>
          <cell r="E313">
            <v>-5.7</v>
          </cell>
          <cell r="F313">
            <v>-5.7</v>
          </cell>
          <cell r="G313">
            <v>-5.7</v>
          </cell>
          <cell r="H313">
            <v>-9.6999999999999993</v>
          </cell>
          <cell r="I313">
            <v>-9.6999999999999993</v>
          </cell>
          <cell r="J313">
            <v>-14.8</v>
          </cell>
          <cell r="K313">
            <v>-9.1</v>
          </cell>
          <cell r="L313">
            <v>-9.1</v>
          </cell>
          <cell r="M313">
            <v>0</v>
          </cell>
          <cell r="N313">
            <v>0</v>
          </cell>
          <cell r="O313">
            <v>0</v>
          </cell>
        </row>
        <row r="314">
          <cell r="B314" t="str">
            <v>7949 Totalt</v>
          </cell>
          <cell r="D314">
            <v>-17.2</v>
          </cell>
          <cell r="E314">
            <v>-17.2</v>
          </cell>
          <cell r="F314">
            <v>-22.2</v>
          </cell>
          <cell r="G314">
            <v>-22.2</v>
          </cell>
          <cell r="H314">
            <v>-26.2</v>
          </cell>
          <cell r="I314">
            <v>-26.2</v>
          </cell>
          <cell r="J314">
            <v>-31.3</v>
          </cell>
          <cell r="K314">
            <v>-28.9</v>
          </cell>
          <cell r="L314">
            <v>-28.9</v>
          </cell>
          <cell r="O314">
            <v>0</v>
          </cell>
        </row>
        <row r="315">
          <cell r="A315" t="str">
            <v>T-KAP</v>
          </cell>
          <cell r="B315">
            <v>7999</v>
          </cell>
          <cell r="C315" t="str">
            <v>Avskrivningar övrigt</v>
          </cell>
          <cell r="D315">
            <v>-8.1</v>
          </cell>
          <cell r="E315">
            <v>-8.1999999999999993</v>
          </cell>
          <cell r="F315">
            <v>-8.1999999999999993</v>
          </cell>
          <cell r="G315">
            <v>-8.1999999999999993</v>
          </cell>
          <cell r="H315">
            <v>-8.1999999999999993</v>
          </cell>
          <cell r="I315">
            <v>-8.1999999999999993</v>
          </cell>
          <cell r="J315">
            <v>-8.1999999999999993</v>
          </cell>
          <cell r="K315">
            <v>-8.1999999999999993</v>
          </cell>
          <cell r="L315">
            <v>-8.1999999999999993</v>
          </cell>
          <cell r="M315">
            <v>0</v>
          </cell>
          <cell r="N315">
            <v>0</v>
          </cell>
          <cell r="O315">
            <v>0</v>
          </cell>
        </row>
        <row r="316">
          <cell r="A316" t="str">
            <v>T-FOND</v>
          </cell>
          <cell r="B316">
            <v>7999</v>
          </cell>
          <cell r="C316" t="str">
            <v>Avskrivningar övrigt</v>
          </cell>
          <cell r="D316">
            <v>-2.5</v>
          </cell>
          <cell r="E316">
            <v>-2.5</v>
          </cell>
          <cell r="F316">
            <v>0</v>
          </cell>
          <cell r="G316">
            <v>-2.5</v>
          </cell>
          <cell r="H316">
            <v>-2.5</v>
          </cell>
          <cell r="I316">
            <v>-2.5</v>
          </cell>
          <cell r="J316">
            <v>-2.5</v>
          </cell>
          <cell r="K316">
            <v>-2.5</v>
          </cell>
          <cell r="L316">
            <v>-2.5</v>
          </cell>
          <cell r="M316">
            <v>0</v>
          </cell>
          <cell r="N316">
            <v>0</v>
          </cell>
          <cell r="O316">
            <v>0</v>
          </cell>
        </row>
        <row r="317">
          <cell r="B317" t="str">
            <v>7999 Totalt</v>
          </cell>
          <cell r="D317">
            <v>-10.6</v>
          </cell>
          <cell r="E317">
            <v>-10.7</v>
          </cell>
          <cell r="F317">
            <v>-8.1999999999999993</v>
          </cell>
          <cell r="G317">
            <v>-10.7</v>
          </cell>
          <cell r="H317">
            <v>-10.7</v>
          </cell>
          <cell r="I317">
            <v>-10.7</v>
          </cell>
          <cell r="J317">
            <v>-10.7</v>
          </cell>
          <cell r="K317">
            <v>-10.7</v>
          </cell>
          <cell r="L317">
            <v>-10.7</v>
          </cell>
          <cell r="O317">
            <v>0</v>
          </cell>
        </row>
        <row r="318">
          <cell r="A318" t="str">
            <v>TAB</v>
          </cell>
          <cell r="B318">
            <v>8020</v>
          </cell>
          <cell r="C318" t="str">
            <v>Ränteintäkter</v>
          </cell>
          <cell r="D318">
            <v>3.9</v>
          </cell>
          <cell r="E318">
            <v>1.3</v>
          </cell>
          <cell r="F318">
            <v>474.6</v>
          </cell>
          <cell r="G318">
            <v>3.5</v>
          </cell>
          <cell r="H318">
            <v>0.6</v>
          </cell>
          <cell r="I318">
            <v>0.5</v>
          </cell>
          <cell r="J318">
            <v>2.2000000000000002</v>
          </cell>
          <cell r="K318">
            <v>1.8</v>
          </cell>
          <cell r="L318">
            <v>1.5</v>
          </cell>
          <cell r="M318">
            <v>0</v>
          </cell>
          <cell r="N318">
            <v>0</v>
          </cell>
          <cell r="O318">
            <v>0</v>
          </cell>
        </row>
        <row r="319">
          <cell r="A319" t="str">
            <v>T-KAP</v>
          </cell>
          <cell r="B319">
            <v>8020</v>
          </cell>
          <cell r="C319" t="str">
            <v>Ränteintäkter</v>
          </cell>
          <cell r="D319">
            <v>11.1</v>
          </cell>
          <cell r="E319">
            <v>14.3</v>
          </cell>
          <cell r="F319">
            <v>10.6</v>
          </cell>
          <cell r="G319">
            <v>4.0999999999999996</v>
          </cell>
          <cell r="H319">
            <v>6</v>
          </cell>
          <cell r="I319">
            <v>12.8</v>
          </cell>
          <cell r="J319">
            <v>11.7</v>
          </cell>
          <cell r="K319">
            <v>10.199999999999999</v>
          </cell>
          <cell r="L319">
            <v>6.4</v>
          </cell>
          <cell r="M319">
            <v>0</v>
          </cell>
          <cell r="N319">
            <v>0</v>
          </cell>
          <cell r="O319">
            <v>0</v>
          </cell>
        </row>
        <row r="320">
          <cell r="A320" t="str">
            <v>T-FOND</v>
          </cell>
          <cell r="B320">
            <v>8020</v>
          </cell>
          <cell r="C320" t="str">
            <v>Ränteintäkter</v>
          </cell>
          <cell r="D320">
            <v>3.9</v>
          </cell>
          <cell r="E320">
            <v>4.0999999999999996</v>
          </cell>
          <cell r="F320">
            <v>4</v>
          </cell>
          <cell r="G320">
            <v>3.1</v>
          </cell>
          <cell r="H320">
            <v>2.1</v>
          </cell>
          <cell r="I320">
            <v>1.9</v>
          </cell>
          <cell r="J320">
            <v>2.7</v>
          </cell>
          <cell r="K320">
            <v>3.2</v>
          </cell>
          <cell r="L320">
            <v>3.5</v>
          </cell>
          <cell r="M320">
            <v>0</v>
          </cell>
          <cell r="N320">
            <v>0</v>
          </cell>
          <cell r="O320">
            <v>0</v>
          </cell>
        </row>
        <row r="321">
          <cell r="B321" t="str">
            <v>8020 Totalt</v>
          </cell>
          <cell r="D321">
            <v>18.899999999999999</v>
          </cell>
          <cell r="E321">
            <v>19.700000000000003</v>
          </cell>
          <cell r="F321">
            <v>489.20000000000005</v>
          </cell>
          <cell r="G321">
            <v>10.7</v>
          </cell>
          <cell r="H321">
            <v>8.6999999999999993</v>
          </cell>
          <cell r="I321">
            <v>15.200000000000001</v>
          </cell>
          <cell r="J321">
            <v>16.599999999999998</v>
          </cell>
          <cell r="K321">
            <v>15.2</v>
          </cell>
          <cell r="L321">
            <v>11.4</v>
          </cell>
          <cell r="O321">
            <v>0</v>
          </cell>
        </row>
        <row r="322">
          <cell r="A322" t="str">
            <v>TAB</v>
          </cell>
          <cell r="B322">
            <v>8050</v>
          </cell>
          <cell r="C322" t="str">
            <v>Orealiserat resultat räntefond</v>
          </cell>
          <cell r="D322">
            <v>49</v>
          </cell>
          <cell r="E322">
            <v>40.299999999999997</v>
          </cell>
          <cell r="F322">
            <v>-423.5</v>
          </cell>
          <cell r="G322">
            <v>116.6</v>
          </cell>
          <cell r="H322">
            <v>44.1</v>
          </cell>
          <cell r="I322">
            <v>23.5</v>
          </cell>
          <cell r="J322">
            <v>21.2</v>
          </cell>
          <cell r="K322">
            <v>23</v>
          </cell>
          <cell r="L322">
            <v>22.8</v>
          </cell>
          <cell r="M322">
            <v>0</v>
          </cell>
          <cell r="N322">
            <v>0</v>
          </cell>
          <cell r="O322">
            <v>0</v>
          </cell>
        </row>
        <row r="323">
          <cell r="B323" t="str">
            <v>8050 Totalt</v>
          </cell>
          <cell r="D323">
            <v>49</v>
          </cell>
          <cell r="E323">
            <v>40.299999999999997</v>
          </cell>
          <cell r="F323">
            <v>-423.5</v>
          </cell>
          <cell r="G323">
            <v>116.6</v>
          </cell>
          <cell r="H323">
            <v>44.1</v>
          </cell>
          <cell r="I323">
            <v>23.5</v>
          </cell>
          <cell r="J323">
            <v>21.2</v>
          </cell>
          <cell r="K323">
            <v>23</v>
          </cell>
          <cell r="L323">
            <v>22.8</v>
          </cell>
          <cell r="O323">
            <v>0</v>
          </cell>
        </row>
        <row r="324">
          <cell r="A324" t="str">
            <v>TAB</v>
          </cell>
          <cell r="B324">
            <v>8060</v>
          </cell>
          <cell r="C324" t="str">
            <v>Reavinst värdepapper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29.1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B325" t="str">
            <v>8060 Totalt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29.1</v>
          </cell>
          <cell r="J325">
            <v>0</v>
          </cell>
          <cell r="K325">
            <v>0</v>
          </cell>
          <cell r="L325">
            <v>0</v>
          </cell>
          <cell r="O325">
            <v>0</v>
          </cell>
        </row>
        <row r="326">
          <cell r="A326" t="str">
            <v>TAB</v>
          </cell>
          <cell r="B326">
            <v>8120</v>
          </cell>
          <cell r="C326" t="str">
            <v>Räntekostnader</v>
          </cell>
          <cell r="D326">
            <v>-20.8</v>
          </cell>
          <cell r="E326">
            <v>-20.8</v>
          </cell>
          <cell r="F326">
            <v>-20.8</v>
          </cell>
          <cell r="G326">
            <v>-95.8</v>
          </cell>
          <cell r="H326">
            <v>-11.5</v>
          </cell>
          <cell r="I326">
            <v>-11.5</v>
          </cell>
          <cell r="J326">
            <v>-11.5</v>
          </cell>
          <cell r="K326">
            <v>-11.5</v>
          </cell>
          <cell r="L326">
            <v>-11.5</v>
          </cell>
          <cell r="M326">
            <v>0</v>
          </cell>
          <cell r="N326">
            <v>0</v>
          </cell>
          <cell r="O326">
            <v>0</v>
          </cell>
        </row>
        <row r="327">
          <cell r="A327" t="str">
            <v>T-KAP</v>
          </cell>
          <cell r="B327">
            <v>8120</v>
          </cell>
          <cell r="C327" t="str">
            <v>Räntekostnader</v>
          </cell>
          <cell r="D327">
            <v>0</v>
          </cell>
          <cell r="E327">
            <v>0</v>
          </cell>
          <cell r="F327">
            <v>-0.1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-0.1</v>
          </cell>
          <cell r="M327">
            <v>0</v>
          </cell>
          <cell r="N327">
            <v>0</v>
          </cell>
          <cell r="O327">
            <v>0</v>
          </cell>
        </row>
        <row r="328">
          <cell r="B328" t="str">
            <v>8120 Totalt</v>
          </cell>
          <cell r="D328">
            <v>-20.8</v>
          </cell>
          <cell r="E328">
            <v>-20.8</v>
          </cell>
          <cell r="F328">
            <v>-20.900000000000002</v>
          </cell>
          <cell r="G328">
            <v>-95.8</v>
          </cell>
          <cell r="H328">
            <v>-11.5</v>
          </cell>
          <cell r="I328">
            <v>-11.5</v>
          </cell>
          <cell r="J328">
            <v>-11.5</v>
          </cell>
          <cell r="K328">
            <v>-11.5</v>
          </cell>
          <cell r="L328">
            <v>-11.6</v>
          </cell>
          <cell r="O328">
            <v>0</v>
          </cell>
        </row>
        <row r="329">
          <cell r="A329" t="str">
            <v>TAB</v>
          </cell>
          <cell r="B329">
            <v>8160</v>
          </cell>
          <cell r="C329" t="str">
            <v>Reaförlust värdepapper</v>
          </cell>
          <cell r="D329">
            <v>0</v>
          </cell>
          <cell r="E329">
            <v>0</v>
          </cell>
          <cell r="F329">
            <v>0</v>
          </cell>
          <cell r="G329">
            <v>-83</v>
          </cell>
          <cell r="H329">
            <v>-25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B330" t="str">
            <v>8160 Totalt</v>
          </cell>
          <cell r="D330">
            <v>0</v>
          </cell>
          <cell r="E330">
            <v>0</v>
          </cell>
          <cell r="F330">
            <v>0</v>
          </cell>
          <cell r="G330">
            <v>-83</v>
          </cell>
          <cell r="H330">
            <v>-25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O330">
            <v>0</v>
          </cell>
        </row>
        <row r="331">
          <cell r="A331" t="str">
            <v>TAB</v>
          </cell>
          <cell r="B331">
            <v>8191</v>
          </cell>
          <cell r="C331" t="str">
            <v>Inlösen av konvertibler</v>
          </cell>
          <cell r="D331">
            <v>0</v>
          </cell>
          <cell r="E331">
            <v>0</v>
          </cell>
          <cell r="F331">
            <v>0</v>
          </cell>
          <cell r="G331">
            <v>-225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B332" t="str">
            <v>8191 Totalt</v>
          </cell>
          <cell r="D332">
            <v>0</v>
          </cell>
          <cell r="E332">
            <v>0</v>
          </cell>
          <cell r="F332">
            <v>0</v>
          </cell>
          <cell r="G332">
            <v>-225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O332">
            <v>0</v>
          </cell>
        </row>
        <row r="333">
          <cell r="A333" t="str">
            <v>TAB</v>
          </cell>
          <cell r="B333">
            <v>8192</v>
          </cell>
          <cell r="C333" t="str">
            <v>Inlösen av optioner</v>
          </cell>
          <cell r="D333">
            <v>0</v>
          </cell>
          <cell r="E333">
            <v>0</v>
          </cell>
          <cell r="F333">
            <v>0</v>
          </cell>
          <cell r="G333">
            <v>-159.1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B334" t="str">
            <v>8192 Totalt</v>
          </cell>
          <cell r="D334">
            <v>0</v>
          </cell>
          <cell r="E334">
            <v>0</v>
          </cell>
          <cell r="F334">
            <v>0</v>
          </cell>
          <cell r="G334">
            <v>-159.1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O334">
            <v>0</v>
          </cell>
        </row>
        <row r="335">
          <cell r="B335" t="str">
            <v>Totalt</v>
          </cell>
          <cell r="D335">
            <v>-45.200000000000102</v>
          </cell>
          <cell r="E335">
            <v>498.39999999999912</v>
          </cell>
          <cell r="F335">
            <v>-765.5</v>
          </cell>
          <cell r="G335">
            <v>36.200000000000585</v>
          </cell>
          <cell r="H335">
            <v>-336.19999999999965</v>
          </cell>
          <cell r="I335">
            <v>3593.3</v>
          </cell>
          <cell r="J335">
            <v>1092.9000000000003</v>
          </cell>
          <cell r="K335">
            <v>-152.10000000000008</v>
          </cell>
          <cell r="L335">
            <v>-395.1999999999997</v>
          </cell>
          <cell r="O335">
            <v>0</v>
          </cell>
        </row>
      </sheetData>
      <sheetData sheetId="25"/>
      <sheetData sheetId="26"/>
      <sheetData sheetId="27"/>
      <sheetData sheetId="28" refreshError="1">
        <row r="2">
          <cell r="AD2">
            <v>36400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 mån TOT, res"/>
      <sheetName val="14 mån SE, res"/>
      <sheetName val="14 mån FI, res"/>
      <sheetName val="14 mån SE, kostn"/>
      <sheetName val="14 mån FI, kostn(SEK)"/>
      <sheetName val="Förändringar"/>
      <sheetName val="Personal"/>
      <sheetName val="Nycklar"/>
      <sheetName val="Budget 1998, T-FOND"/>
      <sheetName val="Budget 1998, AffO TOTAL"/>
      <sheetName val="Stig Nordek"/>
      <sheetName val="Budget 1998, KONCERN"/>
      <sheetName val="Löner"/>
      <sheetName val="Budget 1998, sales"/>
      <sheetName val="Budget 1998, Förvaltning"/>
      <sheetName val="Budget 1998, Admin"/>
      <sheetName val="Budget 1998, Central F"/>
      <sheetName val="Investeringar -98"/>
      <sheetName val="TAB-98"/>
      <sheetName val="Budget 1998, OH Affo (PE+PS)"/>
      <sheetName val="Driftsres"/>
      <sheetName val="Nyckeltal"/>
      <sheetName val="Nyckeltal (D)"/>
      <sheetName val="Int-stuktur"/>
      <sheetName val="Konto koncern"/>
      <sheetName val="Antaganden-98"/>
      <sheetName val="TMS2000"/>
      <sheetName val="Bilar"/>
      <sheetName val="Försäkringar"/>
      <sheetName val="Lokalhyra "/>
      <sheetName val="Ledning"/>
      <sheetName val="Styrelser"/>
      <sheetName val="Revision"/>
      <sheetName val="Räntenetto"/>
      <sheetName val="M&amp;I,T-FOND"/>
      <sheetName val="M&amp;I, T-KAP"/>
      <sheetName val="M&amp;I, T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3">
          <cell r="A3" t="str">
            <v>Bolag</v>
          </cell>
          <cell r="B3" t="str">
            <v>Konto</v>
          </cell>
          <cell r="C3" t="str">
            <v>Namn</v>
          </cell>
          <cell r="D3">
            <v>1</v>
          </cell>
          <cell r="E3">
            <v>2</v>
          </cell>
          <cell r="F3">
            <v>3</v>
          </cell>
          <cell r="G3">
            <v>4</v>
          </cell>
          <cell r="H3">
            <v>5</v>
          </cell>
          <cell r="I3">
            <v>6</v>
          </cell>
          <cell r="J3">
            <v>7</v>
          </cell>
          <cell r="K3">
            <v>8</v>
          </cell>
          <cell r="L3">
            <v>9</v>
          </cell>
          <cell r="M3">
            <v>10</v>
          </cell>
          <cell r="N3">
            <v>11</v>
          </cell>
          <cell r="O3">
            <v>12</v>
          </cell>
        </row>
        <row r="4">
          <cell r="A4" t="str">
            <v>T-KAP</v>
          </cell>
          <cell r="B4">
            <v>3011</v>
          </cell>
          <cell r="C4" t="str">
            <v>Förvaltningsintäkter, momspl.</v>
          </cell>
          <cell r="D4">
            <v>259.7</v>
          </cell>
          <cell r="E4">
            <v>490</v>
          </cell>
          <cell r="F4">
            <v>7.8</v>
          </cell>
          <cell r="G4">
            <v>3.3</v>
          </cell>
          <cell r="H4">
            <v>42.8</v>
          </cell>
          <cell r="I4">
            <v>56.3</v>
          </cell>
          <cell r="J4">
            <v>969.1</v>
          </cell>
          <cell r="K4">
            <v>0</v>
          </cell>
          <cell r="L4">
            <v>-75</v>
          </cell>
          <cell r="M4">
            <v>0</v>
          </cell>
          <cell r="N4">
            <v>0</v>
          </cell>
          <cell r="O4">
            <v>0</v>
          </cell>
        </row>
        <row r="5">
          <cell r="B5" t="str">
            <v>3011 Totalt</v>
          </cell>
          <cell r="D5">
            <v>259.7</v>
          </cell>
          <cell r="E5">
            <v>490</v>
          </cell>
          <cell r="F5">
            <v>7.8</v>
          </cell>
          <cell r="G5">
            <v>3.3</v>
          </cell>
          <cell r="H5">
            <v>42.8</v>
          </cell>
          <cell r="I5">
            <v>56.3</v>
          </cell>
          <cell r="J5">
            <v>969.1</v>
          </cell>
          <cell r="K5">
            <v>0</v>
          </cell>
          <cell r="L5">
            <v>-75</v>
          </cell>
          <cell r="O5">
            <v>0</v>
          </cell>
        </row>
        <row r="6">
          <cell r="A6" t="str">
            <v>T-KAP</v>
          </cell>
          <cell r="B6">
            <v>3016</v>
          </cell>
          <cell r="C6" t="str">
            <v>CMI Insurance, provisioner</v>
          </cell>
          <cell r="D6">
            <v>0.1</v>
          </cell>
          <cell r="E6">
            <v>0</v>
          </cell>
          <cell r="F6">
            <v>0</v>
          </cell>
          <cell r="G6">
            <v>6.6</v>
          </cell>
          <cell r="H6">
            <v>16.2</v>
          </cell>
          <cell r="I6">
            <v>5</v>
          </cell>
          <cell r="J6">
            <v>0</v>
          </cell>
          <cell r="K6">
            <v>2.8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3016 Totalt</v>
          </cell>
          <cell r="D7">
            <v>0.1</v>
          </cell>
          <cell r="E7">
            <v>0</v>
          </cell>
          <cell r="F7">
            <v>0</v>
          </cell>
          <cell r="G7">
            <v>6.6</v>
          </cell>
          <cell r="H7">
            <v>16.2</v>
          </cell>
          <cell r="I7">
            <v>5</v>
          </cell>
          <cell r="J7">
            <v>0</v>
          </cell>
          <cell r="K7">
            <v>2.8</v>
          </cell>
          <cell r="L7">
            <v>0</v>
          </cell>
          <cell r="O7">
            <v>0</v>
          </cell>
        </row>
        <row r="8">
          <cell r="A8" t="str">
            <v>T-KAP</v>
          </cell>
          <cell r="B8">
            <v>3017</v>
          </cell>
          <cell r="C8" t="str">
            <v>Lombard, provisioner</v>
          </cell>
          <cell r="D8">
            <v>60.5</v>
          </cell>
          <cell r="E8">
            <v>21.1</v>
          </cell>
          <cell r="F8">
            <v>37.4</v>
          </cell>
          <cell r="G8">
            <v>37.5</v>
          </cell>
          <cell r="H8">
            <v>69.400000000000006</v>
          </cell>
          <cell r="I8">
            <v>37.700000000000003</v>
          </cell>
          <cell r="J8">
            <v>38.4</v>
          </cell>
          <cell r="K8">
            <v>69.099999999999994</v>
          </cell>
          <cell r="L8">
            <v>37.9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3017 Totalt</v>
          </cell>
          <cell r="D9">
            <v>60.5</v>
          </cell>
          <cell r="E9">
            <v>21.1</v>
          </cell>
          <cell r="F9">
            <v>37.4</v>
          </cell>
          <cell r="G9">
            <v>37.5</v>
          </cell>
          <cell r="H9">
            <v>69.400000000000006</v>
          </cell>
          <cell r="I9">
            <v>37.700000000000003</v>
          </cell>
          <cell r="J9">
            <v>38.4</v>
          </cell>
          <cell r="K9">
            <v>69.099999999999994</v>
          </cell>
          <cell r="L9">
            <v>37.9</v>
          </cell>
          <cell r="O9">
            <v>0</v>
          </cell>
        </row>
        <row r="10">
          <cell r="A10" t="str">
            <v>T-KAP</v>
          </cell>
          <cell r="B10">
            <v>3018</v>
          </cell>
          <cell r="C10" t="str">
            <v>Merrill Lynch, Börsobligation</v>
          </cell>
          <cell r="D10">
            <v>0</v>
          </cell>
          <cell r="E10">
            <v>0</v>
          </cell>
          <cell r="F10">
            <v>0</v>
          </cell>
          <cell r="G10">
            <v>1215.4000000000001</v>
          </cell>
          <cell r="H10">
            <v>0</v>
          </cell>
          <cell r="I10">
            <v>4490.5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3018 Totalt</v>
          </cell>
          <cell r="D11">
            <v>0</v>
          </cell>
          <cell r="E11">
            <v>0</v>
          </cell>
          <cell r="F11">
            <v>0</v>
          </cell>
          <cell r="G11">
            <v>1215.4000000000001</v>
          </cell>
          <cell r="H11">
            <v>0</v>
          </cell>
          <cell r="I11">
            <v>4490.5</v>
          </cell>
          <cell r="J11">
            <v>0</v>
          </cell>
          <cell r="K11">
            <v>0</v>
          </cell>
          <cell r="L11">
            <v>0</v>
          </cell>
          <cell r="O11">
            <v>0</v>
          </cell>
        </row>
        <row r="12">
          <cell r="A12" t="str">
            <v>T-KAP</v>
          </cell>
          <cell r="B12">
            <v>3019</v>
          </cell>
          <cell r="C12" t="str">
            <v>Bankers Trust, börsobligation</v>
          </cell>
          <cell r="D12">
            <v>614.5</v>
          </cell>
          <cell r="E12">
            <v>469.8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3019 Totalt</v>
          </cell>
          <cell r="D13">
            <v>614.5</v>
          </cell>
          <cell r="E13">
            <v>469.8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O13">
            <v>0</v>
          </cell>
        </row>
        <row r="14">
          <cell r="A14" t="str">
            <v>TAB</v>
          </cell>
          <cell r="B14">
            <v>3026</v>
          </cell>
          <cell r="C14" t="str">
            <v>Courtage Skandiabanken</v>
          </cell>
          <cell r="D14">
            <v>122.7</v>
          </cell>
          <cell r="E14">
            <v>87.9</v>
          </cell>
          <cell r="F14">
            <v>82.6</v>
          </cell>
          <cell r="G14">
            <v>78.5</v>
          </cell>
          <cell r="H14">
            <v>122.9</v>
          </cell>
          <cell r="I14">
            <v>93.1</v>
          </cell>
          <cell r="J14">
            <v>0</v>
          </cell>
          <cell r="K14">
            <v>126.5</v>
          </cell>
          <cell r="L14">
            <v>72.2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3026 Totalt</v>
          </cell>
          <cell r="D15">
            <v>122.7</v>
          </cell>
          <cell r="E15">
            <v>87.9</v>
          </cell>
          <cell r="F15">
            <v>82.6</v>
          </cell>
          <cell r="G15">
            <v>78.5</v>
          </cell>
          <cell r="H15">
            <v>122.9</v>
          </cell>
          <cell r="I15">
            <v>93.1</v>
          </cell>
          <cell r="J15">
            <v>0</v>
          </cell>
          <cell r="K15">
            <v>126.5</v>
          </cell>
          <cell r="L15">
            <v>72.2</v>
          </cell>
          <cell r="O15">
            <v>0</v>
          </cell>
        </row>
        <row r="16">
          <cell r="A16" t="str">
            <v>T-FOND</v>
          </cell>
          <cell r="B16">
            <v>3113</v>
          </cell>
          <cell r="C16" t="str">
            <v>Förvaltning Tillväxtfond</v>
          </cell>
          <cell r="D16">
            <v>323.10000000000002</v>
          </cell>
          <cell r="E16">
            <v>362.1</v>
          </cell>
          <cell r="F16">
            <v>388.9</v>
          </cell>
          <cell r="G16">
            <v>425.4</v>
          </cell>
          <cell r="H16">
            <v>449.2</v>
          </cell>
          <cell r="I16">
            <v>450.2</v>
          </cell>
          <cell r="J16">
            <v>468.3</v>
          </cell>
          <cell r="K16">
            <v>479.4</v>
          </cell>
          <cell r="L16">
            <v>535.5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3113 Totalt</v>
          </cell>
          <cell r="D17">
            <v>323.10000000000002</v>
          </cell>
          <cell r="E17">
            <v>362.1</v>
          </cell>
          <cell r="F17">
            <v>388.9</v>
          </cell>
          <cell r="G17">
            <v>425.4</v>
          </cell>
          <cell r="H17">
            <v>449.2</v>
          </cell>
          <cell r="I17">
            <v>450.2</v>
          </cell>
          <cell r="J17">
            <v>468.3</v>
          </cell>
          <cell r="K17">
            <v>479.4</v>
          </cell>
          <cell r="L17">
            <v>535.5</v>
          </cell>
          <cell r="O17">
            <v>0</v>
          </cell>
        </row>
        <row r="18">
          <cell r="A18" t="str">
            <v>T-FOND</v>
          </cell>
          <cell r="B18">
            <v>3114</v>
          </cell>
          <cell r="C18" t="str">
            <v>Förvaltning SSVX-fond</v>
          </cell>
          <cell r="D18">
            <v>300.39999999999998</v>
          </cell>
          <cell r="E18">
            <v>297.10000000000002</v>
          </cell>
          <cell r="F18">
            <v>333.2</v>
          </cell>
          <cell r="G18">
            <v>366.3</v>
          </cell>
          <cell r="H18">
            <v>392.8</v>
          </cell>
          <cell r="I18">
            <v>427.8</v>
          </cell>
          <cell r="J18">
            <v>493.5</v>
          </cell>
          <cell r="K18">
            <v>506.7</v>
          </cell>
          <cell r="L18">
            <v>521.79999999999995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3114 Totalt</v>
          </cell>
          <cell r="D19">
            <v>300.39999999999998</v>
          </cell>
          <cell r="E19">
            <v>297.10000000000002</v>
          </cell>
          <cell r="F19">
            <v>333.2</v>
          </cell>
          <cell r="G19">
            <v>366.3</v>
          </cell>
          <cell r="H19">
            <v>392.8</v>
          </cell>
          <cell r="I19">
            <v>427.8</v>
          </cell>
          <cell r="J19">
            <v>493.5</v>
          </cell>
          <cell r="K19">
            <v>506.7</v>
          </cell>
          <cell r="L19">
            <v>521.79999999999995</v>
          </cell>
          <cell r="O19">
            <v>0</v>
          </cell>
        </row>
        <row r="20">
          <cell r="A20" t="str">
            <v>T-FOND</v>
          </cell>
          <cell r="B20">
            <v>3115</v>
          </cell>
          <cell r="C20" t="str">
            <v>Förvaltning SOBL-fond</v>
          </cell>
          <cell r="D20">
            <v>103.6</v>
          </cell>
          <cell r="E20">
            <v>93.7</v>
          </cell>
          <cell r="F20">
            <v>84.7</v>
          </cell>
          <cell r="G20">
            <v>80.2</v>
          </cell>
          <cell r="H20">
            <v>89.9</v>
          </cell>
          <cell r="I20">
            <v>95.2</v>
          </cell>
          <cell r="J20">
            <v>105.1</v>
          </cell>
          <cell r="K20">
            <v>125.4</v>
          </cell>
          <cell r="L20">
            <v>116.5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3115 Totalt</v>
          </cell>
          <cell r="D21">
            <v>103.6</v>
          </cell>
          <cell r="E21">
            <v>93.7</v>
          </cell>
          <cell r="F21">
            <v>84.7</v>
          </cell>
          <cell r="G21">
            <v>80.2</v>
          </cell>
          <cell r="H21">
            <v>89.9</v>
          </cell>
          <cell r="I21">
            <v>95.2</v>
          </cell>
          <cell r="J21">
            <v>105.1</v>
          </cell>
          <cell r="K21">
            <v>125.4</v>
          </cell>
          <cell r="L21">
            <v>116.5</v>
          </cell>
          <cell r="O21">
            <v>0</v>
          </cell>
        </row>
        <row r="22">
          <cell r="A22" t="str">
            <v>TAB</v>
          </cell>
          <cell r="B22">
            <v>3611</v>
          </cell>
          <cell r="C22" t="str">
            <v>Intern fakturering T-FOND</v>
          </cell>
          <cell r="D22">
            <v>42</v>
          </cell>
          <cell r="E22">
            <v>42</v>
          </cell>
          <cell r="F22">
            <v>42</v>
          </cell>
          <cell r="G22">
            <v>42</v>
          </cell>
          <cell r="H22">
            <v>42</v>
          </cell>
          <cell r="I22">
            <v>42</v>
          </cell>
          <cell r="J22">
            <v>42</v>
          </cell>
          <cell r="K22">
            <v>42</v>
          </cell>
          <cell r="L22">
            <v>42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>3611 Totalt</v>
          </cell>
          <cell r="D23">
            <v>42</v>
          </cell>
          <cell r="E23">
            <v>42</v>
          </cell>
          <cell r="F23">
            <v>42</v>
          </cell>
          <cell r="G23">
            <v>42</v>
          </cell>
          <cell r="H23">
            <v>42</v>
          </cell>
          <cell r="I23">
            <v>42</v>
          </cell>
          <cell r="J23">
            <v>42</v>
          </cell>
          <cell r="K23">
            <v>42</v>
          </cell>
          <cell r="L23">
            <v>42</v>
          </cell>
          <cell r="O23">
            <v>0</v>
          </cell>
        </row>
        <row r="24">
          <cell r="A24" t="str">
            <v>TAB</v>
          </cell>
          <cell r="B24">
            <v>3612</v>
          </cell>
          <cell r="C24" t="str">
            <v>Intern fakturering T-KAP</v>
          </cell>
          <cell r="D24">
            <v>42</v>
          </cell>
          <cell r="E24">
            <v>42</v>
          </cell>
          <cell r="F24">
            <v>42</v>
          </cell>
          <cell r="G24">
            <v>42</v>
          </cell>
          <cell r="H24">
            <v>42</v>
          </cell>
          <cell r="I24">
            <v>42</v>
          </cell>
          <cell r="J24">
            <v>42</v>
          </cell>
          <cell r="K24">
            <v>42</v>
          </cell>
          <cell r="L24">
            <v>42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3612 Totalt</v>
          </cell>
          <cell r="D25">
            <v>42</v>
          </cell>
          <cell r="E25">
            <v>42</v>
          </cell>
          <cell r="F25">
            <v>42</v>
          </cell>
          <cell r="G25">
            <v>42</v>
          </cell>
          <cell r="H25">
            <v>42</v>
          </cell>
          <cell r="I25">
            <v>42</v>
          </cell>
          <cell r="J25">
            <v>42</v>
          </cell>
          <cell r="K25">
            <v>42</v>
          </cell>
          <cell r="L25">
            <v>42</v>
          </cell>
          <cell r="O25">
            <v>0</v>
          </cell>
        </row>
        <row r="26">
          <cell r="A26" t="str">
            <v>T-FOND</v>
          </cell>
          <cell r="B26">
            <v>3613</v>
          </cell>
          <cell r="C26" t="str">
            <v>Intern fakturering, Oy Trevise</v>
          </cell>
          <cell r="D26">
            <v>155</v>
          </cell>
          <cell r="E26">
            <v>155</v>
          </cell>
          <cell r="F26">
            <v>107.1</v>
          </cell>
          <cell r="G26">
            <v>135.30000000000001</v>
          </cell>
          <cell r="H26">
            <v>114.7</v>
          </cell>
          <cell r="I26">
            <v>101.6</v>
          </cell>
          <cell r="J26">
            <v>94.9</v>
          </cell>
          <cell r="K26">
            <v>104.1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 t="str">
            <v>3613 Totalt</v>
          </cell>
          <cell r="D27">
            <v>155</v>
          </cell>
          <cell r="E27">
            <v>155</v>
          </cell>
          <cell r="F27">
            <v>107.1</v>
          </cell>
          <cell r="G27">
            <v>135.30000000000001</v>
          </cell>
          <cell r="H27">
            <v>114.7</v>
          </cell>
          <cell r="I27">
            <v>101.6</v>
          </cell>
          <cell r="J27">
            <v>94.9</v>
          </cell>
          <cell r="K27">
            <v>104.1</v>
          </cell>
          <cell r="L27">
            <v>0</v>
          </cell>
          <cell r="O27">
            <v>0</v>
          </cell>
        </row>
        <row r="28">
          <cell r="A28" t="str">
            <v>TAB</v>
          </cell>
          <cell r="B28">
            <v>3780</v>
          </cell>
          <cell r="C28" t="str">
            <v>Öresutjämning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T-KAP</v>
          </cell>
          <cell r="B29">
            <v>3780</v>
          </cell>
          <cell r="C29" t="str">
            <v>Öresutjämning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T-FOND</v>
          </cell>
          <cell r="B30">
            <v>3780</v>
          </cell>
          <cell r="C30" t="str">
            <v>Öresutjämning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3780 Totalt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O31">
            <v>0</v>
          </cell>
        </row>
        <row r="32">
          <cell r="A32" t="str">
            <v>TAB</v>
          </cell>
          <cell r="B32">
            <v>5210</v>
          </cell>
          <cell r="C32" t="str">
            <v>Lön företagsledare</v>
          </cell>
          <cell r="D32">
            <v>-58.5</v>
          </cell>
          <cell r="E32">
            <v>-58.5</v>
          </cell>
          <cell r="F32">
            <v>-58.5</v>
          </cell>
          <cell r="G32">
            <v>-58.5</v>
          </cell>
          <cell r="H32">
            <v>-58.5</v>
          </cell>
          <cell r="I32">
            <v>-58.5</v>
          </cell>
          <cell r="J32">
            <v>-70</v>
          </cell>
          <cell r="K32">
            <v>-70</v>
          </cell>
          <cell r="L32">
            <v>-64.099999999999994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T-KAP</v>
          </cell>
          <cell r="B33">
            <v>5210</v>
          </cell>
          <cell r="C33" t="str">
            <v>Lön företagsledare</v>
          </cell>
          <cell r="D33">
            <v>-53.5</v>
          </cell>
          <cell r="E33">
            <v>-53.5</v>
          </cell>
          <cell r="F33">
            <v>-248.5</v>
          </cell>
          <cell r="G33">
            <v>-118.5</v>
          </cell>
          <cell r="H33">
            <v>-118.5</v>
          </cell>
          <cell r="I33">
            <v>-243.5</v>
          </cell>
          <cell r="J33">
            <v>0</v>
          </cell>
          <cell r="K33">
            <v>-125</v>
          </cell>
          <cell r="L33">
            <v>-120.8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T-FOND</v>
          </cell>
          <cell r="B34">
            <v>5210</v>
          </cell>
          <cell r="C34" t="str">
            <v>Lön företagsledare</v>
          </cell>
          <cell r="D34">
            <v>-103.5</v>
          </cell>
          <cell r="E34">
            <v>-103.5</v>
          </cell>
          <cell r="F34">
            <v>-103.5</v>
          </cell>
          <cell r="G34">
            <v>-103.5</v>
          </cell>
          <cell r="H34">
            <v>-103.5</v>
          </cell>
          <cell r="I34">
            <v>-103.5</v>
          </cell>
          <cell r="J34">
            <v>-112.5</v>
          </cell>
          <cell r="K34">
            <v>-112.5</v>
          </cell>
          <cell r="L34">
            <v>-112.5</v>
          </cell>
          <cell r="M34">
            <v>0</v>
          </cell>
          <cell r="N34">
            <v>0</v>
          </cell>
          <cell r="O34">
            <v>0</v>
          </cell>
        </row>
        <row r="35">
          <cell r="B35" t="str">
            <v>5210 Totalt</v>
          </cell>
          <cell r="D35">
            <v>-215.5</v>
          </cell>
          <cell r="E35">
            <v>-215.5</v>
          </cell>
          <cell r="F35">
            <v>-410.5</v>
          </cell>
          <cell r="G35">
            <v>-280.5</v>
          </cell>
          <cell r="H35">
            <v>-280.5</v>
          </cell>
          <cell r="I35">
            <v>-405.5</v>
          </cell>
          <cell r="J35">
            <v>-182.5</v>
          </cell>
          <cell r="K35">
            <v>-307.5</v>
          </cell>
          <cell r="L35">
            <v>-297.39999999999998</v>
          </cell>
          <cell r="O35">
            <v>0</v>
          </cell>
        </row>
        <row r="36">
          <cell r="A36" t="str">
            <v>TAB</v>
          </cell>
          <cell r="B36">
            <v>5220</v>
          </cell>
          <cell r="C36" t="str">
            <v>Löner tjänstemän</v>
          </cell>
          <cell r="D36">
            <v>-49</v>
          </cell>
          <cell r="E36">
            <v>-54</v>
          </cell>
          <cell r="F36">
            <v>-51.5</v>
          </cell>
          <cell r="G36">
            <v>-27.2</v>
          </cell>
          <cell r="H36">
            <v>-35</v>
          </cell>
          <cell r="I36">
            <v>-35</v>
          </cell>
          <cell r="J36">
            <v>-35</v>
          </cell>
          <cell r="K36">
            <v>-35</v>
          </cell>
          <cell r="L36">
            <v>-35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T-KAP</v>
          </cell>
          <cell r="B37">
            <v>5220</v>
          </cell>
          <cell r="C37" t="str">
            <v>Löner tjänstemän</v>
          </cell>
          <cell r="D37">
            <v>-373.6</v>
          </cell>
          <cell r="E37">
            <v>-107.7</v>
          </cell>
          <cell r="F37">
            <v>-106.9</v>
          </cell>
          <cell r="G37">
            <v>-125.4</v>
          </cell>
          <cell r="H37">
            <v>-116.8</v>
          </cell>
          <cell r="I37">
            <v>-237.2</v>
          </cell>
          <cell r="J37">
            <v>0</v>
          </cell>
          <cell r="K37">
            <v>-166.2</v>
          </cell>
          <cell r="L37">
            <v>-111.5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T-FOND</v>
          </cell>
          <cell r="B38">
            <v>5220</v>
          </cell>
          <cell r="C38" t="str">
            <v>Löner tjänstemän</v>
          </cell>
          <cell r="D38">
            <v>-141.5</v>
          </cell>
          <cell r="E38">
            <v>-145.5</v>
          </cell>
          <cell r="F38">
            <v>-141.6</v>
          </cell>
          <cell r="G38">
            <v>-141.6</v>
          </cell>
          <cell r="H38">
            <v>-144.5</v>
          </cell>
          <cell r="I38">
            <v>-140.6</v>
          </cell>
          <cell r="J38">
            <v>-143.6</v>
          </cell>
          <cell r="K38">
            <v>-146.69999999999999</v>
          </cell>
          <cell r="L38">
            <v>-154.5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5220 Totalt</v>
          </cell>
          <cell r="D39">
            <v>-564.1</v>
          </cell>
          <cell r="E39">
            <v>-307.2</v>
          </cell>
          <cell r="F39">
            <v>-300</v>
          </cell>
          <cell r="G39">
            <v>-294.2</v>
          </cell>
          <cell r="H39">
            <v>-296.3</v>
          </cell>
          <cell r="I39">
            <v>-412.79999999999995</v>
          </cell>
          <cell r="J39">
            <v>-178.6</v>
          </cell>
          <cell r="K39">
            <v>-347.9</v>
          </cell>
          <cell r="L39">
            <v>-301</v>
          </cell>
          <cell r="O39">
            <v>0</v>
          </cell>
        </row>
        <row r="40">
          <cell r="A40" t="str">
            <v>T-KAP</v>
          </cell>
          <cell r="B40">
            <v>5221</v>
          </cell>
          <cell r="C40" t="str">
            <v>Löner, provision</v>
          </cell>
          <cell r="D40">
            <v>-21.3</v>
          </cell>
          <cell r="E40">
            <v>0</v>
          </cell>
          <cell r="F40">
            <v>0</v>
          </cell>
          <cell r="G40">
            <v>-8.9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 t="str">
            <v>5221 Totalt</v>
          </cell>
          <cell r="D41">
            <v>-21.3</v>
          </cell>
          <cell r="E41">
            <v>0</v>
          </cell>
          <cell r="F41">
            <v>0</v>
          </cell>
          <cell r="G41">
            <v>-8.9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O41">
            <v>0</v>
          </cell>
        </row>
        <row r="42">
          <cell r="A42" t="str">
            <v>T-KAP</v>
          </cell>
          <cell r="B42">
            <v>5224</v>
          </cell>
          <cell r="C42" t="str">
            <v>Löner, tillfälliga</v>
          </cell>
          <cell r="D42">
            <v>-0.7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-4.5</v>
          </cell>
          <cell r="M42">
            <v>0</v>
          </cell>
          <cell r="N42">
            <v>0</v>
          </cell>
          <cell r="O42">
            <v>0</v>
          </cell>
        </row>
        <row r="43">
          <cell r="B43" t="str">
            <v>5224 Totalt</v>
          </cell>
          <cell r="D43">
            <v>-0.7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-4.5</v>
          </cell>
          <cell r="O43">
            <v>0</v>
          </cell>
        </row>
        <row r="44">
          <cell r="A44" t="str">
            <v>TAB</v>
          </cell>
          <cell r="B44">
            <v>5405</v>
          </cell>
          <cell r="C44" t="str">
            <v>Förmånsvärde fri bil</v>
          </cell>
          <cell r="D44">
            <v>-5.4</v>
          </cell>
          <cell r="E44">
            <v>-5.4</v>
          </cell>
          <cell r="F44">
            <v>-5.4</v>
          </cell>
          <cell r="G44">
            <v>-5.4</v>
          </cell>
          <cell r="H44">
            <v>-5.4</v>
          </cell>
          <cell r="I44">
            <v>-5.4</v>
          </cell>
          <cell r="J44">
            <v>-5.4</v>
          </cell>
          <cell r="K44">
            <v>-8.8000000000000007</v>
          </cell>
          <cell r="L44">
            <v>-8.8000000000000007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T-KAP</v>
          </cell>
          <cell r="B45">
            <v>5405</v>
          </cell>
          <cell r="C45" t="str">
            <v>Förmånsvärde fri bil</v>
          </cell>
          <cell r="D45">
            <v>-41.3</v>
          </cell>
          <cell r="E45">
            <v>-11.1</v>
          </cell>
          <cell r="F45">
            <v>-19.100000000000001</v>
          </cell>
          <cell r="G45">
            <v>-19.100000000000001</v>
          </cell>
          <cell r="H45">
            <v>-19.100000000000001</v>
          </cell>
          <cell r="I45">
            <v>-38.200000000000003</v>
          </cell>
          <cell r="J45">
            <v>0</v>
          </cell>
          <cell r="K45">
            <v>-21.5</v>
          </cell>
          <cell r="L45">
            <v>-21.5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T-FOND</v>
          </cell>
          <cell r="B46">
            <v>5405</v>
          </cell>
          <cell r="C46" t="str">
            <v>Förmånsvärde fri bil</v>
          </cell>
          <cell r="D46">
            <v>-9</v>
          </cell>
          <cell r="E46">
            <v>-9</v>
          </cell>
          <cell r="F46">
            <v>-9</v>
          </cell>
          <cell r="G46">
            <v>-9</v>
          </cell>
          <cell r="H46">
            <v>-9</v>
          </cell>
          <cell r="I46">
            <v>-9</v>
          </cell>
          <cell r="J46">
            <v>-9</v>
          </cell>
          <cell r="K46">
            <v>-12.5</v>
          </cell>
          <cell r="L46">
            <v>-12.5</v>
          </cell>
          <cell r="M46">
            <v>0</v>
          </cell>
          <cell r="N46">
            <v>0</v>
          </cell>
          <cell r="O46">
            <v>0</v>
          </cell>
        </row>
        <row r="47">
          <cell r="B47" t="str">
            <v>5405 Totalt</v>
          </cell>
          <cell r="D47">
            <v>-55.699999999999996</v>
          </cell>
          <cell r="E47">
            <v>-25.5</v>
          </cell>
          <cell r="F47">
            <v>-33.5</v>
          </cell>
          <cell r="G47">
            <v>-33.5</v>
          </cell>
          <cell r="H47">
            <v>-33.5</v>
          </cell>
          <cell r="I47">
            <v>-52.6</v>
          </cell>
          <cell r="J47">
            <v>-14.4</v>
          </cell>
          <cell r="K47">
            <v>-42.8</v>
          </cell>
          <cell r="L47">
            <v>-42.8</v>
          </cell>
          <cell r="O47">
            <v>0</v>
          </cell>
        </row>
        <row r="48">
          <cell r="A48" t="str">
            <v>TAB</v>
          </cell>
          <cell r="B48">
            <v>5499</v>
          </cell>
          <cell r="C48" t="str">
            <v>Korrektivpost förmånsvärde</v>
          </cell>
          <cell r="D48">
            <v>5.4</v>
          </cell>
          <cell r="E48">
            <v>5.4</v>
          </cell>
          <cell r="F48">
            <v>5.4</v>
          </cell>
          <cell r="G48">
            <v>5.4</v>
          </cell>
          <cell r="H48">
            <v>5.4</v>
          </cell>
          <cell r="I48">
            <v>5.4</v>
          </cell>
          <cell r="J48">
            <v>5.4</v>
          </cell>
          <cell r="K48">
            <v>8.8000000000000007</v>
          </cell>
          <cell r="L48">
            <v>8.8000000000000007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T-KAP</v>
          </cell>
          <cell r="B49">
            <v>5499</v>
          </cell>
          <cell r="C49" t="str">
            <v>Korrektivpost förmånsvärde</v>
          </cell>
          <cell r="D49">
            <v>41.3</v>
          </cell>
          <cell r="E49">
            <v>11.1</v>
          </cell>
          <cell r="F49">
            <v>19.100000000000001</v>
          </cell>
          <cell r="G49">
            <v>19.100000000000001</v>
          </cell>
          <cell r="H49">
            <v>19.100000000000001</v>
          </cell>
          <cell r="I49">
            <v>38.200000000000003</v>
          </cell>
          <cell r="J49">
            <v>0</v>
          </cell>
          <cell r="K49">
            <v>21.5</v>
          </cell>
          <cell r="L49">
            <v>21.5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T-FOND</v>
          </cell>
          <cell r="B50">
            <v>5499</v>
          </cell>
          <cell r="C50" t="str">
            <v>Korrektivpost förmånsvärde</v>
          </cell>
          <cell r="D50">
            <v>9</v>
          </cell>
          <cell r="E50">
            <v>9</v>
          </cell>
          <cell r="F50">
            <v>9</v>
          </cell>
          <cell r="G50">
            <v>9</v>
          </cell>
          <cell r="H50">
            <v>9</v>
          </cell>
          <cell r="I50">
            <v>9</v>
          </cell>
          <cell r="J50">
            <v>9</v>
          </cell>
          <cell r="K50">
            <v>12.5</v>
          </cell>
          <cell r="L50">
            <v>12.5</v>
          </cell>
          <cell r="M50">
            <v>0</v>
          </cell>
          <cell r="N50">
            <v>0</v>
          </cell>
          <cell r="O50">
            <v>0</v>
          </cell>
        </row>
        <row r="51">
          <cell r="B51" t="str">
            <v>5499 Totalt</v>
          </cell>
          <cell r="D51">
            <v>55.699999999999996</v>
          </cell>
          <cell r="E51">
            <v>25.5</v>
          </cell>
          <cell r="F51">
            <v>33.5</v>
          </cell>
          <cell r="G51">
            <v>33.5</v>
          </cell>
          <cell r="H51">
            <v>33.5</v>
          </cell>
          <cell r="I51">
            <v>52.6</v>
          </cell>
          <cell r="J51">
            <v>14.4</v>
          </cell>
          <cell r="K51">
            <v>42.8</v>
          </cell>
          <cell r="L51">
            <v>42.8</v>
          </cell>
          <cell r="O51">
            <v>0</v>
          </cell>
        </row>
        <row r="52">
          <cell r="A52" t="str">
            <v>T-KAP</v>
          </cell>
          <cell r="B52">
            <v>5530</v>
          </cell>
          <cell r="C52" t="str">
            <v>Resekostnadsers, skattefri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-1.1000000000000001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 t="str">
            <v>5530 Totalt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-1.1000000000000001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O53">
            <v>0</v>
          </cell>
        </row>
        <row r="54">
          <cell r="A54" t="str">
            <v>T-KAP</v>
          </cell>
          <cell r="B54">
            <v>5590</v>
          </cell>
          <cell r="C54" t="str">
            <v>Telefonersättning</v>
          </cell>
          <cell r="D54">
            <v>-0.2</v>
          </cell>
          <cell r="E54">
            <v>-0.2</v>
          </cell>
          <cell r="F54">
            <v>-0.2</v>
          </cell>
          <cell r="G54">
            <v>-0.2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 t="str">
            <v>5590 Totalt</v>
          </cell>
          <cell r="D55">
            <v>-0.2</v>
          </cell>
          <cell r="E55">
            <v>-0.2</v>
          </cell>
          <cell r="F55">
            <v>-0.2</v>
          </cell>
          <cell r="G55">
            <v>-0.2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O55">
            <v>0</v>
          </cell>
        </row>
        <row r="56">
          <cell r="A56" t="str">
            <v>TAB</v>
          </cell>
          <cell r="B56">
            <v>5610</v>
          </cell>
          <cell r="C56" t="str">
            <v>Arbetsgivaravgift, kontant</v>
          </cell>
          <cell r="D56">
            <v>-35.5</v>
          </cell>
          <cell r="E56">
            <v>-37.200000000000003</v>
          </cell>
          <cell r="F56">
            <v>-36.4</v>
          </cell>
          <cell r="G56">
            <v>-28.3</v>
          </cell>
          <cell r="H56">
            <v>-30.9</v>
          </cell>
          <cell r="I56">
            <v>-30.9</v>
          </cell>
          <cell r="J56">
            <v>-34.700000000000003</v>
          </cell>
          <cell r="K56">
            <v>-34.700000000000003</v>
          </cell>
          <cell r="L56">
            <v>-32.799999999999997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T-KAP</v>
          </cell>
          <cell r="B57">
            <v>5610</v>
          </cell>
          <cell r="C57" t="str">
            <v>Arbetsgivaravgift, kontant</v>
          </cell>
          <cell r="D57">
            <v>-148.19999999999999</v>
          </cell>
          <cell r="E57">
            <v>-53.3</v>
          </cell>
          <cell r="F57">
            <v>-117.5</v>
          </cell>
          <cell r="G57">
            <v>-83.6</v>
          </cell>
          <cell r="H57">
            <v>-77.8</v>
          </cell>
          <cell r="I57">
            <v>-158.9</v>
          </cell>
          <cell r="J57">
            <v>0</v>
          </cell>
          <cell r="K57">
            <v>-96.3</v>
          </cell>
          <cell r="L57">
            <v>-78.3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T-FOND</v>
          </cell>
          <cell r="B58">
            <v>5610</v>
          </cell>
          <cell r="C58" t="str">
            <v>Arbetsgivaravgift, kontant</v>
          </cell>
          <cell r="D58">
            <v>-81</v>
          </cell>
          <cell r="E58">
            <v>-82.3</v>
          </cell>
          <cell r="F58">
            <v>-81</v>
          </cell>
          <cell r="G58">
            <v>-81</v>
          </cell>
          <cell r="H58">
            <v>-82</v>
          </cell>
          <cell r="I58">
            <v>-80.7</v>
          </cell>
          <cell r="J58">
            <v>-84.7</v>
          </cell>
          <cell r="K58">
            <v>-85.7</v>
          </cell>
          <cell r="L58">
            <v>-88.3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5610 Totalt</v>
          </cell>
          <cell r="D59">
            <v>-264.7</v>
          </cell>
          <cell r="E59">
            <v>-172.8</v>
          </cell>
          <cell r="F59">
            <v>-234.9</v>
          </cell>
          <cell r="G59">
            <v>-192.89999999999998</v>
          </cell>
          <cell r="H59">
            <v>-190.7</v>
          </cell>
          <cell r="I59">
            <v>-270.5</v>
          </cell>
          <cell r="J59">
            <v>-119.4</v>
          </cell>
          <cell r="K59">
            <v>-216.7</v>
          </cell>
          <cell r="L59">
            <v>-199.39999999999998</v>
          </cell>
          <cell r="O59">
            <v>0</v>
          </cell>
        </row>
        <row r="60">
          <cell r="A60" t="str">
            <v>TAB</v>
          </cell>
          <cell r="B60">
            <v>5612</v>
          </cell>
          <cell r="C60" t="str">
            <v>Arbetsgivaravgift, förmåner</v>
          </cell>
          <cell r="D60">
            <v>-1.8</v>
          </cell>
          <cell r="E60">
            <v>-1.8</v>
          </cell>
          <cell r="F60">
            <v>-1.8</v>
          </cell>
          <cell r="G60">
            <v>-1.8</v>
          </cell>
          <cell r="H60">
            <v>-1.8</v>
          </cell>
          <cell r="I60">
            <v>-1.8</v>
          </cell>
          <cell r="J60">
            <v>-1.8</v>
          </cell>
          <cell r="K60">
            <v>-2.9</v>
          </cell>
          <cell r="L60">
            <v>-2.9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T-KAP</v>
          </cell>
          <cell r="B61">
            <v>5612</v>
          </cell>
          <cell r="C61" t="str">
            <v>Arbetsgivaravgift, förmåner</v>
          </cell>
          <cell r="D61">
            <v>-13.7</v>
          </cell>
          <cell r="E61">
            <v>-3.7</v>
          </cell>
          <cell r="F61">
            <v>-6.3</v>
          </cell>
          <cell r="G61">
            <v>-6.3</v>
          </cell>
          <cell r="H61">
            <v>-6.3</v>
          </cell>
          <cell r="I61">
            <v>-12.6</v>
          </cell>
          <cell r="J61">
            <v>0</v>
          </cell>
          <cell r="K61">
            <v>-7.1</v>
          </cell>
          <cell r="L61">
            <v>-7.1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T-FOND</v>
          </cell>
          <cell r="B62">
            <v>5612</v>
          </cell>
          <cell r="C62" t="str">
            <v>Arbetsgivaravgift, förmåner</v>
          </cell>
          <cell r="D62">
            <v>-3</v>
          </cell>
          <cell r="E62">
            <v>-3</v>
          </cell>
          <cell r="F62">
            <v>-3</v>
          </cell>
          <cell r="G62">
            <v>-3</v>
          </cell>
          <cell r="H62">
            <v>-3</v>
          </cell>
          <cell r="I62">
            <v>-3</v>
          </cell>
          <cell r="J62">
            <v>-3</v>
          </cell>
          <cell r="K62">
            <v>-4.0999999999999996</v>
          </cell>
          <cell r="L62">
            <v>-4.0999999999999996</v>
          </cell>
          <cell r="M62">
            <v>0</v>
          </cell>
          <cell r="N62">
            <v>0</v>
          </cell>
          <cell r="O62">
            <v>0</v>
          </cell>
        </row>
        <row r="63">
          <cell r="B63" t="str">
            <v>5612 Totalt</v>
          </cell>
          <cell r="D63">
            <v>-18.5</v>
          </cell>
          <cell r="E63">
            <v>-8.5</v>
          </cell>
          <cell r="F63">
            <v>-11.1</v>
          </cell>
          <cell r="G63">
            <v>-11.1</v>
          </cell>
          <cell r="H63">
            <v>-11.1</v>
          </cell>
          <cell r="I63">
            <v>-17.399999999999999</v>
          </cell>
          <cell r="J63">
            <v>-4.8</v>
          </cell>
          <cell r="K63">
            <v>-14.1</v>
          </cell>
          <cell r="L63">
            <v>-14.1</v>
          </cell>
          <cell r="O63">
            <v>0</v>
          </cell>
        </row>
        <row r="64">
          <cell r="A64" t="str">
            <v>TAB</v>
          </cell>
          <cell r="B64">
            <v>5630</v>
          </cell>
          <cell r="C64" t="str">
            <v>Särskild löneskatt, p-förs.</v>
          </cell>
          <cell r="D64">
            <v>-1.7</v>
          </cell>
          <cell r="E64">
            <v>-1.7</v>
          </cell>
          <cell r="F64">
            <v>-1.7</v>
          </cell>
          <cell r="G64">
            <v>-4.5</v>
          </cell>
          <cell r="H64">
            <v>-2.8</v>
          </cell>
          <cell r="I64">
            <v>-2.5</v>
          </cell>
          <cell r="J64">
            <v>-2.6</v>
          </cell>
          <cell r="K64">
            <v>-2.5</v>
          </cell>
          <cell r="L64">
            <v>-2.5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T-KAP</v>
          </cell>
          <cell r="B65">
            <v>5630</v>
          </cell>
          <cell r="C65" t="str">
            <v>Särskild löneskatt, p-förs.</v>
          </cell>
          <cell r="D65">
            <v>-3.1</v>
          </cell>
          <cell r="E65">
            <v>-3.7</v>
          </cell>
          <cell r="F65">
            <v>-3.7</v>
          </cell>
          <cell r="G65">
            <v>-3.5</v>
          </cell>
          <cell r="H65">
            <v>-3.5</v>
          </cell>
          <cell r="I65">
            <v>-18.8</v>
          </cell>
          <cell r="J65">
            <v>-0.2</v>
          </cell>
          <cell r="K65">
            <v>-4.5</v>
          </cell>
          <cell r="L65">
            <v>-4.5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T-FOND</v>
          </cell>
          <cell r="B66">
            <v>5630</v>
          </cell>
          <cell r="C66" t="str">
            <v>Särskild löneskatt, p-förs.</v>
          </cell>
          <cell r="D66">
            <v>-2.9</v>
          </cell>
          <cell r="E66">
            <v>-3.2</v>
          </cell>
          <cell r="F66">
            <v>-3.2</v>
          </cell>
          <cell r="G66">
            <v>-7.6</v>
          </cell>
          <cell r="H66">
            <v>-0.5</v>
          </cell>
          <cell r="I66">
            <v>-4.7</v>
          </cell>
          <cell r="J66">
            <v>-4.4000000000000004</v>
          </cell>
          <cell r="K66">
            <v>-4.3</v>
          </cell>
          <cell r="L66">
            <v>-4.3</v>
          </cell>
          <cell r="M66">
            <v>0</v>
          </cell>
          <cell r="N66">
            <v>0</v>
          </cell>
          <cell r="O66">
            <v>0</v>
          </cell>
        </row>
        <row r="67">
          <cell r="B67" t="str">
            <v>5630 Totalt</v>
          </cell>
          <cell r="D67">
            <v>-7.6999999999999993</v>
          </cell>
          <cell r="E67">
            <v>-8.6000000000000014</v>
          </cell>
          <cell r="F67">
            <v>-8.6000000000000014</v>
          </cell>
          <cell r="G67">
            <v>-15.6</v>
          </cell>
          <cell r="H67">
            <v>-6.8</v>
          </cell>
          <cell r="I67">
            <v>-26</v>
          </cell>
          <cell r="J67">
            <v>-7.2000000000000011</v>
          </cell>
          <cell r="K67">
            <v>-11.3</v>
          </cell>
          <cell r="L67">
            <v>-11.3</v>
          </cell>
          <cell r="O67">
            <v>0</v>
          </cell>
        </row>
        <row r="68">
          <cell r="A68" t="str">
            <v>TAB</v>
          </cell>
          <cell r="B68">
            <v>5670</v>
          </cell>
          <cell r="C68" t="str">
            <v>Arb. marknadsförsäkr.</v>
          </cell>
          <cell r="D68">
            <v>0</v>
          </cell>
          <cell r="E68">
            <v>0</v>
          </cell>
          <cell r="F68">
            <v>-0.7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T-KAP</v>
          </cell>
          <cell r="B69">
            <v>5670</v>
          </cell>
          <cell r="C69" t="str">
            <v>AMF, TFA</v>
          </cell>
          <cell r="D69">
            <v>0</v>
          </cell>
          <cell r="E69">
            <v>-1.5</v>
          </cell>
          <cell r="F69">
            <v>0</v>
          </cell>
          <cell r="G69">
            <v>0</v>
          </cell>
          <cell r="H69">
            <v>0</v>
          </cell>
          <cell r="I69">
            <v>-0.1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T-FOND</v>
          </cell>
          <cell r="B70">
            <v>5670</v>
          </cell>
          <cell r="C70" t="str">
            <v>AMF, TFA</v>
          </cell>
          <cell r="D70">
            <v>0</v>
          </cell>
          <cell r="E70">
            <v>-1.5</v>
          </cell>
          <cell r="F70">
            <v>0</v>
          </cell>
          <cell r="G70">
            <v>0</v>
          </cell>
          <cell r="H70">
            <v>0</v>
          </cell>
          <cell r="I70">
            <v>-0.1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5670 Totalt</v>
          </cell>
          <cell r="D71">
            <v>0</v>
          </cell>
          <cell r="E71">
            <v>-3</v>
          </cell>
          <cell r="F71">
            <v>-0.7</v>
          </cell>
          <cell r="G71">
            <v>0</v>
          </cell>
          <cell r="H71">
            <v>0</v>
          </cell>
          <cell r="I71">
            <v>-0.2</v>
          </cell>
          <cell r="J71">
            <v>0</v>
          </cell>
          <cell r="K71">
            <v>0</v>
          </cell>
          <cell r="L71">
            <v>0</v>
          </cell>
          <cell r="O71">
            <v>0</v>
          </cell>
        </row>
        <row r="72">
          <cell r="A72" t="str">
            <v>T-KAP</v>
          </cell>
          <cell r="B72">
            <v>5680</v>
          </cell>
          <cell r="C72" t="str">
            <v>TGL, Förenade Liv</v>
          </cell>
          <cell r="D72">
            <v>-2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-2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T-FOND</v>
          </cell>
          <cell r="B73">
            <v>5680</v>
          </cell>
          <cell r="C73" t="str">
            <v>TGL, Förenade Liv</v>
          </cell>
          <cell r="D73">
            <v>-1.3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-1.3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 t="str">
            <v>5680 Totalt</v>
          </cell>
          <cell r="D74">
            <v>-3.3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-3.3</v>
          </cell>
          <cell r="J74">
            <v>0</v>
          </cell>
          <cell r="K74">
            <v>0</v>
          </cell>
          <cell r="L74">
            <v>0</v>
          </cell>
          <cell r="O74">
            <v>0</v>
          </cell>
        </row>
        <row r="75">
          <cell r="A75" t="str">
            <v>TAB</v>
          </cell>
          <cell r="B75">
            <v>5712</v>
          </cell>
          <cell r="C75" t="str">
            <v>Pensionsförsäkringar, individ</v>
          </cell>
          <cell r="D75">
            <v>-8.1</v>
          </cell>
          <cell r="E75">
            <v>-8.1</v>
          </cell>
          <cell r="F75">
            <v>-16.7</v>
          </cell>
          <cell r="G75">
            <v>-21.1</v>
          </cell>
          <cell r="H75">
            <v>-13.1</v>
          </cell>
          <cell r="I75">
            <v>-11.7</v>
          </cell>
          <cell r="J75">
            <v>-12.3</v>
          </cell>
          <cell r="K75">
            <v>-11.7</v>
          </cell>
          <cell r="L75">
            <v>-11.7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T-KAP</v>
          </cell>
          <cell r="B76">
            <v>5712</v>
          </cell>
          <cell r="C76" t="str">
            <v>Pensionsförsäkringar, individ</v>
          </cell>
          <cell r="D76">
            <v>-14.3</v>
          </cell>
          <cell r="E76">
            <v>-17.5</v>
          </cell>
          <cell r="F76">
            <v>-17.5</v>
          </cell>
          <cell r="G76">
            <v>-16.5</v>
          </cell>
          <cell r="H76">
            <v>-16.5</v>
          </cell>
          <cell r="I76">
            <v>-88</v>
          </cell>
          <cell r="J76">
            <v>-1</v>
          </cell>
          <cell r="K76">
            <v>-20.9</v>
          </cell>
          <cell r="L76">
            <v>-20.9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T-FOND</v>
          </cell>
          <cell r="B77">
            <v>5712</v>
          </cell>
          <cell r="C77" t="str">
            <v>Pensionsförsäkringar, individ</v>
          </cell>
          <cell r="D77">
            <v>-13.7</v>
          </cell>
          <cell r="E77">
            <v>-14.9</v>
          </cell>
          <cell r="F77">
            <v>-14.9</v>
          </cell>
          <cell r="G77">
            <v>-35.299999999999997</v>
          </cell>
          <cell r="H77">
            <v>-2.2000000000000002</v>
          </cell>
          <cell r="I77">
            <v>-21.9</v>
          </cell>
          <cell r="J77">
            <v>-20.399999999999999</v>
          </cell>
          <cell r="K77">
            <v>-20</v>
          </cell>
          <cell r="L77">
            <v>-20</v>
          </cell>
          <cell r="M77">
            <v>0</v>
          </cell>
          <cell r="N77">
            <v>0</v>
          </cell>
          <cell r="O77">
            <v>0</v>
          </cell>
        </row>
        <row r="78">
          <cell r="B78" t="str">
            <v>5712 Totalt</v>
          </cell>
          <cell r="D78">
            <v>-36.099999999999994</v>
          </cell>
          <cell r="E78">
            <v>-40.5</v>
          </cell>
          <cell r="F78">
            <v>-49.1</v>
          </cell>
          <cell r="G78">
            <v>-72.900000000000006</v>
          </cell>
          <cell r="H78">
            <v>-31.8</v>
          </cell>
          <cell r="I78">
            <v>-121.6</v>
          </cell>
          <cell r="J78">
            <v>-33.700000000000003</v>
          </cell>
          <cell r="K78">
            <v>-52.599999999999994</v>
          </cell>
          <cell r="L78">
            <v>-52.599999999999994</v>
          </cell>
          <cell r="O78">
            <v>0</v>
          </cell>
        </row>
        <row r="79">
          <cell r="A79" t="str">
            <v>TAB</v>
          </cell>
          <cell r="B79">
            <v>5714</v>
          </cell>
          <cell r="C79" t="str">
            <v>Olycksfall, Folksam</v>
          </cell>
          <cell r="D79">
            <v>-3</v>
          </cell>
          <cell r="E79">
            <v>0</v>
          </cell>
          <cell r="F79">
            <v>0</v>
          </cell>
          <cell r="G79">
            <v>-3</v>
          </cell>
          <cell r="H79">
            <v>0</v>
          </cell>
          <cell r="I79">
            <v>-2.7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 t="str">
            <v>5714 Totalt</v>
          </cell>
          <cell r="D80">
            <v>-3</v>
          </cell>
          <cell r="E80">
            <v>0</v>
          </cell>
          <cell r="F80">
            <v>0</v>
          </cell>
          <cell r="G80">
            <v>-3</v>
          </cell>
          <cell r="H80">
            <v>0</v>
          </cell>
          <cell r="I80">
            <v>-2.7</v>
          </cell>
          <cell r="J80">
            <v>0</v>
          </cell>
          <cell r="K80">
            <v>0</v>
          </cell>
          <cell r="L80">
            <v>0</v>
          </cell>
          <cell r="O80">
            <v>0</v>
          </cell>
        </row>
        <row r="81">
          <cell r="A81" t="str">
            <v>TAB</v>
          </cell>
          <cell r="B81">
            <v>5715</v>
          </cell>
          <cell r="C81" t="str">
            <v>Zürich Life, sjukförsäkring</v>
          </cell>
          <cell r="D81">
            <v>-0.9</v>
          </cell>
          <cell r="E81">
            <v>-0.9</v>
          </cell>
          <cell r="F81">
            <v>-0.9</v>
          </cell>
          <cell r="G81">
            <v>-0.9</v>
          </cell>
          <cell r="H81">
            <v>-0.9</v>
          </cell>
          <cell r="I81">
            <v>-0.9</v>
          </cell>
          <cell r="J81">
            <v>-0.9</v>
          </cell>
          <cell r="K81">
            <v>-0.9</v>
          </cell>
          <cell r="L81">
            <v>-0.9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T-KAP</v>
          </cell>
          <cell r="B82">
            <v>5715</v>
          </cell>
          <cell r="C82" t="str">
            <v>Sjukförsäkring Zürich Life</v>
          </cell>
          <cell r="D82">
            <v>-2</v>
          </cell>
          <cell r="E82">
            <v>-2</v>
          </cell>
          <cell r="F82">
            <v>-2</v>
          </cell>
          <cell r="G82">
            <v>-2</v>
          </cell>
          <cell r="H82">
            <v>-2</v>
          </cell>
          <cell r="I82">
            <v>-4</v>
          </cell>
          <cell r="J82">
            <v>0</v>
          </cell>
          <cell r="K82">
            <v>-2</v>
          </cell>
          <cell r="L82">
            <v>-2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T-FOND</v>
          </cell>
          <cell r="B83">
            <v>5715</v>
          </cell>
          <cell r="C83" t="str">
            <v>Sjukförsäkring Zürich Life</v>
          </cell>
          <cell r="D83">
            <v>-1.7</v>
          </cell>
          <cell r="E83">
            <v>-1.7</v>
          </cell>
          <cell r="F83">
            <v>-1.7</v>
          </cell>
          <cell r="G83">
            <v>-1.7</v>
          </cell>
          <cell r="H83">
            <v>-1.7</v>
          </cell>
          <cell r="I83">
            <v>-1.7</v>
          </cell>
          <cell r="J83">
            <v>-1.7</v>
          </cell>
          <cell r="K83">
            <v>-1.7</v>
          </cell>
          <cell r="L83">
            <v>-1.7</v>
          </cell>
          <cell r="M83">
            <v>0</v>
          </cell>
          <cell r="N83">
            <v>0</v>
          </cell>
          <cell r="O83">
            <v>0</v>
          </cell>
        </row>
        <row r="84">
          <cell r="B84" t="str">
            <v>5715 Totalt</v>
          </cell>
          <cell r="D84">
            <v>-4.5999999999999996</v>
          </cell>
          <cell r="E84">
            <v>-4.5999999999999996</v>
          </cell>
          <cell r="F84">
            <v>-4.5999999999999996</v>
          </cell>
          <cell r="G84">
            <v>-4.5999999999999996</v>
          </cell>
          <cell r="H84">
            <v>-4.5999999999999996</v>
          </cell>
          <cell r="I84">
            <v>-6.6000000000000005</v>
          </cell>
          <cell r="J84">
            <v>-2.6</v>
          </cell>
          <cell r="K84">
            <v>-4.5999999999999996</v>
          </cell>
          <cell r="L84">
            <v>-4.5999999999999996</v>
          </cell>
          <cell r="O84">
            <v>0</v>
          </cell>
        </row>
        <row r="85">
          <cell r="A85" t="str">
            <v>TAB</v>
          </cell>
          <cell r="B85">
            <v>5716</v>
          </cell>
          <cell r="C85" t="str">
            <v>Tjänstereseförsäkring Viator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-1.5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 t="str">
            <v>5716 Totalt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-1.5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O86">
            <v>0</v>
          </cell>
        </row>
        <row r="87">
          <cell r="A87" t="str">
            <v>TAB</v>
          </cell>
          <cell r="B87">
            <v>5810</v>
          </cell>
          <cell r="C87" t="str">
            <v>Utbildning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-15.6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T-KAP</v>
          </cell>
          <cell r="B88">
            <v>5810</v>
          </cell>
          <cell r="C88" t="str">
            <v>Utbildning</v>
          </cell>
          <cell r="D88">
            <v>-6.8</v>
          </cell>
          <cell r="E88">
            <v>-23.8</v>
          </cell>
          <cell r="F88">
            <v>-8</v>
          </cell>
          <cell r="G88">
            <v>-1.3</v>
          </cell>
          <cell r="H88">
            <v>-8</v>
          </cell>
          <cell r="I88">
            <v>0</v>
          </cell>
          <cell r="J88">
            <v>0</v>
          </cell>
          <cell r="K88">
            <v>-24</v>
          </cell>
          <cell r="L88">
            <v>-0.9</v>
          </cell>
          <cell r="M88">
            <v>0</v>
          </cell>
          <cell r="N88">
            <v>0</v>
          </cell>
          <cell r="O88">
            <v>0</v>
          </cell>
        </row>
        <row r="89">
          <cell r="A89" t="str">
            <v>T-FOND</v>
          </cell>
          <cell r="B89">
            <v>5810</v>
          </cell>
          <cell r="C89" t="str">
            <v>Utbildning</v>
          </cell>
          <cell r="D89">
            <v>-5.2</v>
          </cell>
          <cell r="E89">
            <v>0</v>
          </cell>
          <cell r="F89">
            <v>-2.2999999999999998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 t="str">
            <v>5810 Totalt</v>
          </cell>
          <cell r="D90">
            <v>-12</v>
          </cell>
          <cell r="E90">
            <v>-23.8</v>
          </cell>
          <cell r="F90">
            <v>-10.3</v>
          </cell>
          <cell r="G90">
            <v>-1.3</v>
          </cell>
          <cell r="H90">
            <v>-23.6</v>
          </cell>
          <cell r="I90">
            <v>0</v>
          </cell>
          <cell r="J90">
            <v>0</v>
          </cell>
          <cell r="K90">
            <v>-24</v>
          </cell>
          <cell r="L90">
            <v>-0.9</v>
          </cell>
          <cell r="O90">
            <v>0</v>
          </cell>
        </row>
        <row r="91">
          <cell r="A91" t="str">
            <v>TAB</v>
          </cell>
          <cell r="B91">
            <v>5829</v>
          </cell>
          <cell r="C91" t="str">
            <v>Sjukvårdsförs. EJ avdragsgill</v>
          </cell>
          <cell r="D91">
            <v>-17.100000000000001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 t="str">
            <v>5829 Totalt</v>
          </cell>
          <cell r="D92">
            <v>-17.100000000000001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O92">
            <v>0</v>
          </cell>
        </row>
        <row r="93">
          <cell r="A93" t="str">
            <v>TAB</v>
          </cell>
          <cell r="B93">
            <v>5870</v>
          </cell>
          <cell r="C93" t="str">
            <v>Personalrepr.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-1.3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 t="str">
            <v>5870 Totalt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-1.3</v>
          </cell>
          <cell r="J94">
            <v>0</v>
          </cell>
          <cell r="K94">
            <v>0</v>
          </cell>
          <cell r="L94">
            <v>0</v>
          </cell>
          <cell r="O94">
            <v>0</v>
          </cell>
        </row>
        <row r="95">
          <cell r="A95" t="str">
            <v>TAB</v>
          </cell>
          <cell r="B95">
            <v>5872</v>
          </cell>
          <cell r="C95" t="str">
            <v>Personalrepr. EJ avdrag</v>
          </cell>
          <cell r="D95">
            <v>0</v>
          </cell>
          <cell r="E95">
            <v>-1.2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5872 Totalt</v>
          </cell>
          <cell r="D96">
            <v>0</v>
          </cell>
          <cell r="E96">
            <v>-1.2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O96">
            <v>0</v>
          </cell>
        </row>
        <row r="97">
          <cell r="A97" t="str">
            <v>TAB</v>
          </cell>
          <cell r="B97">
            <v>5890</v>
          </cell>
          <cell r="C97" t="str">
            <v>Övriga personalkostnader</v>
          </cell>
          <cell r="D97">
            <v>0</v>
          </cell>
          <cell r="E97">
            <v>0</v>
          </cell>
          <cell r="F97">
            <v>-62.6</v>
          </cell>
          <cell r="G97">
            <v>0</v>
          </cell>
          <cell r="H97">
            <v>-1.5</v>
          </cell>
          <cell r="I97">
            <v>-0.6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T-KAP</v>
          </cell>
          <cell r="B98">
            <v>5890</v>
          </cell>
          <cell r="C98" t="str">
            <v>Övriga personalkostnader</v>
          </cell>
          <cell r="D98">
            <v>-1.5</v>
          </cell>
          <cell r="E98">
            <v>-3.8</v>
          </cell>
          <cell r="F98">
            <v>-3.7</v>
          </cell>
          <cell r="G98">
            <v>-2.4</v>
          </cell>
          <cell r="H98">
            <v>-17.3</v>
          </cell>
          <cell r="I98">
            <v>-3.2</v>
          </cell>
          <cell r="J98">
            <v>-2.5</v>
          </cell>
          <cell r="K98">
            <v>-1.6</v>
          </cell>
          <cell r="L98">
            <v>-5.6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T-FOND</v>
          </cell>
          <cell r="B99">
            <v>5890</v>
          </cell>
          <cell r="C99" t="str">
            <v>Övriga personalkostnader</v>
          </cell>
          <cell r="D99">
            <v>-0.9</v>
          </cell>
          <cell r="E99">
            <v>0</v>
          </cell>
          <cell r="F99">
            <v>0</v>
          </cell>
          <cell r="G99">
            <v>-13.9</v>
          </cell>
          <cell r="H99">
            <v>-0.4</v>
          </cell>
          <cell r="I99">
            <v>-0.6</v>
          </cell>
          <cell r="J99">
            <v>-0.6</v>
          </cell>
          <cell r="K99">
            <v>-1.9</v>
          </cell>
          <cell r="L99">
            <v>-0.8</v>
          </cell>
          <cell r="M99">
            <v>0</v>
          </cell>
          <cell r="N99">
            <v>0</v>
          </cell>
          <cell r="O99">
            <v>0</v>
          </cell>
        </row>
        <row r="100">
          <cell r="B100" t="str">
            <v>5890 Totalt</v>
          </cell>
          <cell r="D100">
            <v>-2.4</v>
          </cell>
          <cell r="E100">
            <v>-3.8</v>
          </cell>
          <cell r="F100">
            <v>-66.3</v>
          </cell>
          <cell r="G100">
            <v>-16.3</v>
          </cell>
          <cell r="H100">
            <v>-19.2</v>
          </cell>
          <cell r="I100">
            <v>-4.4000000000000004</v>
          </cell>
          <cell r="J100">
            <v>-3.1</v>
          </cell>
          <cell r="K100">
            <v>-3.5</v>
          </cell>
          <cell r="L100">
            <v>-6.3999999999999995</v>
          </cell>
          <cell r="O100">
            <v>0</v>
          </cell>
        </row>
        <row r="101">
          <cell r="A101" t="str">
            <v>T-KAP</v>
          </cell>
          <cell r="B101">
            <v>6010</v>
          </cell>
          <cell r="C101" t="str">
            <v>Lokalhyra</v>
          </cell>
          <cell r="D101">
            <v>-36.200000000000003</v>
          </cell>
          <cell r="E101">
            <v>-36.200000000000003</v>
          </cell>
          <cell r="F101">
            <v>-36.200000000000003</v>
          </cell>
          <cell r="G101">
            <v>-35.4</v>
          </cell>
          <cell r="H101">
            <v>-35.4</v>
          </cell>
          <cell r="I101">
            <v>-71.3</v>
          </cell>
          <cell r="J101">
            <v>0</v>
          </cell>
          <cell r="K101">
            <v>-35.799999999999997</v>
          </cell>
          <cell r="L101">
            <v>-35.799999999999997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T-FOND</v>
          </cell>
          <cell r="B102">
            <v>6010</v>
          </cell>
          <cell r="C102" t="str">
            <v>Lokalhyra</v>
          </cell>
          <cell r="D102">
            <v>-33.200000000000003</v>
          </cell>
          <cell r="E102">
            <v>-33.200000000000003</v>
          </cell>
          <cell r="F102">
            <v>-33.200000000000003</v>
          </cell>
          <cell r="G102">
            <v>-32.6</v>
          </cell>
          <cell r="H102">
            <v>-32.6</v>
          </cell>
          <cell r="I102">
            <v>-32.6</v>
          </cell>
          <cell r="J102">
            <v>-32.9</v>
          </cell>
          <cell r="K102">
            <v>-32.9</v>
          </cell>
          <cell r="L102">
            <v>-32.9</v>
          </cell>
          <cell r="M102">
            <v>0</v>
          </cell>
          <cell r="N102">
            <v>0</v>
          </cell>
          <cell r="O102">
            <v>0</v>
          </cell>
        </row>
        <row r="103">
          <cell r="B103" t="str">
            <v>6010 Tota〱吠</v>
          </cell>
          <cell r="D103">
            <v>-69.400000000000006</v>
          </cell>
          <cell r="E103">
            <v>-69.400000000000006</v>
          </cell>
          <cell r="F103">
            <v>-69.400000000000006</v>
          </cell>
          <cell r="G103">
            <v>-68</v>
          </cell>
          <cell r="H103">
            <v>-68</v>
          </cell>
          <cell r="I103">
            <v>-103.9</v>
          </cell>
          <cell r="J103">
            <v>-32.9</v>
          </cell>
          <cell r="K103">
            <v>-68.699999999999989</v>
          </cell>
          <cell r="L103">
            <v>-68.699999999999989</v>
          </cell>
          <cell r="O103">
            <v>0</v>
          </cell>
        </row>
        <row r="104">
          <cell r="A104" t="str">
            <v>T-KAP</v>
          </cell>
          <cell r="B104">
            <v>6050</v>
          </cell>
          <cell r="C104" t="str">
            <v>Elektricitet</v>
          </cell>
          <cell r="D104">
            <v>-2.5</v>
          </cell>
          <cell r="E104">
            <v>0</v>
          </cell>
          <cell r="F104">
            <v>-3.5</v>
          </cell>
          <cell r="G104">
            <v>0</v>
          </cell>
          <cell r="H104">
            <v>-2.6</v>
          </cell>
          <cell r="I104">
            <v>0</v>
          </cell>
          <cell r="J104">
            <v>-2.7</v>
          </cell>
          <cell r="K104">
            <v>0</v>
          </cell>
          <cell r="L104">
            <v>-2.8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T-FOND</v>
          </cell>
          <cell r="B105">
            <v>6050</v>
          </cell>
          <cell r="C105" t="str">
            <v>Elektricitet</v>
          </cell>
          <cell r="D105">
            <v>-0.6</v>
          </cell>
          <cell r="E105">
            <v>0</v>
          </cell>
          <cell r="F105">
            <v>0</v>
          </cell>
          <cell r="G105">
            <v>-0.8</v>
          </cell>
          <cell r="H105">
            <v>-0.4</v>
          </cell>
          <cell r="I105">
            <v>0</v>
          </cell>
          <cell r="J105">
            <v>-0.6</v>
          </cell>
          <cell r="K105">
            <v>0</v>
          </cell>
          <cell r="L105">
            <v>-0.6</v>
          </cell>
          <cell r="M105">
            <v>0</v>
          </cell>
          <cell r="N105">
            <v>0</v>
          </cell>
          <cell r="O105">
            <v>0</v>
          </cell>
        </row>
        <row r="106">
          <cell r="B106" t="str">
            <v>6050 Totalt</v>
          </cell>
          <cell r="D106">
            <v>-3.1</v>
          </cell>
          <cell r="E106">
            <v>0</v>
          </cell>
          <cell r="F106">
            <v>-3.5</v>
          </cell>
          <cell r="G106">
            <v>-0.8</v>
          </cell>
          <cell r="H106">
            <v>-3</v>
          </cell>
          <cell r="I106">
            <v>0</v>
          </cell>
          <cell r="J106">
            <v>-3.3000000000000003</v>
          </cell>
          <cell r="K106">
            <v>0</v>
          </cell>
          <cell r="L106">
            <v>-3.4</v>
          </cell>
          <cell r="O106">
            <v>0</v>
          </cell>
        </row>
        <row r="107">
          <cell r="A107" t="str">
            <v>T-KAP</v>
          </cell>
          <cell r="B107">
            <v>6060</v>
          </cell>
          <cell r="C107" t="str">
            <v>Lokaltillbehör</v>
          </cell>
          <cell r="D107">
            <v>0</v>
          </cell>
          <cell r="E107">
            <v>0</v>
          </cell>
          <cell r="F107">
            <v>0</v>
          </cell>
          <cell r="G107">
            <v>-3.8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B108" t="str">
            <v>6060 Totalt</v>
          </cell>
          <cell r="D108">
            <v>0</v>
          </cell>
          <cell r="E108">
            <v>0</v>
          </cell>
          <cell r="F108">
            <v>0</v>
          </cell>
          <cell r="G108">
            <v>-3.8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O108">
            <v>0</v>
          </cell>
        </row>
        <row r="109">
          <cell r="A109" t="str">
            <v>T-KAP</v>
          </cell>
          <cell r="B109">
            <v>6070</v>
          </cell>
          <cell r="C109" t="str">
            <v>Städning, tvätt mm</v>
          </cell>
          <cell r="D109">
            <v>-4.8</v>
          </cell>
          <cell r="E109">
            <v>-4.5999999999999996</v>
          </cell>
          <cell r="F109">
            <v>-4.9000000000000004</v>
          </cell>
          <cell r="G109">
            <v>-4.7</v>
          </cell>
          <cell r="H109">
            <v>-4.8</v>
          </cell>
          <cell r="I109">
            <v>-4.8</v>
          </cell>
          <cell r="J109">
            <v>-4.8</v>
          </cell>
          <cell r="K109">
            <v>-4.8</v>
          </cell>
          <cell r="L109">
            <v>-4.7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T-FOND</v>
          </cell>
          <cell r="B110">
            <v>6070</v>
          </cell>
          <cell r="C110" t="str">
            <v>Städning, tvätt mm</v>
          </cell>
          <cell r="D110">
            <v>-4.2</v>
          </cell>
          <cell r="E110">
            <v>-4.2</v>
          </cell>
          <cell r="F110">
            <v>-4.5</v>
          </cell>
          <cell r="G110">
            <v>-5.3</v>
          </cell>
          <cell r="H110">
            <v>-4.5</v>
          </cell>
          <cell r="I110">
            <v>-4.2</v>
          </cell>
          <cell r="J110">
            <v>-4.2</v>
          </cell>
          <cell r="K110">
            <v>-4.2</v>
          </cell>
          <cell r="L110">
            <v>-4.5</v>
          </cell>
          <cell r="M110">
            <v>0</v>
          </cell>
          <cell r="N110">
            <v>0</v>
          </cell>
          <cell r="O110">
            <v>0</v>
          </cell>
        </row>
        <row r="111">
          <cell r="B111" t="str">
            <v>6070 Totalt</v>
          </cell>
          <cell r="D111">
            <v>-9</v>
          </cell>
          <cell r="E111">
            <v>-8.8000000000000007</v>
          </cell>
          <cell r="F111">
            <v>-9.4</v>
          </cell>
          <cell r="G111">
            <v>-10</v>
          </cell>
          <cell r="H111">
            <v>-9.3000000000000007</v>
          </cell>
          <cell r="I111">
            <v>-9</v>
          </cell>
          <cell r="J111">
            <v>-9</v>
          </cell>
          <cell r="K111">
            <v>-9</v>
          </cell>
          <cell r="L111">
            <v>-9.1999999999999993</v>
          </cell>
          <cell r="O111">
            <v>0</v>
          </cell>
        </row>
        <row r="112">
          <cell r="A112" t="str">
            <v>T-KAP</v>
          </cell>
          <cell r="B112">
            <v>6090</v>
          </cell>
          <cell r="C112" t="str">
            <v>Övriga lokalkostnader</v>
          </cell>
          <cell r="D112">
            <v>0</v>
          </cell>
          <cell r="E112">
            <v>-2.8</v>
          </cell>
          <cell r="F112">
            <v>-2.9</v>
          </cell>
          <cell r="G112">
            <v>-1</v>
          </cell>
          <cell r="H112">
            <v>0</v>
          </cell>
          <cell r="I112">
            <v>-1.2</v>
          </cell>
          <cell r="J112">
            <v>0</v>
          </cell>
          <cell r="K112">
            <v>0</v>
          </cell>
          <cell r="L112">
            <v>-1.1000000000000001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T-FOND</v>
          </cell>
          <cell r="B113">
            <v>6090</v>
          </cell>
          <cell r="C113" t="str">
            <v>Övriga lokalkostnader</v>
          </cell>
          <cell r="D113">
            <v>-2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B114" t="str">
            <v>6090 Totalt</v>
          </cell>
          <cell r="D114">
            <v>-2</v>
          </cell>
          <cell r="E114">
            <v>-2.8</v>
          </cell>
          <cell r="F114">
            <v>-2.9</v>
          </cell>
          <cell r="G114">
            <v>-1</v>
          </cell>
          <cell r="H114">
            <v>0</v>
          </cell>
          <cell r="I114">
            <v>-1.2</v>
          </cell>
          <cell r="J114">
            <v>0</v>
          </cell>
          <cell r="K114">
            <v>0</v>
          </cell>
          <cell r="L114">
            <v>-1.1000000000000001</v>
          </cell>
          <cell r="O114">
            <v>0</v>
          </cell>
        </row>
        <row r="115">
          <cell r="A115" t="str">
            <v>T-KAP</v>
          </cell>
          <cell r="B115">
            <v>6120</v>
          </cell>
          <cell r="C115" t="str">
            <v>Hyra/leasing inventarier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-1.8</v>
          </cell>
          <cell r="M115">
            <v>0</v>
          </cell>
          <cell r="N115">
            <v>0</v>
          </cell>
          <cell r="O115">
            <v>0</v>
          </cell>
        </row>
        <row r="116">
          <cell r="B116" t="str">
            <v>6120 Totalt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-1.8</v>
          </cell>
          <cell r="O116">
            <v>0</v>
          </cell>
        </row>
        <row r="117">
          <cell r="A117" t="str">
            <v>TAB</v>
          </cell>
          <cell r="B117">
            <v>6130</v>
          </cell>
          <cell r="C117" t="str">
            <v>Licenser för dataprogram</v>
          </cell>
          <cell r="D117">
            <v>-2.4</v>
          </cell>
          <cell r="E117">
            <v>0</v>
          </cell>
          <cell r="F117">
            <v>-2.2999999999999998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-4.4000000000000004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 t="str">
            <v>T-KAP</v>
          </cell>
          <cell r="B118">
            <v>6130</v>
          </cell>
          <cell r="C118" t="str">
            <v>Licenser för dataprogram</v>
          </cell>
          <cell r="D118">
            <v>-0.3</v>
          </cell>
          <cell r="E118">
            <v>-0.5</v>
          </cell>
          <cell r="F118">
            <v>-0.5</v>
          </cell>
          <cell r="G118">
            <v>-0.7</v>
          </cell>
          <cell r="H118">
            <v>-0.5</v>
          </cell>
          <cell r="I118">
            <v>-0.5</v>
          </cell>
          <cell r="J118">
            <v>0</v>
          </cell>
          <cell r="K118">
            <v>-0.5</v>
          </cell>
          <cell r="L118">
            <v>-0.4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T-FOND</v>
          </cell>
          <cell r="B119">
            <v>6130</v>
          </cell>
          <cell r="C119" t="str">
            <v>Licenser för dataprogram</v>
          </cell>
          <cell r="D119">
            <v>-0.4</v>
          </cell>
          <cell r="E119">
            <v>-1.9</v>
          </cell>
          <cell r="F119">
            <v>-6.2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6130 Totalt</v>
          </cell>
          <cell r="D120">
            <v>-3.0999999999999996</v>
          </cell>
          <cell r="E120">
            <v>-2.4</v>
          </cell>
          <cell r="F120">
            <v>-9</v>
          </cell>
          <cell r="G120">
            <v>-0.7</v>
          </cell>
          <cell r="H120">
            <v>-0.5</v>
          </cell>
          <cell r="I120">
            <v>-0.5</v>
          </cell>
          <cell r="J120">
            <v>0</v>
          </cell>
          <cell r="K120">
            <v>-4.9000000000000004</v>
          </cell>
          <cell r="L120">
            <v>-0.4</v>
          </cell>
          <cell r="O120">
            <v>0</v>
          </cell>
        </row>
        <row r="121">
          <cell r="A121" t="str">
            <v>TAB</v>
          </cell>
          <cell r="B121">
            <v>6410</v>
          </cell>
          <cell r="C121" t="str">
            <v>Förbrukningsinv / -matrial</v>
          </cell>
          <cell r="D121">
            <v>0</v>
          </cell>
          <cell r="E121">
            <v>0</v>
          </cell>
          <cell r="F121">
            <v>-3.9</v>
          </cell>
          <cell r="G121">
            <v>0</v>
          </cell>
          <cell r="H121">
            <v>0</v>
          </cell>
          <cell r="I121">
            <v>-3.3</v>
          </cell>
          <cell r="J121">
            <v>-2.2999999999999998</v>
          </cell>
          <cell r="K121">
            <v>-0.5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 t="str">
            <v>T-KAP</v>
          </cell>
          <cell r="B122">
            <v>6410</v>
          </cell>
          <cell r="C122" t="str">
            <v>Förbrukningsinv / -matrial</v>
          </cell>
          <cell r="D122">
            <v>-4.3</v>
          </cell>
          <cell r="E122">
            <v>-11.7</v>
          </cell>
          <cell r="F122">
            <v>-2.9</v>
          </cell>
          <cell r="G122">
            <v>0</v>
          </cell>
          <cell r="H122">
            <v>-2.4</v>
          </cell>
          <cell r="I122">
            <v>0</v>
          </cell>
          <cell r="J122">
            <v>-1.2</v>
          </cell>
          <cell r="K122">
            <v>-2.6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 t="str">
            <v>T-FOND</v>
          </cell>
          <cell r="B123">
            <v>6410</v>
          </cell>
          <cell r="C123" t="str">
            <v>Förbrukningsinv / -matrial</v>
          </cell>
          <cell r="D123">
            <v>-23.1</v>
          </cell>
          <cell r="E123">
            <v>-9.6999999999999993</v>
          </cell>
          <cell r="F123">
            <v>0</v>
          </cell>
          <cell r="G123">
            <v>0</v>
          </cell>
          <cell r="H123">
            <v>-8.8000000000000007</v>
          </cell>
          <cell r="I123">
            <v>0</v>
          </cell>
          <cell r="J123">
            <v>-4.5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>6410 Totalt</v>
          </cell>
          <cell r="D124">
            <v>-27.400000000000002</v>
          </cell>
          <cell r="E124">
            <v>-21.4</v>
          </cell>
          <cell r="F124">
            <v>-6.8</v>
          </cell>
          <cell r="G124">
            <v>0</v>
          </cell>
          <cell r="H124">
            <v>-11.200000000000001</v>
          </cell>
          <cell r="I124">
            <v>-3.3</v>
          </cell>
          <cell r="J124">
            <v>-8</v>
          </cell>
          <cell r="K124">
            <v>-3.1</v>
          </cell>
          <cell r="L124">
            <v>0</v>
          </cell>
          <cell r="O124">
            <v>0</v>
          </cell>
        </row>
        <row r="125">
          <cell r="A125" t="str">
            <v>TAB</v>
          </cell>
          <cell r="B125">
            <v>6500</v>
          </cell>
          <cell r="C125" t="str">
            <v>Kontorsmaterial</v>
          </cell>
          <cell r="D125">
            <v>0</v>
          </cell>
          <cell r="E125">
            <v>0</v>
          </cell>
          <cell r="F125">
            <v>-3</v>
          </cell>
          <cell r="G125">
            <v>0</v>
          </cell>
          <cell r="H125">
            <v>0</v>
          </cell>
          <cell r="I125">
            <v>-4</v>
          </cell>
          <cell r="J125">
            <v>-1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 t="str">
            <v>T-KAP</v>
          </cell>
          <cell r="B126">
            <v>6500</v>
          </cell>
          <cell r="C126" t="str">
            <v>Kontorsmaterial</v>
          </cell>
          <cell r="D126">
            <v>-11.1</v>
          </cell>
          <cell r="E126">
            <v>-37.5</v>
          </cell>
          <cell r="F126">
            <v>-34.5</v>
          </cell>
          <cell r="G126">
            <v>-23</v>
          </cell>
          <cell r="H126">
            <v>-5</v>
          </cell>
          <cell r="I126">
            <v>-13.3</v>
          </cell>
          <cell r="J126">
            <v>-9</v>
          </cell>
          <cell r="K126">
            <v>-15.4</v>
          </cell>
          <cell r="L126">
            <v>-19.399999999999999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>T-FOND</v>
          </cell>
          <cell r="B127">
            <v>6500</v>
          </cell>
          <cell r="C127" t="str">
            <v>Kontorsmaterial</v>
          </cell>
          <cell r="D127">
            <v>-15</v>
          </cell>
          <cell r="E127">
            <v>-2.5</v>
          </cell>
          <cell r="F127">
            <v>-8.6</v>
          </cell>
          <cell r="G127">
            <v>-5.6</v>
          </cell>
          <cell r="H127">
            <v>-5.5</v>
          </cell>
          <cell r="I127">
            <v>-4.5</v>
          </cell>
          <cell r="J127">
            <v>-6.7</v>
          </cell>
          <cell r="K127">
            <v>-8.1999999999999993</v>
          </cell>
          <cell r="L127">
            <v>-8.8000000000000007</v>
          </cell>
          <cell r="M127">
            <v>0</v>
          </cell>
          <cell r="N127">
            <v>0</v>
          </cell>
          <cell r="O127">
            <v>0</v>
          </cell>
        </row>
        <row r="128">
          <cell r="B128" t="str">
            <v>6500 Totalt</v>
          </cell>
          <cell r="D128">
            <v>-26.1</v>
          </cell>
          <cell r="E128">
            <v>-40</v>
          </cell>
          <cell r="F128">
            <v>-46.1</v>
          </cell>
          <cell r="G128">
            <v>-28.6</v>
          </cell>
          <cell r="H128">
            <v>-10.5</v>
          </cell>
          <cell r="I128">
            <v>-21.8</v>
          </cell>
          <cell r="J128">
            <v>-16.7</v>
          </cell>
          <cell r="K128">
            <v>-23.6</v>
          </cell>
          <cell r="L128">
            <v>-28.2</v>
          </cell>
          <cell r="O128">
            <v>0</v>
          </cell>
        </row>
        <row r="129">
          <cell r="A129" t="str">
            <v>T-KAP</v>
          </cell>
          <cell r="B129">
            <v>6640</v>
          </cell>
          <cell r="C129" t="str">
            <v>Reparation, underhåll inv.</v>
          </cell>
          <cell r="D129">
            <v>0</v>
          </cell>
          <cell r="E129">
            <v>0</v>
          </cell>
          <cell r="F129">
            <v>-1.8</v>
          </cell>
          <cell r="G129">
            <v>-4.9000000000000004</v>
          </cell>
          <cell r="H129">
            <v>-1.1000000000000001</v>
          </cell>
          <cell r="I129">
            <v>-4.8</v>
          </cell>
          <cell r="J129">
            <v>-0.7</v>
          </cell>
          <cell r="K129">
            <v>-2.5</v>
          </cell>
          <cell r="L129">
            <v>-1.9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T-FOND</v>
          </cell>
          <cell r="B130">
            <v>6640</v>
          </cell>
          <cell r="C130" t="str">
            <v>Reparation, underhåll inv.</v>
          </cell>
          <cell r="D130">
            <v>0</v>
          </cell>
          <cell r="E130">
            <v>0</v>
          </cell>
          <cell r="F130">
            <v>-3.2</v>
          </cell>
          <cell r="G130">
            <v>-1.2</v>
          </cell>
          <cell r="H130">
            <v>0</v>
          </cell>
          <cell r="I130">
            <v>-2.4</v>
          </cell>
          <cell r="J130">
            <v>0</v>
          </cell>
          <cell r="K130">
            <v>-3.4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B131" t="str">
            <v>6640 Totalt</v>
          </cell>
          <cell r="D131">
            <v>0</v>
          </cell>
          <cell r="E131">
            <v>0</v>
          </cell>
          <cell r="F131">
            <v>-5</v>
          </cell>
          <cell r="G131">
            <v>-6.1000000000000005</v>
          </cell>
          <cell r="H131">
            <v>-1.1000000000000001</v>
          </cell>
          <cell r="I131">
            <v>-7.1999999999999993</v>
          </cell>
          <cell r="J131">
            <v>-0.7</v>
          </cell>
          <cell r="K131">
            <v>-5.9</v>
          </cell>
          <cell r="L131">
            <v>-1.9</v>
          </cell>
          <cell r="O131">
            <v>0</v>
          </cell>
        </row>
        <row r="132">
          <cell r="A132" t="str">
            <v>T-KAP</v>
          </cell>
          <cell r="B132">
            <v>6680</v>
          </cell>
          <cell r="C132" t="str">
            <v>TAB, intern service</v>
          </cell>
          <cell r="D132">
            <v>-42</v>
          </cell>
          <cell r="E132">
            <v>-42</v>
          </cell>
          <cell r="F132">
            <v>-42</v>
          </cell>
          <cell r="G132">
            <v>-42</v>
          </cell>
          <cell r="H132">
            <v>-42</v>
          </cell>
          <cell r="I132">
            <v>-42</v>
          </cell>
          <cell r="J132">
            <v>-42</v>
          </cell>
          <cell r="K132">
            <v>-42</v>
          </cell>
          <cell r="L132">
            <v>-42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T-FOND</v>
          </cell>
          <cell r="B133">
            <v>6680</v>
          </cell>
          <cell r="C133" t="str">
            <v>TAB, intern service</v>
          </cell>
          <cell r="D133">
            <v>-52.5</v>
          </cell>
          <cell r="E133">
            <v>-52.5</v>
          </cell>
          <cell r="F133">
            <v>-52.5</v>
          </cell>
          <cell r="G133">
            <v>-52.5</v>
          </cell>
          <cell r="H133">
            <v>-52.5</v>
          </cell>
          <cell r="I133">
            <v>-52.5</v>
          </cell>
          <cell r="J133">
            <v>-52.5</v>
          </cell>
          <cell r="K133">
            <v>-52.5</v>
          </cell>
          <cell r="L133">
            <v>-52.5</v>
          </cell>
          <cell r="M133">
            <v>0</v>
          </cell>
          <cell r="N133">
            <v>0</v>
          </cell>
          <cell r="O133">
            <v>0</v>
          </cell>
        </row>
        <row r="134">
          <cell r="B134" t="str">
            <v>6680 Totalt</v>
          </cell>
          <cell r="D134">
            <v>-94.5</v>
          </cell>
          <cell r="E134">
            <v>-94.5</v>
          </cell>
          <cell r="F134">
            <v>-94.5</v>
          </cell>
          <cell r="G134">
            <v>-94.5</v>
          </cell>
          <cell r="H134">
            <v>-94.5</v>
          </cell>
          <cell r="I134">
            <v>-94.5</v>
          </cell>
          <cell r="J134">
            <v>-94.5</v>
          </cell>
          <cell r="K134">
            <v>-94.5</v>
          </cell>
          <cell r="L134">
            <v>-94.5</v>
          </cell>
          <cell r="O134">
            <v>0</v>
          </cell>
        </row>
        <row r="135">
          <cell r="A135" t="str">
            <v>TAB</v>
          </cell>
          <cell r="B135">
            <v>6730</v>
          </cell>
          <cell r="C135" t="str">
            <v>Redovisningstjänster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-7.4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B136" t="str">
            <v>6730 Totalt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-7.4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O136">
            <v>0</v>
          </cell>
        </row>
        <row r="137">
          <cell r="A137" t="str">
            <v>TAB</v>
          </cell>
          <cell r="B137">
            <v>6740</v>
          </cell>
          <cell r="C137" t="str">
            <v>Data-tjänster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-4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 t="str">
            <v>T-KAP</v>
          </cell>
          <cell r="B138">
            <v>6740</v>
          </cell>
          <cell r="C138" t="str">
            <v>Data-tjänster</v>
          </cell>
          <cell r="D138">
            <v>0</v>
          </cell>
          <cell r="E138">
            <v>0</v>
          </cell>
          <cell r="F138">
            <v>-2.2999999999999998</v>
          </cell>
          <cell r="G138">
            <v>-4.8</v>
          </cell>
          <cell r="H138">
            <v>-33.299999999999997</v>
          </cell>
          <cell r="I138">
            <v>-20.7</v>
          </cell>
          <cell r="J138">
            <v>-8.6</v>
          </cell>
          <cell r="K138">
            <v>0</v>
          </cell>
          <cell r="L138">
            <v>-19.600000000000001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T-FOND</v>
          </cell>
          <cell r="B139">
            <v>6740</v>
          </cell>
          <cell r="C139" t="str">
            <v>Data-tjänster</v>
          </cell>
          <cell r="D139">
            <v>0</v>
          </cell>
          <cell r="E139">
            <v>0</v>
          </cell>
          <cell r="F139">
            <v>0</v>
          </cell>
          <cell r="G139">
            <v>-6.5</v>
          </cell>
          <cell r="H139">
            <v>-42.6</v>
          </cell>
          <cell r="I139">
            <v>-9.5</v>
          </cell>
          <cell r="J139">
            <v>-3.8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B140" t="str">
            <v>6740 Totalt</v>
          </cell>
          <cell r="D140">
            <v>0</v>
          </cell>
          <cell r="E140">
            <v>0</v>
          </cell>
          <cell r="F140">
            <v>-2.2999999999999998</v>
          </cell>
          <cell r="G140">
            <v>-11.3</v>
          </cell>
          <cell r="H140">
            <v>-79.900000000000006</v>
          </cell>
          <cell r="I140">
            <v>-30.2</v>
          </cell>
          <cell r="J140">
            <v>-12.399999999999999</v>
          </cell>
          <cell r="K140">
            <v>0</v>
          </cell>
          <cell r="L140">
            <v>-19.600000000000001</v>
          </cell>
          <cell r="O140">
            <v>0</v>
          </cell>
        </row>
        <row r="141">
          <cell r="A141" t="str">
            <v>T-KAP</v>
          </cell>
          <cell r="B141">
            <v>6750</v>
          </cell>
          <cell r="C141" t="str">
            <v>Skattekonsulter mm</v>
          </cell>
          <cell r="D141">
            <v>-5.0999999999999996</v>
          </cell>
          <cell r="E141">
            <v>0</v>
          </cell>
          <cell r="F141">
            <v>0</v>
          </cell>
          <cell r="G141">
            <v>-13.9</v>
          </cell>
          <cell r="H141">
            <v>0</v>
          </cell>
          <cell r="I141">
            <v>0</v>
          </cell>
          <cell r="J141">
            <v>0</v>
          </cell>
          <cell r="K141">
            <v>-2.2999999999999998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B142" t="str">
            <v>6750 Totalt</v>
          </cell>
          <cell r="D142">
            <v>-5.0999999999999996</v>
          </cell>
          <cell r="E142">
            <v>0</v>
          </cell>
          <cell r="F142">
            <v>0</v>
          </cell>
          <cell r="G142">
            <v>-13.9</v>
          </cell>
          <cell r="H142">
            <v>0</v>
          </cell>
          <cell r="I142">
            <v>0</v>
          </cell>
          <cell r="J142">
            <v>0</v>
          </cell>
          <cell r="K142">
            <v>-2.2999999999999998</v>
          </cell>
          <cell r="L142">
            <v>0</v>
          </cell>
          <cell r="O142">
            <v>0</v>
          </cell>
        </row>
        <row r="143">
          <cell r="A143" t="str">
            <v>TAB</v>
          </cell>
          <cell r="B143">
            <v>6780</v>
          </cell>
          <cell r="C143" t="str">
            <v>Advokatkostnader</v>
          </cell>
          <cell r="D143">
            <v>0</v>
          </cell>
          <cell r="E143">
            <v>0</v>
          </cell>
          <cell r="F143">
            <v>0</v>
          </cell>
          <cell r="G143">
            <v>-7.2</v>
          </cell>
          <cell r="H143">
            <v>-5.6</v>
          </cell>
          <cell r="I143">
            <v>-2.6</v>
          </cell>
          <cell r="J143">
            <v>-8.6</v>
          </cell>
          <cell r="K143">
            <v>-6.1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T-KAP</v>
          </cell>
          <cell r="B144">
            <v>6780</v>
          </cell>
          <cell r="C144" t="str">
            <v>Advokatkostnader, internt</v>
          </cell>
          <cell r="D144">
            <v>0</v>
          </cell>
          <cell r="E144">
            <v>0</v>
          </cell>
          <cell r="F144">
            <v>-3.7</v>
          </cell>
          <cell r="G144">
            <v>-10.199999999999999</v>
          </cell>
          <cell r="H144">
            <v>-2.1</v>
          </cell>
          <cell r="I144">
            <v>0</v>
          </cell>
          <cell r="J144">
            <v>-1.1000000000000001</v>
          </cell>
          <cell r="K144">
            <v>0</v>
          </cell>
          <cell r="L144">
            <v>-4.7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T-FOND</v>
          </cell>
          <cell r="B145">
            <v>6780</v>
          </cell>
          <cell r="C145" t="str">
            <v>Advokatkostnader</v>
          </cell>
          <cell r="D145">
            <v>0</v>
          </cell>
          <cell r="E145">
            <v>0</v>
          </cell>
          <cell r="F145">
            <v>0</v>
          </cell>
          <cell r="G145">
            <v>-8.1999999999999993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B146" t="str">
            <v>6780 Totalt</v>
          </cell>
          <cell r="D146">
            <v>0</v>
          </cell>
          <cell r="E146">
            <v>0</v>
          </cell>
          <cell r="F146">
            <v>-3.7</v>
          </cell>
          <cell r="G146">
            <v>-25.599999999999998</v>
          </cell>
          <cell r="H146">
            <v>-7.6999999999999993</v>
          </cell>
          <cell r="I146">
            <v>-2.6</v>
          </cell>
          <cell r="J146">
            <v>-9.6999999999999993</v>
          </cell>
          <cell r="K146">
            <v>-6.1</v>
          </cell>
          <cell r="L146">
            <v>-4.7</v>
          </cell>
          <cell r="O146">
            <v>0</v>
          </cell>
        </row>
        <row r="147">
          <cell r="A147" t="str">
            <v>TAB</v>
          </cell>
          <cell r="B147">
            <v>6790</v>
          </cell>
          <cell r="C147" t="str">
            <v>Övriga främmande tjänster</v>
          </cell>
          <cell r="D147">
            <v>-170.1</v>
          </cell>
          <cell r="E147">
            <v>-40</v>
          </cell>
          <cell r="F147">
            <v>-7</v>
          </cell>
          <cell r="G147">
            <v>0</v>
          </cell>
          <cell r="H147">
            <v>-6</v>
          </cell>
          <cell r="I147">
            <v>-102.6</v>
          </cell>
          <cell r="J147">
            <v>0</v>
          </cell>
          <cell r="K147">
            <v>-75</v>
          </cell>
          <cell r="L147">
            <v>-30.7</v>
          </cell>
          <cell r="M147">
            <v>0</v>
          </cell>
          <cell r="N147">
            <v>0</v>
          </cell>
          <cell r="O147">
            <v>0</v>
          </cell>
        </row>
        <row r="148">
          <cell r="A148" t="str">
            <v>T-KAP</v>
          </cell>
          <cell r="B148">
            <v>6790</v>
          </cell>
          <cell r="C148" t="str">
            <v>Övriga främmande tjänster</v>
          </cell>
          <cell r="D148">
            <v>0</v>
          </cell>
          <cell r="E148">
            <v>-22.6</v>
          </cell>
          <cell r="F148">
            <v>0</v>
          </cell>
          <cell r="G148">
            <v>-25.5</v>
          </cell>
          <cell r="H148">
            <v>0</v>
          </cell>
          <cell r="I148">
            <v>0</v>
          </cell>
          <cell r="J148">
            <v>-27</v>
          </cell>
          <cell r="K148">
            <v>-13.6</v>
          </cell>
          <cell r="L148">
            <v>-13.4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T-FOND</v>
          </cell>
          <cell r="B149">
            <v>6790</v>
          </cell>
          <cell r="C149" t="str">
            <v>Främmande tjänster, internt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-33.700000000000003</v>
          </cell>
          <cell r="K149">
            <v>0</v>
          </cell>
          <cell r="L149">
            <v>-3.5</v>
          </cell>
          <cell r="M149">
            <v>0</v>
          </cell>
          <cell r="N149">
            <v>0</v>
          </cell>
          <cell r="O149">
            <v>0</v>
          </cell>
        </row>
        <row r="150">
          <cell r="B150" t="str">
            <v>6790 Totalt</v>
          </cell>
          <cell r="D150">
            <v>-170.1</v>
          </cell>
          <cell r="E150">
            <v>-62.6</v>
          </cell>
          <cell r="F150">
            <v>-7</v>
          </cell>
          <cell r="G150">
            <v>-25.5</v>
          </cell>
          <cell r="H150">
            <v>-6</v>
          </cell>
          <cell r="I150">
            <v>-102.6</v>
          </cell>
          <cell r="J150">
            <v>-60.7</v>
          </cell>
          <cell r="K150">
            <v>-88.6</v>
          </cell>
          <cell r="L150">
            <v>-47.6</v>
          </cell>
          <cell r="O150">
            <v>0</v>
          </cell>
        </row>
        <row r="151">
          <cell r="A151" t="str">
            <v>TAB</v>
          </cell>
          <cell r="B151">
            <v>6810</v>
          </cell>
          <cell r="C151" t="str">
            <v>Telefoner kontor</v>
          </cell>
          <cell r="D151">
            <v>-9.1999999999999993</v>
          </cell>
          <cell r="E151">
            <v>0</v>
          </cell>
          <cell r="F151">
            <v>-3.5</v>
          </cell>
          <cell r="G151">
            <v>-20.100000000000001</v>
          </cell>
          <cell r="H151">
            <v>-0.1</v>
          </cell>
          <cell r="I151">
            <v>-3.8</v>
          </cell>
          <cell r="J151">
            <v>0</v>
          </cell>
          <cell r="K151">
            <v>-2.2999999999999998</v>
          </cell>
          <cell r="L151">
            <v>-2.4</v>
          </cell>
          <cell r="M151">
            <v>0</v>
          </cell>
          <cell r="N151">
            <v>0</v>
          </cell>
          <cell r="O151">
            <v>0</v>
          </cell>
        </row>
        <row r="152">
          <cell r="A152" t="str">
            <v>T-KAP</v>
          </cell>
          <cell r="B152">
            <v>6810</v>
          </cell>
          <cell r="C152" t="str">
            <v>Telefoner kontor</v>
          </cell>
          <cell r="D152">
            <v>-3</v>
          </cell>
          <cell r="E152">
            <v>-4.7</v>
          </cell>
          <cell r="F152">
            <v>-34.5</v>
          </cell>
          <cell r="G152">
            <v>-5.8</v>
          </cell>
          <cell r="H152">
            <v>-2.5</v>
          </cell>
          <cell r="I152">
            <v>-35.299999999999997</v>
          </cell>
          <cell r="J152">
            <v>-8.9</v>
          </cell>
          <cell r="K152">
            <v>-2.4</v>
          </cell>
          <cell r="L152">
            <v>-28.2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T-FOND</v>
          </cell>
          <cell r="B153">
            <v>6810</v>
          </cell>
          <cell r="C153" t="str">
            <v>Telefoner kontor</v>
          </cell>
          <cell r="D153">
            <v>0</v>
          </cell>
          <cell r="E153">
            <v>-0.9</v>
          </cell>
          <cell r="F153">
            <v>-2.2000000000000002</v>
          </cell>
          <cell r="G153">
            <v>0</v>
          </cell>
          <cell r="H153">
            <v>-1.9</v>
          </cell>
          <cell r="I153">
            <v>-2</v>
          </cell>
          <cell r="J153">
            <v>-0.6</v>
          </cell>
          <cell r="K153">
            <v>-0.3</v>
          </cell>
          <cell r="L153">
            <v>-2.4</v>
          </cell>
          <cell r="M153">
            <v>0</v>
          </cell>
          <cell r="N153">
            <v>0</v>
          </cell>
          <cell r="O153">
            <v>0</v>
          </cell>
        </row>
        <row r="154">
          <cell r="B154" t="str">
            <v>6810 Totalt</v>
          </cell>
          <cell r="D154">
            <v>-12.2</v>
          </cell>
          <cell r="E154">
            <v>-5.6000000000000005</v>
          </cell>
          <cell r="F154">
            <v>-40.200000000000003</v>
          </cell>
          <cell r="G154">
            <v>-25.900000000000002</v>
          </cell>
          <cell r="H154">
            <v>-4.5</v>
          </cell>
          <cell r="I154">
            <v>-41.099999999999994</v>
          </cell>
          <cell r="J154">
            <v>-9.5</v>
          </cell>
          <cell r="K154">
            <v>-4.9999999999999991</v>
          </cell>
          <cell r="L154">
            <v>-33</v>
          </cell>
          <cell r="O154">
            <v>0</v>
          </cell>
        </row>
        <row r="155">
          <cell r="A155" t="str">
            <v>TAB</v>
          </cell>
          <cell r="B155">
            <v>6815</v>
          </cell>
          <cell r="C155" t="str">
            <v>NMT / GSM-telefon</v>
          </cell>
          <cell r="D155">
            <v>-3</v>
          </cell>
          <cell r="E155">
            <v>-3.4</v>
          </cell>
          <cell r="F155">
            <v>-2.1</v>
          </cell>
          <cell r="G155">
            <v>-2.9</v>
          </cell>
          <cell r="H155">
            <v>-5.5</v>
          </cell>
          <cell r="I155">
            <v>-3</v>
          </cell>
          <cell r="J155">
            <v>-5.2</v>
          </cell>
          <cell r="K155">
            <v>-2.2999999999999998</v>
          </cell>
          <cell r="L155">
            <v>-2.4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T-KAP</v>
          </cell>
          <cell r="B156">
            <v>6815</v>
          </cell>
          <cell r="C156" t="str">
            <v>NMT / GSM-telefon</v>
          </cell>
          <cell r="D156">
            <v>-2.6</v>
          </cell>
          <cell r="E156">
            <v>-5.6</v>
          </cell>
          <cell r="F156">
            <v>-3.8</v>
          </cell>
          <cell r="G156">
            <v>-8.6</v>
          </cell>
          <cell r="H156">
            <v>-5.0999999999999996</v>
          </cell>
          <cell r="I156">
            <v>-5.8</v>
          </cell>
          <cell r="J156">
            <v>-9.4</v>
          </cell>
          <cell r="K156">
            <v>-4</v>
          </cell>
          <cell r="L156">
            <v>-7.1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T-FOND</v>
          </cell>
          <cell r="B157">
            <v>6815</v>
          </cell>
          <cell r="C157" t="str">
            <v>NMT / GSM-telefon</v>
          </cell>
          <cell r="D157">
            <v>-8.4</v>
          </cell>
          <cell r="E157">
            <v>-4.7</v>
          </cell>
          <cell r="F157">
            <v>-2.7</v>
          </cell>
          <cell r="G157">
            <v>-2.4</v>
          </cell>
          <cell r="H157">
            <v>-3.4</v>
          </cell>
          <cell r="I157">
            <v>-2.4</v>
          </cell>
          <cell r="J157">
            <v>-5.6</v>
          </cell>
          <cell r="K157">
            <v>-4.0999999999999996</v>
          </cell>
          <cell r="L157">
            <v>-3.5</v>
          </cell>
          <cell r="M157">
            <v>0</v>
          </cell>
          <cell r="N157">
            <v>0</v>
          </cell>
          <cell r="O157">
            <v>0</v>
          </cell>
        </row>
        <row r="158">
          <cell r="B158" t="str">
            <v>6815 Totalt</v>
          </cell>
          <cell r="D158">
            <v>-14</v>
          </cell>
          <cell r="E158">
            <v>-13.7</v>
          </cell>
          <cell r="F158">
            <v>-8.6000000000000014</v>
          </cell>
          <cell r="G158">
            <v>-13.9</v>
          </cell>
          <cell r="H158">
            <v>-14</v>
          </cell>
          <cell r="I158">
            <v>-11.200000000000001</v>
          </cell>
          <cell r="J158">
            <v>-20.200000000000003</v>
          </cell>
          <cell r="K158">
            <v>-10.399999999999999</v>
          </cell>
          <cell r="L158">
            <v>-13</v>
          </cell>
          <cell r="O158">
            <v>0</v>
          </cell>
        </row>
        <row r="159">
          <cell r="A159" t="str">
            <v>T-KAP</v>
          </cell>
          <cell r="B159">
            <v>6820</v>
          </cell>
          <cell r="C159" t="str">
            <v>Telefax</v>
          </cell>
          <cell r="D159">
            <v>-0.2</v>
          </cell>
          <cell r="E159">
            <v>0</v>
          </cell>
          <cell r="F159">
            <v>-1</v>
          </cell>
          <cell r="G159">
            <v>0.7</v>
          </cell>
          <cell r="H159">
            <v>0.3</v>
          </cell>
          <cell r="I159">
            <v>-0.5</v>
          </cell>
          <cell r="J159">
            <v>-0.6</v>
          </cell>
          <cell r="K159">
            <v>-0.3</v>
          </cell>
          <cell r="L159">
            <v>-0.6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T-FOND</v>
          </cell>
          <cell r="B160">
            <v>6820</v>
          </cell>
          <cell r="C160" t="str">
            <v>Telefax</v>
          </cell>
          <cell r="D160">
            <v>0</v>
          </cell>
          <cell r="E160">
            <v>0</v>
          </cell>
          <cell r="F160">
            <v>-2.8</v>
          </cell>
          <cell r="G160">
            <v>-0.6</v>
          </cell>
          <cell r="H160">
            <v>-3.7</v>
          </cell>
          <cell r="I160">
            <v>-0.6</v>
          </cell>
          <cell r="J160">
            <v>0</v>
          </cell>
          <cell r="K160">
            <v>-0.5</v>
          </cell>
          <cell r="L160">
            <v>-3.4</v>
          </cell>
          <cell r="M160">
            <v>0</v>
          </cell>
          <cell r="N160">
            <v>0</v>
          </cell>
          <cell r="O160">
            <v>0</v>
          </cell>
        </row>
        <row r="161">
          <cell r="B161" t="str">
            <v>6820 Totalt</v>
          </cell>
          <cell r="D161">
            <v>-0.2</v>
          </cell>
          <cell r="E161">
            <v>0</v>
          </cell>
          <cell r="F161">
            <v>-3.8</v>
          </cell>
          <cell r="G161">
            <v>9.9999999999999978E-2</v>
          </cell>
          <cell r="H161">
            <v>-3.4000000000000004</v>
          </cell>
          <cell r="I161">
            <v>-1.1000000000000001</v>
          </cell>
          <cell r="J161">
            <v>-0.6</v>
          </cell>
          <cell r="K161">
            <v>-0.8</v>
          </cell>
          <cell r="L161">
            <v>-4</v>
          </cell>
          <cell r="O161">
            <v>0</v>
          </cell>
        </row>
        <row r="162">
          <cell r="A162" t="str">
            <v>TAB</v>
          </cell>
          <cell r="B162">
            <v>6830</v>
          </cell>
          <cell r="C162" t="str">
            <v>Datakommunikation</v>
          </cell>
          <cell r="D162">
            <v>0</v>
          </cell>
          <cell r="E162">
            <v>0</v>
          </cell>
          <cell r="F162">
            <v>-4</v>
          </cell>
          <cell r="G162">
            <v>0</v>
          </cell>
          <cell r="H162">
            <v>-4.9000000000000004</v>
          </cell>
          <cell r="I162">
            <v>0</v>
          </cell>
          <cell r="J162">
            <v>-1.9</v>
          </cell>
          <cell r="K162">
            <v>0</v>
          </cell>
          <cell r="L162">
            <v>-1.9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>T-KAP</v>
          </cell>
          <cell r="B163">
            <v>6830</v>
          </cell>
          <cell r="C163" t="str">
            <v>Datakommunikation</v>
          </cell>
          <cell r="D163">
            <v>-6.4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T-FOND</v>
          </cell>
          <cell r="B164">
            <v>6830</v>
          </cell>
          <cell r="C164" t="str">
            <v>Datakommunikation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-0.5</v>
          </cell>
          <cell r="L164">
            <v>-9.9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6830 Totalt</v>
          </cell>
          <cell r="D165">
            <v>-6.4</v>
          </cell>
          <cell r="E165">
            <v>0</v>
          </cell>
          <cell r="F165">
            <v>-4</v>
          </cell>
          <cell r="G165">
            <v>0</v>
          </cell>
          <cell r="H165">
            <v>-4.9000000000000004</v>
          </cell>
          <cell r="I165">
            <v>0</v>
          </cell>
          <cell r="J165">
            <v>-1.9</v>
          </cell>
          <cell r="K165">
            <v>-0.5</v>
          </cell>
          <cell r="L165">
            <v>-11.8</v>
          </cell>
          <cell r="O165">
            <v>0</v>
          </cell>
        </row>
        <row r="166">
          <cell r="A166" t="str">
            <v>TAB</v>
          </cell>
          <cell r="B166">
            <v>6850</v>
          </cell>
          <cell r="C166" t="str">
            <v>Portokostnader</v>
          </cell>
          <cell r="D166">
            <v>0</v>
          </cell>
          <cell r="E166">
            <v>-2.9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 t="str">
            <v>T-KAP</v>
          </cell>
          <cell r="B167">
            <v>6850</v>
          </cell>
          <cell r="C167" t="str">
            <v>Portokostnader</v>
          </cell>
          <cell r="D167">
            <v>-1</v>
          </cell>
          <cell r="E167">
            <v>-16.3</v>
          </cell>
          <cell r="F167">
            <v>0</v>
          </cell>
          <cell r="G167">
            <v>0</v>
          </cell>
          <cell r="H167">
            <v>0</v>
          </cell>
          <cell r="I167">
            <v>-16</v>
          </cell>
          <cell r="J167">
            <v>0</v>
          </cell>
          <cell r="K167">
            <v>-16.100000000000001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T-FOND</v>
          </cell>
          <cell r="B168">
            <v>6850</v>
          </cell>
          <cell r="C168" t="str">
            <v>Portokostnader</v>
          </cell>
          <cell r="D168">
            <v>0</v>
          </cell>
          <cell r="E168">
            <v>0</v>
          </cell>
          <cell r="F168">
            <v>0</v>
          </cell>
          <cell r="G168">
            <v>-20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-20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>6850 Totalt</v>
          </cell>
          <cell r="D169">
            <v>-1</v>
          </cell>
          <cell r="E169">
            <v>-19.2</v>
          </cell>
          <cell r="F169">
            <v>0</v>
          </cell>
          <cell r="G169">
            <v>-20</v>
          </cell>
          <cell r="H169">
            <v>0</v>
          </cell>
          <cell r="I169">
            <v>-16</v>
          </cell>
          <cell r="J169">
            <v>0</v>
          </cell>
          <cell r="K169">
            <v>-16.100000000000001</v>
          </cell>
          <cell r="L169">
            <v>-20</v>
          </cell>
          <cell r="O169">
            <v>0</v>
          </cell>
        </row>
        <row r="170">
          <cell r="A170" t="str">
            <v>TAB</v>
          </cell>
          <cell r="B170">
            <v>6911</v>
          </cell>
          <cell r="C170" t="str">
            <v>Bil, drivmedel</v>
          </cell>
          <cell r="D170">
            <v>-1</v>
          </cell>
          <cell r="E170">
            <v>-1.5</v>
          </cell>
          <cell r="F170">
            <v>-2.1</v>
          </cell>
          <cell r="G170">
            <v>-2.4</v>
          </cell>
          <cell r="H170">
            <v>-4.0999999999999996</v>
          </cell>
          <cell r="I170">
            <v>-1.4</v>
          </cell>
          <cell r="J170">
            <v>-0.7</v>
          </cell>
          <cell r="K170">
            <v>-3.1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T-KAP</v>
          </cell>
          <cell r="B171">
            <v>6911</v>
          </cell>
          <cell r="C171" t="str">
            <v>Bil, drivmedel</v>
          </cell>
          <cell r="D171">
            <v>-0.7</v>
          </cell>
          <cell r="E171">
            <v>-4</v>
          </cell>
          <cell r="F171">
            <v>-4.4000000000000004</v>
          </cell>
          <cell r="G171">
            <v>-7.7</v>
          </cell>
          <cell r="H171">
            <v>-8</v>
          </cell>
          <cell r="I171">
            <v>-7.5</v>
          </cell>
          <cell r="J171">
            <v>-2.6</v>
          </cell>
          <cell r="K171">
            <v>-7.7</v>
          </cell>
          <cell r="L171">
            <v>-1.5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T-FOND</v>
          </cell>
          <cell r="B172">
            <v>6911</v>
          </cell>
          <cell r="C172" t="str">
            <v>Bil, drivmedel</v>
          </cell>
          <cell r="D172">
            <v>0</v>
          </cell>
          <cell r="E172">
            <v>-4.7</v>
          </cell>
          <cell r="F172">
            <v>-5.3</v>
          </cell>
          <cell r="G172">
            <v>-4.5</v>
          </cell>
          <cell r="H172">
            <v>-4.5</v>
          </cell>
          <cell r="I172">
            <v>-2.9</v>
          </cell>
          <cell r="J172">
            <v>-7.4</v>
          </cell>
          <cell r="K172">
            <v>-7.9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B173" t="str">
            <v>6911 Totalt</v>
          </cell>
          <cell r="D173">
            <v>-1.7</v>
          </cell>
          <cell r="E173">
            <v>-10.199999999999999</v>
          </cell>
          <cell r="F173">
            <v>-11.8</v>
          </cell>
          <cell r="G173">
            <v>-14.6</v>
          </cell>
          <cell r="H173">
            <v>-16.600000000000001</v>
          </cell>
          <cell r="I173">
            <v>-11.8</v>
          </cell>
          <cell r="J173">
            <v>-10.7</v>
          </cell>
          <cell r="K173">
            <v>-18.700000000000003</v>
          </cell>
          <cell r="L173">
            <v>-1.5</v>
          </cell>
          <cell r="O173">
            <v>0</v>
          </cell>
        </row>
        <row r="174">
          <cell r="A174" t="str">
            <v>TAB</v>
          </cell>
          <cell r="B174">
            <v>6912</v>
          </cell>
          <cell r="C174" t="str">
            <v>Bil, försäkring &amp; skatt</v>
          </cell>
          <cell r="D174">
            <v>0</v>
          </cell>
          <cell r="E174">
            <v>-1.4</v>
          </cell>
          <cell r="F174">
            <v>-2.6</v>
          </cell>
          <cell r="G174">
            <v>0</v>
          </cell>
          <cell r="H174">
            <v>0</v>
          </cell>
          <cell r="I174">
            <v>0.2</v>
          </cell>
          <cell r="J174">
            <v>0</v>
          </cell>
          <cell r="K174">
            <v>-0.7</v>
          </cell>
          <cell r="L174">
            <v>-4.2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T-KAP</v>
          </cell>
          <cell r="B175">
            <v>6912</v>
          </cell>
          <cell r="C175" t="str">
            <v>Bil, försäkring &amp; skatt</v>
          </cell>
          <cell r="D175">
            <v>-20.3</v>
          </cell>
          <cell r="E175">
            <v>-6.7</v>
          </cell>
          <cell r="F175">
            <v>0</v>
          </cell>
          <cell r="G175">
            <v>0</v>
          </cell>
          <cell r="H175">
            <v>-3.5</v>
          </cell>
          <cell r="I175">
            <v>-1.9</v>
          </cell>
          <cell r="J175">
            <v>0</v>
          </cell>
          <cell r="K175">
            <v>-0.6</v>
          </cell>
          <cell r="L175">
            <v>-1.2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>T-FOND</v>
          </cell>
          <cell r="B176">
            <v>6912</v>
          </cell>
          <cell r="C176" t="str">
            <v>Bil, försäkring &amp; skatt</v>
          </cell>
          <cell r="D176">
            <v>-1.9</v>
          </cell>
          <cell r="E176">
            <v>-1.9</v>
          </cell>
          <cell r="F176">
            <v>-1.9</v>
          </cell>
          <cell r="G176">
            <v>-1.9</v>
          </cell>
          <cell r="H176">
            <v>-2</v>
          </cell>
          <cell r="I176">
            <v>-4.5999999999999996</v>
          </cell>
          <cell r="J176">
            <v>-3.5</v>
          </cell>
          <cell r="K176">
            <v>-7.1</v>
          </cell>
          <cell r="L176">
            <v>-0.3</v>
          </cell>
          <cell r="M176">
            <v>0</v>
          </cell>
          <cell r="N176">
            <v>0</v>
          </cell>
          <cell r="O176">
            <v>0</v>
          </cell>
        </row>
        <row r="177">
          <cell r="B177" t="str">
            <v>6912 Totalt</v>
          </cell>
          <cell r="D177">
            <v>-22.2</v>
          </cell>
          <cell r="E177">
            <v>-10</v>
          </cell>
          <cell r="F177">
            <v>-4.5</v>
          </cell>
          <cell r="G177">
            <v>-1.9</v>
          </cell>
          <cell r="H177">
            <v>-5.5</v>
          </cell>
          <cell r="I177">
            <v>-6.3</v>
          </cell>
          <cell r="J177">
            <v>-3.5</v>
          </cell>
          <cell r="K177">
            <v>-8.3999999999999986</v>
          </cell>
          <cell r="L177">
            <v>-5.7</v>
          </cell>
          <cell r="O177">
            <v>0</v>
          </cell>
        </row>
        <row r="178">
          <cell r="A178" t="str">
            <v>TAB</v>
          </cell>
          <cell r="B178">
            <v>6913</v>
          </cell>
          <cell r="C178" t="str">
            <v>Bil, reparationer</v>
          </cell>
          <cell r="D178">
            <v>-1.4</v>
          </cell>
          <cell r="E178">
            <v>-6.7</v>
          </cell>
          <cell r="F178">
            <v>0</v>
          </cell>
          <cell r="G178">
            <v>0</v>
          </cell>
          <cell r="H178">
            <v>0.5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T-KAP</v>
          </cell>
          <cell r="B179">
            <v>6913</v>
          </cell>
          <cell r="C179" t="str">
            <v>Bil, reparationer</v>
          </cell>
          <cell r="D179">
            <v>0</v>
          </cell>
          <cell r="E179">
            <v>-0.5</v>
          </cell>
          <cell r="F179">
            <v>-1.5</v>
          </cell>
          <cell r="G179">
            <v>-0.2</v>
          </cell>
          <cell r="H179">
            <v>0</v>
          </cell>
          <cell r="I179">
            <v>0</v>
          </cell>
          <cell r="J179">
            <v>0</v>
          </cell>
          <cell r="K179">
            <v>-3.1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>T-FOND</v>
          </cell>
          <cell r="B180">
            <v>6913</v>
          </cell>
          <cell r="C180" t="str">
            <v>Bil, reparationer</v>
          </cell>
          <cell r="D180">
            <v>-3.1</v>
          </cell>
          <cell r="E180">
            <v>0</v>
          </cell>
          <cell r="F180">
            <v>-2.7</v>
          </cell>
          <cell r="G180">
            <v>-19.2</v>
          </cell>
          <cell r="H180">
            <v>0</v>
          </cell>
          <cell r="I180">
            <v>-12.8</v>
          </cell>
          <cell r="J180">
            <v>-2.5</v>
          </cell>
          <cell r="K180">
            <v>-1.2</v>
          </cell>
          <cell r="L180">
            <v>-7.5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6913 Totalt</v>
          </cell>
          <cell r="D181">
            <v>-4.5</v>
          </cell>
          <cell r="E181">
            <v>-7.2</v>
          </cell>
          <cell r="F181">
            <v>-4.2</v>
          </cell>
          <cell r="G181">
            <v>-19.399999999999999</v>
          </cell>
          <cell r="H181">
            <v>0.5</v>
          </cell>
          <cell r="I181">
            <v>-12.8</v>
          </cell>
          <cell r="J181">
            <v>-2.5</v>
          </cell>
          <cell r="K181">
            <v>-4.3</v>
          </cell>
          <cell r="L181">
            <v>-7.5</v>
          </cell>
          <cell r="O181">
            <v>0</v>
          </cell>
        </row>
        <row r="182">
          <cell r="A182" t="str">
            <v>T-KAP</v>
          </cell>
          <cell r="B182">
            <v>6915</v>
          </cell>
          <cell r="C182" t="str">
            <v>Bil, leasing</v>
          </cell>
          <cell r="D182">
            <v>-4.5</v>
          </cell>
          <cell r="E182">
            <v>-4.5</v>
          </cell>
          <cell r="F182">
            <v>-4.5</v>
          </cell>
          <cell r="G182">
            <v>-4.5</v>
          </cell>
          <cell r="H182">
            <v>-4.3</v>
          </cell>
          <cell r="I182">
            <v>-4.3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B183" t="str">
            <v>6915 Totalt</v>
          </cell>
          <cell r="D183">
            <v>-4.5</v>
          </cell>
          <cell r="E183">
            <v>-4.5</v>
          </cell>
          <cell r="F183">
            <v>-4.5</v>
          </cell>
          <cell r="G183">
            <v>-4.5</v>
          </cell>
          <cell r="H183">
            <v>-4.3</v>
          </cell>
          <cell r="I183">
            <v>-4.3</v>
          </cell>
          <cell r="J183">
            <v>0</v>
          </cell>
          <cell r="K183">
            <v>0</v>
          </cell>
          <cell r="L183">
            <v>0</v>
          </cell>
          <cell r="O183">
            <v>0</v>
          </cell>
        </row>
        <row r="184">
          <cell r="A184" t="str">
            <v>TAB</v>
          </cell>
          <cell r="B184">
            <v>6917</v>
          </cell>
          <cell r="C184" t="str">
            <v>Bil, parkering</v>
          </cell>
          <cell r="D184">
            <v>-2.6</v>
          </cell>
          <cell r="E184">
            <v>-2.8</v>
          </cell>
          <cell r="F184">
            <v>-3.5</v>
          </cell>
          <cell r="G184">
            <v>-0.1</v>
          </cell>
          <cell r="H184">
            <v>-6.5</v>
          </cell>
          <cell r="I184">
            <v>-2.8</v>
          </cell>
          <cell r="J184">
            <v>-2.6</v>
          </cell>
          <cell r="K184">
            <v>-3.1</v>
          </cell>
          <cell r="L184">
            <v>-2.6</v>
          </cell>
          <cell r="M184">
            <v>0</v>
          </cell>
          <cell r="N184">
            <v>0</v>
          </cell>
          <cell r="O184">
            <v>0</v>
          </cell>
        </row>
        <row r="185">
          <cell r="A185" t="str">
            <v>T-KAP</v>
          </cell>
          <cell r="B185">
            <v>6917</v>
          </cell>
          <cell r="C185" t="str">
            <v>Bil, parkering</v>
          </cell>
          <cell r="D185">
            <v>-9</v>
          </cell>
          <cell r="E185">
            <v>-8.6999999999999993</v>
          </cell>
          <cell r="F185">
            <v>-8.4</v>
          </cell>
          <cell r="G185">
            <v>-8.1</v>
          </cell>
          <cell r="H185">
            <v>-7.8</v>
          </cell>
          <cell r="I185">
            <v>-15.7</v>
          </cell>
          <cell r="J185">
            <v>0</v>
          </cell>
          <cell r="K185">
            <v>-7.9</v>
          </cell>
          <cell r="L185">
            <v>-7.9</v>
          </cell>
          <cell r="M185">
            <v>0</v>
          </cell>
          <cell r="N185">
            <v>0</v>
          </cell>
          <cell r="O185">
            <v>0</v>
          </cell>
        </row>
        <row r="186">
          <cell r="A186" t="str">
            <v>T-FOND</v>
          </cell>
          <cell r="B186">
            <v>6917</v>
          </cell>
          <cell r="C186" t="str">
            <v>Bil, parkering</v>
          </cell>
          <cell r="D186">
            <v>-5.2</v>
          </cell>
          <cell r="E186">
            <v>-5.2</v>
          </cell>
          <cell r="F186">
            <v>-5.2</v>
          </cell>
          <cell r="G186">
            <v>-5.2</v>
          </cell>
          <cell r="H186">
            <v>-5.2</v>
          </cell>
          <cell r="I186">
            <v>-5.2</v>
          </cell>
          <cell r="J186">
            <v>-5.2</v>
          </cell>
          <cell r="K186">
            <v>-5.2</v>
          </cell>
          <cell r="L186">
            <v>-5.2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6917 Totalt</v>
          </cell>
          <cell r="D187">
            <v>-16.8</v>
          </cell>
          <cell r="E187">
            <v>-16.7</v>
          </cell>
          <cell r="F187">
            <v>-17.100000000000001</v>
          </cell>
          <cell r="G187">
            <v>-13.399999999999999</v>
          </cell>
          <cell r="H187">
            <v>-19.5</v>
          </cell>
          <cell r="I187">
            <v>-23.7</v>
          </cell>
          <cell r="J187">
            <v>-7.8000000000000007</v>
          </cell>
          <cell r="K187">
            <v>-16.2</v>
          </cell>
          <cell r="L187">
            <v>-15.7</v>
          </cell>
          <cell r="O187">
            <v>0</v>
          </cell>
        </row>
        <row r="188">
          <cell r="A188" t="str">
            <v>TAB</v>
          </cell>
          <cell r="B188">
            <v>6919</v>
          </cell>
          <cell r="C188" t="str">
            <v>Bil, övrigt</v>
          </cell>
          <cell r="D188">
            <v>0</v>
          </cell>
          <cell r="E188">
            <v>0</v>
          </cell>
          <cell r="F188">
            <v>-0.1</v>
          </cell>
          <cell r="G188">
            <v>-0.1</v>
          </cell>
          <cell r="H188">
            <v>-0.5</v>
          </cell>
          <cell r="I188">
            <v>-0.2</v>
          </cell>
          <cell r="J188">
            <v>0</v>
          </cell>
          <cell r="K188">
            <v>-2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T-KAP</v>
          </cell>
          <cell r="B189">
            <v>6919</v>
          </cell>
          <cell r="C189" t="str">
            <v>Bil, övrigt</v>
          </cell>
          <cell r="D189">
            <v>0</v>
          </cell>
          <cell r="E189">
            <v>0</v>
          </cell>
          <cell r="F189">
            <v>0</v>
          </cell>
          <cell r="G189">
            <v>-5.9</v>
          </cell>
          <cell r="H189">
            <v>-9.6999999999999993</v>
          </cell>
          <cell r="I189">
            <v>-0.3</v>
          </cell>
          <cell r="J189">
            <v>-0.4</v>
          </cell>
          <cell r="K189">
            <v>-9.3000000000000007</v>
          </cell>
          <cell r="L189">
            <v>-0.8</v>
          </cell>
          <cell r="M189">
            <v>0</v>
          </cell>
          <cell r="N189">
            <v>0</v>
          </cell>
          <cell r="O189">
            <v>0</v>
          </cell>
        </row>
        <row r="190">
          <cell r="A190" t="str">
            <v>T-FOND</v>
          </cell>
          <cell r="B190">
            <v>6919</v>
          </cell>
          <cell r="C190" t="str">
            <v>Bil, övrigt</v>
          </cell>
          <cell r="D190">
            <v>0</v>
          </cell>
          <cell r="E190">
            <v>0</v>
          </cell>
          <cell r="F190">
            <v>0</v>
          </cell>
          <cell r="G190">
            <v>-0.1</v>
          </cell>
          <cell r="H190">
            <v>-3.5</v>
          </cell>
          <cell r="I190">
            <v>-3.6</v>
          </cell>
          <cell r="J190">
            <v>-3</v>
          </cell>
          <cell r="K190">
            <v>-3.7</v>
          </cell>
          <cell r="L190">
            <v>-1</v>
          </cell>
          <cell r="M190">
            <v>0</v>
          </cell>
          <cell r="N190">
            <v>0</v>
          </cell>
          <cell r="O190">
            <v>0</v>
          </cell>
        </row>
        <row r="191">
          <cell r="B191" t="str">
            <v>6919 Totalt</v>
          </cell>
          <cell r="D191">
            <v>0</v>
          </cell>
          <cell r="E191">
            <v>0</v>
          </cell>
          <cell r="F191">
            <v>-0.1</v>
          </cell>
          <cell r="G191">
            <v>-6.1</v>
          </cell>
          <cell r="H191">
            <v>-13.7</v>
          </cell>
          <cell r="I191">
            <v>-4.0999999999999996</v>
          </cell>
          <cell r="J191">
            <v>-3.4</v>
          </cell>
          <cell r="K191">
            <v>-15</v>
          </cell>
          <cell r="L191">
            <v>-1.8</v>
          </cell>
          <cell r="O191">
            <v>0</v>
          </cell>
        </row>
        <row r="192">
          <cell r="A192" t="str">
            <v>TAB</v>
          </cell>
          <cell r="B192">
            <v>7010</v>
          </cell>
          <cell r="C192" t="str">
            <v>Frakter och transporter</v>
          </cell>
          <cell r="D192">
            <v>0</v>
          </cell>
          <cell r="E192">
            <v>0</v>
          </cell>
          <cell r="F192">
            <v>-1.2</v>
          </cell>
          <cell r="G192">
            <v>0</v>
          </cell>
          <cell r="H192">
            <v>-0.2</v>
          </cell>
          <cell r="I192">
            <v>0</v>
          </cell>
          <cell r="J192">
            <v>-0.9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 t="str">
            <v>T-KAP</v>
          </cell>
          <cell r="B193">
            <v>7010</v>
          </cell>
          <cell r="C193" t="str">
            <v>Frakter och transporter</v>
          </cell>
          <cell r="D193">
            <v>-1.1000000000000001</v>
          </cell>
          <cell r="E193">
            <v>-6.8</v>
          </cell>
          <cell r="F193">
            <v>-3.4</v>
          </cell>
          <cell r="G193">
            <v>-5.3</v>
          </cell>
          <cell r="H193">
            <v>-6.8</v>
          </cell>
          <cell r="I193">
            <v>-8.1999999999999993</v>
          </cell>
          <cell r="J193">
            <v>-1.7</v>
          </cell>
          <cell r="K193">
            <v>-2.2999999999999998</v>
          </cell>
          <cell r="L193">
            <v>-7</v>
          </cell>
          <cell r="M193">
            <v>0</v>
          </cell>
          <cell r="N193">
            <v>0</v>
          </cell>
          <cell r="O193">
            <v>0</v>
          </cell>
        </row>
        <row r="194">
          <cell r="A194" t="str">
            <v>T-FOND</v>
          </cell>
          <cell r="B194">
            <v>7010</v>
          </cell>
          <cell r="C194" t="str">
            <v>Frakter och transporter</v>
          </cell>
          <cell r="D194">
            <v>0</v>
          </cell>
          <cell r="E194">
            <v>0</v>
          </cell>
          <cell r="F194">
            <v>-0.5</v>
          </cell>
          <cell r="G194">
            <v>0</v>
          </cell>
          <cell r="H194">
            <v>-1.1000000000000001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B195" t="str">
            <v>7010 Totalt</v>
          </cell>
          <cell r="D195">
            <v>-1.1000000000000001</v>
          </cell>
          <cell r="E195">
            <v>-6.8</v>
          </cell>
          <cell r="F195">
            <v>-5.0999999999999996</v>
          </cell>
          <cell r="G195">
            <v>-5.3</v>
          </cell>
          <cell r="H195">
            <v>-8.1</v>
          </cell>
          <cell r="I195">
            <v>-8.1999999999999993</v>
          </cell>
          <cell r="J195">
            <v>-2.6</v>
          </cell>
          <cell r="K195">
            <v>-2.2999999999999998</v>
          </cell>
          <cell r="L195">
            <v>-7</v>
          </cell>
          <cell r="O195">
            <v>0</v>
          </cell>
        </row>
        <row r="196">
          <cell r="A196" t="str">
            <v>TAB</v>
          </cell>
          <cell r="B196">
            <v>7052</v>
          </cell>
          <cell r="C196" t="str">
            <v>Resekostnader övriga</v>
          </cell>
          <cell r="D196">
            <v>-25.7</v>
          </cell>
          <cell r="E196">
            <v>-11.4</v>
          </cell>
          <cell r="F196">
            <v>-16.2</v>
          </cell>
          <cell r="G196">
            <v>-10.3</v>
          </cell>
          <cell r="H196">
            <v>-27.3</v>
          </cell>
          <cell r="I196">
            <v>-13</v>
          </cell>
          <cell r="J196">
            <v>-19.600000000000001</v>
          </cell>
          <cell r="K196">
            <v>-37.799999999999997</v>
          </cell>
          <cell r="L196">
            <v>-21.5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T-KAP</v>
          </cell>
          <cell r="B197">
            <v>7052</v>
          </cell>
          <cell r="C197" t="str">
            <v>Resekostnader övriga</v>
          </cell>
          <cell r="D197">
            <v>-55.6</v>
          </cell>
          <cell r="E197">
            <v>-5.6</v>
          </cell>
          <cell r="F197">
            <v>-28.2</v>
          </cell>
          <cell r="G197">
            <v>-41.7</v>
          </cell>
          <cell r="H197">
            <v>-2.2999999999999998</v>
          </cell>
          <cell r="I197">
            <v>-4.5</v>
          </cell>
          <cell r="J197">
            <v>-2.9</v>
          </cell>
          <cell r="K197">
            <v>-12</v>
          </cell>
          <cell r="L197">
            <v>-13</v>
          </cell>
          <cell r="M197">
            <v>0</v>
          </cell>
          <cell r="N197">
            <v>0</v>
          </cell>
          <cell r="O197">
            <v>0</v>
          </cell>
        </row>
        <row r="198">
          <cell r="A198" t="str">
            <v>T-FOND</v>
          </cell>
          <cell r="B198">
            <v>7052</v>
          </cell>
          <cell r="C198" t="str">
            <v>Resekostnader övriga</v>
          </cell>
          <cell r="D198">
            <v>-2.5</v>
          </cell>
          <cell r="E198">
            <v>-7.3</v>
          </cell>
          <cell r="F198">
            <v>-11.2</v>
          </cell>
          <cell r="G198">
            <v>0</v>
          </cell>
          <cell r="H198">
            <v>-3.3</v>
          </cell>
          <cell r="I198">
            <v>-11.1</v>
          </cell>
          <cell r="J198">
            <v>-2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B199" t="str">
            <v>7052 Totalt</v>
          </cell>
          <cell r="D199">
            <v>-83.8</v>
          </cell>
          <cell r="E199">
            <v>-24.3</v>
          </cell>
          <cell r="F199">
            <v>-55.599999999999994</v>
          </cell>
          <cell r="G199">
            <v>-52</v>
          </cell>
          <cell r="H199">
            <v>-32.9</v>
          </cell>
          <cell r="I199">
            <v>-28.6</v>
          </cell>
          <cell r="J199">
            <v>-24.5</v>
          </cell>
          <cell r="K199">
            <v>-49.8</v>
          </cell>
          <cell r="L199">
            <v>-34.5</v>
          </cell>
          <cell r="O199">
            <v>0</v>
          </cell>
        </row>
        <row r="200">
          <cell r="A200" t="str">
            <v>TAB</v>
          </cell>
          <cell r="B200">
            <v>7054</v>
          </cell>
          <cell r="C200" t="str">
            <v>Lokala resor, taxi mm</v>
          </cell>
          <cell r="D200">
            <v>0</v>
          </cell>
          <cell r="E200">
            <v>-0.2</v>
          </cell>
          <cell r="F200">
            <v>-1.4</v>
          </cell>
          <cell r="G200">
            <v>-2</v>
          </cell>
          <cell r="H200">
            <v>-1.6</v>
          </cell>
          <cell r="I200">
            <v>-0.4</v>
          </cell>
          <cell r="J200">
            <v>0</v>
          </cell>
          <cell r="K200">
            <v>-1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T-KAP</v>
          </cell>
          <cell r="B201">
            <v>7054</v>
          </cell>
          <cell r="C201" t="str">
            <v>Lokala resor, taxi mm</v>
          </cell>
          <cell r="D201">
            <v>-3.7</v>
          </cell>
          <cell r="E201">
            <v>-6.6</v>
          </cell>
          <cell r="F201">
            <v>-5.0999999999999996</v>
          </cell>
          <cell r="G201">
            <v>-4.9000000000000004</v>
          </cell>
          <cell r="H201">
            <v>-4.4000000000000004</v>
          </cell>
          <cell r="I201">
            <v>-6.3</v>
          </cell>
          <cell r="J201">
            <v>-6.2</v>
          </cell>
          <cell r="K201">
            <v>-5.9</v>
          </cell>
          <cell r="L201">
            <v>-4.0999999999999996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T-FOND</v>
          </cell>
          <cell r="B202">
            <v>7054</v>
          </cell>
          <cell r="C202" t="str">
            <v>Lokala resor, taxi mm</v>
          </cell>
          <cell r="D202">
            <v>-2.4</v>
          </cell>
          <cell r="E202">
            <v>-1.6</v>
          </cell>
          <cell r="F202">
            <v>-3.2</v>
          </cell>
          <cell r="G202">
            <v>-2.5</v>
          </cell>
          <cell r="H202">
            <v>-2</v>
          </cell>
          <cell r="I202">
            <v>-4.2</v>
          </cell>
          <cell r="J202">
            <v>-1.6</v>
          </cell>
          <cell r="K202">
            <v>-1</v>
          </cell>
          <cell r="L202">
            <v>-1.6</v>
          </cell>
          <cell r="M202">
            <v>0</v>
          </cell>
          <cell r="N202">
            <v>0</v>
          </cell>
          <cell r="O202">
            <v>0</v>
          </cell>
        </row>
        <row r="203">
          <cell r="B203" t="str">
            <v>7054 Totalt</v>
          </cell>
          <cell r="D203">
            <v>-6.1</v>
          </cell>
          <cell r="E203">
            <v>-8.4</v>
          </cell>
          <cell r="F203">
            <v>-9.6999999999999993</v>
          </cell>
          <cell r="G203">
            <v>-9.4</v>
          </cell>
          <cell r="H203">
            <v>-8</v>
          </cell>
          <cell r="I203">
            <v>-10.9</v>
          </cell>
          <cell r="J203">
            <v>-7.8000000000000007</v>
          </cell>
          <cell r="K203">
            <v>-7.9</v>
          </cell>
          <cell r="L203">
            <v>-5.6999999999999993</v>
          </cell>
          <cell r="O203">
            <v>0</v>
          </cell>
        </row>
        <row r="204">
          <cell r="A204" t="str">
            <v>TAB</v>
          </cell>
          <cell r="B204">
            <v>7171</v>
          </cell>
          <cell r="C204" t="str">
            <v>Representation, avdrag</v>
          </cell>
          <cell r="D204">
            <v>-1.2</v>
          </cell>
          <cell r="E204">
            <v>-1.1000000000000001</v>
          </cell>
          <cell r="F204">
            <v>-2.2000000000000002</v>
          </cell>
          <cell r="G204">
            <v>-4.5</v>
          </cell>
          <cell r="H204">
            <v>-7.2</v>
          </cell>
          <cell r="I204">
            <v>-2.2000000000000002</v>
          </cell>
          <cell r="J204">
            <v>0</v>
          </cell>
          <cell r="K204">
            <v>-6.2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 t="str">
            <v>T-KAP</v>
          </cell>
          <cell r="B205">
            <v>7171</v>
          </cell>
          <cell r="C205" t="str">
            <v>Representation, avdrag</v>
          </cell>
          <cell r="D205">
            <v>-3.4</v>
          </cell>
          <cell r="E205">
            <v>-5.4</v>
          </cell>
          <cell r="F205">
            <v>-10.4</v>
          </cell>
          <cell r="G205">
            <v>-8.6</v>
          </cell>
          <cell r="H205">
            <v>-8.6999999999999993</v>
          </cell>
          <cell r="I205">
            <v>-10.9</v>
          </cell>
          <cell r="J205">
            <v>-9.6</v>
          </cell>
          <cell r="K205">
            <v>-6.3</v>
          </cell>
          <cell r="L205">
            <v>-10.199999999999999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T-FOND</v>
          </cell>
          <cell r="B206">
            <v>7171</v>
          </cell>
          <cell r="C206" t="str">
            <v>Representation, avdrag</v>
          </cell>
          <cell r="D206">
            <v>-0.4</v>
          </cell>
          <cell r="E206">
            <v>-0.7</v>
          </cell>
          <cell r="F206">
            <v>-1.5</v>
          </cell>
          <cell r="G206">
            <v>-0.5</v>
          </cell>
          <cell r="H206">
            <v>-1.3</v>
          </cell>
          <cell r="I206">
            <v>-0.7</v>
          </cell>
          <cell r="J206">
            <v>-2</v>
          </cell>
          <cell r="K206">
            <v>-3.6</v>
          </cell>
          <cell r="L206">
            <v>-0.3</v>
          </cell>
          <cell r="M206">
            <v>0</v>
          </cell>
          <cell r="N206">
            <v>0</v>
          </cell>
          <cell r="O206">
            <v>0</v>
          </cell>
        </row>
        <row r="207">
          <cell r="B207" t="str">
            <v>7171 Totalt</v>
          </cell>
          <cell r="D207">
            <v>-5</v>
          </cell>
          <cell r="E207">
            <v>-7.2</v>
          </cell>
          <cell r="F207">
            <v>-14.100000000000001</v>
          </cell>
          <cell r="G207">
            <v>-13.6</v>
          </cell>
          <cell r="H207">
            <v>-17.2</v>
          </cell>
          <cell r="I207">
            <v>-13.8</v>
          </cell>
          <cell r="J207">
            <v>-11.6</v>
          </cell>
          <cell r="K207">
            <v>-16.100000000000001</v>
          </cell>
          <cell r="L207">
            <v>-10.5</v>
          </cell>
          <cell r="O207">
            <v>0</v>
          </cell>
        </row>
        <row r="208">
          <cell r="A208" t="str">
            <v>T-FOND</v>
          </cell>
          <cell r="B208">
            <v>7172</v>
          </cell>
          <cell r="C208" t="str">
            <v>Representation, vin &amp; sprit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-0.3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B209" t="str">
            <v>7172 Totalt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-0.3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O209">
            <v>0</v>
          </cell>
        </row>
        <row r="210">
          <cell r="A210" t="str">
            <v>TAB</v>
          </cell>
          <cell r="B210">
            <v>7173</v>
          </cell>
          <cell r="C210" t="str">
            <v>Överrepresentation</v>
          </cell>
          <cell r="D210">
            <v>0</v>
          </cell>
          <cell r="E210">
            <v>0</v>
          </cell>
          <cell r="F210">
            <v>-2</v>
          </cell>
          <cell r="G210">
            <v>-5.8</v>
          </cell>
          <cell r="H210">
            <v>-3.6</v>
          </cell>
          <cell r="I210">
            <v>0</v>
          </cell>
          <cell r="J210">
            <v>0</v>
          </cell>
          <cell r="K210">
            <v>-9.8000000000000007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T-KAP</v>
          </cell>
          <cell r="B211">
            <v>7173</v>
          </cell>
          <cell r="C211" t="str">
            <v>Överrepresentation</v>
          </cell>
          <cell r="D211">
            <v>0</v>
          </cell>
          <cell r="E211">
            <v>-0.3</v>
          </cell>
          <cell r="F211">
            <v>-3.1</v>
          </cell>
          <cell r="G211">
            <v>-1.2</v>
          </cell>
          <cell r="H211">
            <v>-0.2</v>
          </cell>
          <cell r="I211">
            <v>-2.9</v>
          </cell>
          <cell r="J211">
            <v>-0.9</v>
          </cell>
          <cell r="K211">
            <v>-1</v>
          </cell>
          <cell r="L211">
            <v>-0.4</v>
          </cell>
          <cell r="M211">
            <v>0</v>
          </cell>
          <cell r="N211">
            <v>0</v>
          </cell>
          <cell r="O211">
            <v>0</v>
          </cell>
        </row>
        <row r="212">
          <cell r="A212" t="str">
            <v>T-FOND</v>
          </cell>
          <cell r="B212">
            <v>7173</v>
          </cell>
          <cell r="C212" t="str">
            <v>Överrepresentation</v>
          </cell>
          <cell r="D212">
            <v>0</v>
          </cell>
          <cell r="E212">
            <v>-1.4</v>
          </cell>
          <cell r="F212">
            <v>-0.9</v>
          </cell>
          <cell r="G212">
            <v>0</v>
          </cell>
          <cell r="H212">
            <v>-3.1</v>
          </cell>
          <cell r="I212">
            <v>-0.1</v>
          </cell>
          <cell r="J212">
            <v>-2</v>
          </cell>
          <cell r="K212">
            <v>-0.7</v>
          </cell>
          <cell r="L212">
            <v>-1.2</v>
          </cell>
          <cell r="M212">
            <v>0</v>
          </cell>
          <cell r="N212">
            <v>0</v>
          </cell>
          <cell r="O212">
            <v>0</v>
          </cell>
        </row>
        <row r="213">
          <cell r="B213" t="str">
            <v>7173 Totalt</v>
          </cell>
          <cell r="D213">
            <v>0</v>
          </cell>
          <cell r="E213">
            <v>-1.7</v>
          </cell>
          <cell r="F213">
            <v>-6</v>
          </cell>
          <cell r="G213">
            <v>-7</v>
          </cell>
          <cell r="H213">
            <v>-6.9</v>
          </cell>
          <cell r="I213">
            <v>-3</v>
          </cell>
          <cell r="J213">
            <v>-2.9</v>
          </cell>
          <cell r="K213">
            <v>-11.5</v>
          </cell>
          <cell r="L213">
            <v>-1.6</v>
          </cell>
          <cell r="O213">
            <v>0</v>
          </cell>
        </row>
        <row r="214">
          <cell r="A214" t="str">
            <v>TAB</v>
          </cell>
          <cell r="B214">
            <v>7174</v>
          </cell>
          <cell r="C214" t="str">
            <v>Kundträffar, konferencer</v>
          </cell>
          <cell r="D214">
            <v>-8.6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 t="str">
            <v>T-KAP</v>
          </cell>
          <cell r="B215">
            <v>7174</v>
          </cell>
          <cell r="C215" t="str">
            <v>Kundträffar, konferencer</v>
          </cell>
          <cell r="D215">
            <v>-1</v>
          </cell>
          <cell r="E215">
            <v>-0.8</v>
          </cell>
          <cell r="F215">
            <v>-0.1</v>
          </cell>
          <cell r="G215">
            <v>0</v>
          </cell>
          <cell r="H215">
            <v>0</v>
          </cell>
          <cell r="I215">
            <v>-0.8</v>
          </cell>
          <cell r="J215">
            <v>0</v>
          </cell>
          <cell r="K215">
            <v>0</v>
          </cell>
          <cell r="L215">
            <v>-0.4</v>
          </cell>
          <cell r="M215">
            <v>0</v>
          </cell>
          <cell r="N215">
            <v>0</v>
          </cell>
          <cell r="O215">
            <v>0</v>
          </cell>
        </row>
        <row r="216">
          <cell r="B216" t="str">
            <v>7174 Totalt</v>
          </cell>
          <cell r="D216">
            <v>-9.6</v>
          </cell>
          <cell r="E216">
            <v>-0.8</v>
          </cell>
          <cell r="F216">
            <v>-0.1</v>
          </cell>
          <cell r="G216">
            <v>0</v>
          </cell>
          <cell r="H216">
            <v>0</v>
          </cell>
          <cell r="I216">
            <v>-0.8</v>
          </cell>
          <cell r="J216">
            <v>0</v>
          </cell>
          <cell r="K216">
            <v>0</v>
          </cell>
          <cell r="L216">
            <v>-0.4</v>
          </cell>
          <cell r="O216">
            <v>0</v>
          </cell>
        </row>
        <row r="217">
          <cell r="A217" t="str">
            <v>TAB</v>
          </cell>
          <cell r="B217">
            <v>7200</v>
          </cell>
          <cell r="C217" t="str">
            <v>Reklam och PR</v>
          </cell>
          <cell r="D217">
            <v>0</v>
          </cell>
          <cell r="E217">
            <v>-5</v>
          </cell>
          <cell r="F217">
            <v>0</v>
          </cell>
          <cell r="G217">
            <v>-47.2</v>
          </cell>
          <cell r="H217">
            <v>-22.4</v>
          </cell>
          <cell r="I217">
            <v>0</v>
          </cell>
          <cell r="J217">
            <v>0</v>
          </cell>
          <cell r="K217">
            <v>-0.7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T-KAP</v>
          </cell>
          <cell r="B218">
            <v>7200</v>
          </cell>
          <cell r="C218" t="str">
            <v>Reklam och PR</v>
          </cell>
          <cell r="D218">
            <v>0</v>
          </cell>
          <cell r="E218">
            <v>0</v>
          </cell>
          <cell r="F218">
            <v>-20.399999999999999</v>
          </cell>
          <cell r="G218">
            <v>0</v>
          </cell>
          <cell r="H218">
            <v>-14.9</v>
          </cell>
          <cell r="I218">
            <v>-72.5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B219" t="str">
            <v>7200 Totalt</v>
          </cell>
          <cell r="D219">
            <v>0</v>
          </cell>
          <cell r="E219">
            <v>-5</v>
          </cell>
          <cell r="F219">
            <v>-20.399999999999999</v>
          </cell>
          <cell r="G219">
            <v>-47.2</v>
          </cell>
          <cell r="H219">
            <v>-37.299999999999997</v>
          </cell>
          <cell r="I219">
            <v>-72.5</v>
          </cell>
          <cell r="J219">
            <v>0</v>
          </cell>
          <cell r="K219">
            <v>-0.7</v>
          </cell>
          <cell r="L219">
            <v>0</v>
          </cell>
          <cell r="O219">
            <v>0</v>
          </cell>
        </row>
        <row r="220">
          <cell r="A220" t="str">
            <v>T-KAP</v>
          </cell>
          <cell r="B220">
            <v>7210</v>
          </cell>
          <cell r="C220" t="str">
            <v>Annonsering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-7</v>
          </cell>
          <cell r="J220">
            <v>0</v>
          </cell>
          <cell r="K220">
            <v>0</v>
          </cell>
          <cell r="L220">
            <v>-5</v>
          </cell>
          <cell r="M220">
            <v>0</v>
          </cell>
          <cell r="N220">
            <v>0</v>
          </cell>
          <cell r="O220">
            <v>0</v>
          </cell>
        </row>
        <row r="221">
          <cell r="B221" t="str">
            <v>7210 Totalt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-7</v>
          </cell>
          <cell r="J221">
            <v>0</v>
          </cell>
          <cell r="K221">
            <v>0</v>
          </cell>
          <cell r="L221">
            <v>-5</v>
          </cell>
          <cell r="O221">
            <v>0</v>
          </cell>
        </row>
        <row r="222">
          <cell r="A222" t="str">
            <v>TAB</v>
          </cell>
          <cell r="B222">
            <v>7290</v>
          </cell>
          <cell r="C222" t="str">
            <v>Övrig marknadsföring</v>
          </cell>
          <cell r="D222">
            <v>0</v>
          </cell>
          <cell r="E222">
            <v>0</v>
          </cell>
          <cell r="F222">
            <v>0</v>
          </cell>
          <cell r="G222">
            <v>-12.5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 t="str">
            <v>T-KAP</v>
          </cell>
          <cell r="B223">
            <v>7290</v>
          </cell>
          <cell r="C223" t="str">
            <v>Övrig marknadsföring</v>
          </cell>
          <cell r="D223">
            <v>-4.8</v>
          </cell>
          <cell r="E223">
            <v>0</v>
          </cell>
          <cell r="F223">
            <v>0</v>
          </cell>
          <cell r="G223">
            <v>-6.6</v>
          </cell>
          <cell r="H223">
            <v>0</v>
          </cell>
          <cell r="I223">
            <v>-1</v>
          </cell>
          <cell r="J223">
            <v>-28.9</v>
          </cell>
          <cell r="K223">
            <v>-7.2</v>
          </cell>
          <cell r="L223">
            <v>-0.6</v>
          </cell>
          <cell r="M223">
            <v>0</v>
          </cell>
          <cell r="N223">
            <v>0</v>
          </cell>
          <cell r="O223">
            <v>0</v>
          </cell>
        </row>
        <row r="224">
          <cell r="B224" t="str">
            <v>7290 Totalt</v>
          </cell>
          <cell r="D224">
            <v>-4.8</v>
          </cell>
          <cell r="E224">
            <v>0</v>
          </cell>
          <cell r="F224">
            <v>0</v>
          </cell>
          <cell r="G224">
            <v>-19.100000000000001</v>
          </cell>
          <cell r="H224">
            <v>0</v>
          </cell>
          <cell r="I224">
            <v>-1</v>
          </cell>
          <cell r="J224">
            <v>-28.9</v>
          </cell>
          <cell r="K224">
            <v>-7.2</v>
          </cell>
          <cell r="L224">
            <v>-0.6</v>
          </cell>
          <cell r="O224">
            <v>0</v>
          </cell>
        </row>
        <row r="225">
          <cell r="A225" t="str">
            <v>TAB</v>
          </cell>
          <cell r="B225">
            <v>7310</v>
          </cell>
          <cell r="C225" t="str">
            <v>Försäkringspremier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-13.9</v>
          </cell>
          <cell r="I225">
            <v>-2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B226" t="str">
            <v>7310 Totalt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-13.9</v>
          </cell>
          <cell r="I226">
            <v>-2</v>
          </cell>
          <cell r="J226">
            <v>0</v>
          </cell>
          <cell r="K226">
            <v>0</v>
          </cell>
          <cell r="L226">
            <v>0</v>
          </cell>
          <cell r="O226">
            <v>0</v>
          </cell>
        </row>
        <row r="227">
          <cell r="A227" t="str">
            <v>TAB</v>
          </cell>
          <cell r="B227">
            <v>7319</v>
          </cell>
          <cell r="C227" t="str">
            <v>AIG, Förmögenhetsbrott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-5</v>
          </cell>
          <cell r="I227">
            <v>-5</v>
          </cell>
          <cell r="J227">
            <v>-5</v>
          </cell>
          <cell r="K227">
            <v>-5</v>
          </cell>
          <cell r="L227">
            <v>-5</v>
          </cell>
          <cell r="M227">
            <v>0</v>
          </cell>
          <cell r="N227">
            <v>0</v>
          </cell>
          <cell r="O227">
            <v>0</v>
          </cell>
        </row>
        <row r="228">
          <cell r="B228" t="str">
            <v>7319 Totalt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-5</v>
          </cell>
          <cell r="I228">
            <v>-5</v>
          </cell>
          <cell r="J228">
            <v>-5</v>
          </cell>
          <cell r="K228">
            <v>-5</v>
          </cell>
          <cell r="L228">
            <v>-5</v>
          </cell>
          <cell r="O228">
            <v>0</v>
          </cell>
        </row>
        <row r="229">
          <cell r="A229" t="str">
            <v>TAB</v>
          </cell>
          <cell r="B229">
            <v>7320</v>
          </cell>
          <cell r="C229" t="str">
            <v>AIG, Proffessionsansvar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-16.3</v>
          </cell>
          <cell r="I229">
            <v>-16.3</v>
          </cell>
          <cell r="J229">
            <v>-16.3</v>
          </cell>
          <cell r="K229">
            <v>-16.3</v>
          </cell>
          <cell r="L229">
            <v>-16.3</v>
          </cell>
          <cell r="M229">
            <v>0</v>
          </cell>
          <cell r="N229">
            <v>0</v>
          </cell>
          <cell r="O229">
            <v>0</v>
          </cell>
        </row>
        <row r="230">
          <cell r="A230" t="str">
            <v>T-KAP</v>
          </cell>
          <cell r="B230">
            <v>7320</v>
          </cell>
          <cell r="C230" t="str">
            <v>Ansvarsförsäkring</v>
          </cell>
          <cell r="D230">
            <v>-14.4</v>
          </cell>
          <cell r="E230">
            <v>-14.4</v>
          </cell>
          <cell r="F230">
            <v>-14.4</v>
          </cell>
          <cell r="G230">
            <v>-14.4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B231" t="str">
            <v>7320 Totalt</v>
          </cell>
          <cell r="D231">
            <v>-14.4</v>
          </cell>
          <cell r="E231">
            <v>-14.4</v>
          </cell>
          <cell r="F231">
            <v>-14.4</v>
          </cell>
          <cell r="G231">
            <v>-14.4</v>
          </cell>
          <cell r="H231">
            <v>-16.3</v>
          </cell>
          <cell r="I231">
            <v>-16.3</v>
          </cell>
          <cell r="J231">
            <v>-16.3</v>
          </cell>
          <cell r="K231">
            <v>-16.3</v>
          </cell>
          <cell r="L231">
            <v>-16.3</v>
          </cell>
          <cell r="O231">
            <v>0</v>
          </cell>
        </row>
        <row r="232">
          <cell r="A232" t="str">
            <v>TAB</v>
          </cell>
          <cell r="B232">
            <v>7321</v>
          </cell>
          <cell r="C232" t="str">
            <v>VD/Styrelseansvarsförs</v>
          </cell>
          <cell r="D232">
            <v>-2.9</v>
          </cell>
          <cell r="E232">
            <v>-2.9</v>
          </cell>
          <cell r="F232">
            <v>-2.9</v>
          </cell>
          <cell r="G232">
            <v>-2.9</v>
          </cell>
          <cell r="H232">
            <v>-2.9</v>
          </cell>
          <cell r="I232">
            <v>-2.9</v>
          </cell>
          <cell r="J232">
            <v>-2.9</v>
          </cell>
          <cell r="K232">
            <v>-2.9</v>
          </cell>
          <cell r="L232">
            <v>-2.9</v>
          </cell>
          <cell r="M232">
            <v>0</v>
          </cell>
          <cell r="N232">
            <v>0</v>
          </cell>
          <cell r="O232">
            <v>0</v>
          </cell>
        </row>
        <row r="233">
          <cell r="B233" t="str">
            <v>7321 Totalt</v>
          </cell>
          <cell r="D233">
            <v>-2.9</v>
          </cell>
          <cell r="E233">
            <v>-2.9</v>
          </cell>
          <cell r="F233">
            <v>-2.9</v>
          </cell>
          <cell r="G233">
            <v>-2.9</v>
          </cell>
          <cell r="H233">
            <v>-2.9</v>
          </cell>
          <cell r="I233">
            <v>-2.9</v>
          </cell>
          <cell r="J233">
            <v>-2.9</v>
          </cell>
          <cell r="K233">
            <v>-2.9</v>
          </cell>
          <cell r="L233">
            <v>-2.9</v>
          </cell>
          <cell r="O233">
            <v>0</v>
          </cell>
        </row>
        <row r="234">
          <cell r="A234" t="str">
            <v>T-KAP</v>
          </cell>
          <cell r="B234">
            <v>7415</v>
          </cell>
          <cell r="C234" t="str">
            <v>Styrelsearvoden, sociala avg</v>
          </cell>
          <cell r="D234">
            <v>0</v>
          </cell>
          <cell r="E234">
            <v>0</v>
          </cell>
          <cell r="F234">
            <v>0</v>
          </cell>
          <cell r="G234">
            <v>2.9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 t="str">
            <v>T-FOND</v>
          </cell>
          <cell r="B235">
            <v>7415</v>
          </cell>
          <cell r="C235" t="str">
            <v>Styrelsearvoden, sociala avg</v>
          </cell>
          <cell r="D235">
            <v>0</v>
          </cell>
          <cell r="E235">
            <v>0</v>
          </cell>
          <cell r="F235">
            <v>0</v>
          </cell>
          <cell r="G235">
            <v>5.8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B236" t="str">
            <v>7415 Totalt</v>
          </cell>
          <cell r="D236">
            <v>0</v>
          </cell>
          <cell r="E236">
            <v>0</v>
          </cell>
          <cell r="F236">
            <v>0</v>
          </cell>
          <cell r="G236">
            <v>8.6999999999999993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O236">
            <v>0</v>
          </cell>
        </row>
        <row r="237">
          <cell r="A237" t="str">
            <v>T-KAP</v>
          </cell>
          <cell r="B237">
            <v>7420</v>
          </cell>
          <cell r="C237" t="str">
            <v>Revisionsarvoden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5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 t="str">
            <v>T-FOND</v>
          </cell>
          <cell r="B238">
            <v>7420</v>
          </cell>
          <cell r="C238" t="str">
            <v>Revisionsarvoden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12.1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B239" t="str">
            <v>7420 Totalt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17.100000000000001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O239">
            <v>0</v>
          </cell>
        </row>
        <row r="240">
          <cell r="A240" t="str">
            <v>T-FOND</v>
          </cell>
          <cell r="B240">
            <v>7510</v>
          </cell>
          <cell r="C240" t="str">
            <v>Trevise Marknadsanalys</v>
          </cell>
          <cell r="D240">
            <v>-117.7</v>
          </cell>
          <cell r="E240">
            <v>-117.7</v>
          </cell>
          <cell r="F240">
            <v>-117.7</v>
          </cell>
          <cell r="G240">
            <v>-117.6</v>
          </cell>
          <cell r="H240">
            <v>-117.6</v>
          </cell>
          <cell r="I240">
            <v>-117.6</v>
          </cell>
          <cell r="J240">
            <v>-114.3</v>
          </cell>
          <cell r="K240">
            <v>-114.3</v>
          </cell>
          <cell r="L240">
            <v>-114.3</v>
          </cell>
          <cell r="M240">
            <v>0</v>
          </cell>
          <cell r="N240">
            <v>0</v>
          </cell>
          <cell r="O240">
            <v>0</v>
          </cell>
        </row>
        <row r="241">
          <cell r="B241" t="str">
            <v>7510 Totalt</v>
          </cell>
          <cell r="D241">
            <v>-117.7</v>
          </cell>
          <cell r="E241">
            <v>-117.7</v>
          </cell>
          <cell r="F241">
            <v>-117.7</v>
          </cell>
          <cell r="G241">
            <v>-117.6</v>
          </cell>
          <cell r="H241">
            <v>-117.6</v>
          </cell>
          <cell r="I241">
            <v>-117.6</v>
          </cell>
          <cell r="J241">
            <v>-114.3</v>
          </cell>
          <cell r="K241">
            <v>-114.3</v>
          </cell>
          <cell r="L241">
            <v>-114.3</v>
          </cell>
          <cell r="O241">
            <v>0</v>
          </cell>
        </row>
        <row r="242">
          <cell r="A242" t="str">
            <v>T-FOND</v>
          </cell>
          <cell r="B242">
            <v>7610</v>
          </cell>
          <cell r="C242" t="str">
            <v>Tryck av fondinfo</v>
          </cell>
          <cell r="D242">
            <v>0</v>
          </cell>
          <cell r="E242">
            <v>0</v>
          </cell>
          <cell r="F242">
            <v>-32.700000000000003</v>
          </cell>
          <cell r="G242">
            <v>0</v>
          </cell>
          <cell r="H242">
            <v>0</v>
          </cell>
          <cell r="I242">
            <v>0</v>
          </cell>
          <cell r="J242">
            <v>-79.8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B243" t="str">
            <v>7610 Totalt</v>
          </cell>
          <cell r="D243">
            <v>0</v>
          </cell>
          <cell r="E243">
            <v>0</v>
          </cell>
          <cell r="F243">
            <v>-32.700000000000003</v>
          </cell>
          <cell r="G243">
            <v>0</v>
          </cell>
          <cell r="H243">
            <v>0</v>
          </cell>
          <cell r="I243">
            <v>0</v>
          </cell>
          <cell r="J243">
            <v>-79.8</v>
          </cell>
          <cell r="K243">
            <v>0</v>
          </cell>
          <cell r="L243">
            <v>0</v>
          </cell>
          <cell r="O243">
            <v>0</v>
          </cell>
        </row>
        <row r="244">
          <cell r="A244" t="str">
            <v>T-KAP</v>
          </cell>
          <cell r="B244">
            <v>7615</v>
          </cell>
          <cell r="C244" t="str">
            <v>Tryck av årsredovisning</v>
          </cell>
          <cell r="D244">
            <v>0</v>
          </cell>
          <cell r="E244">
            <v>0</v>
          </cell>
          <cell r="F244">
            <v>0</v>
          </cell>
          <cell r="G244">
            <v>-100.6</v>
          </cell>
          <cell r="H244">
            <v>-61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 t="str">
            <v>T-FOND</v>
          </cell>
          <cell r="B245">
            <v>7615</v>
          </cell>
          <cell r="C245" t="str">
            <v>Tryck av årsredovisning</v>
          </cell>
          <cell r="D245">
            <v>0</v>
          </cell>
          <cell r="E245">
            <v>0</v>
          </cell>
          <cell r="F245">
            <v>-44.3</v>
          </cell>
          <cell r="G245">
            <v>-62.4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-15.7</v>
          </cell>
          <cell r="M245">
            <v>0</v>
          </cell>
          <cell r="N245">
            <v>0</v>
          </cell>
          <cell r="O245">
            <v>0</v>
          </cell>
        </row>
        <row r="246">
          <cell r="B246" t="str">
            <v>7615 Totalt</v>
          </cell>
          <cell r="D246">
            <v>0</v>
          </cell>
          <cell r="E246">
            <v>0</v>
          </cell>
          <cell r="F246">
            <v>-44.3</v>
          </cell>
          <cell r="G246">
            <v>-163</v>
          </cell>
          <cell r="H246">
            <v>-61</v>
          </cell>
          <cell r="I246">
            <v>0</v>
          </cell>
          <cell r="J246">
            <v>0</v>
          </cell>
          <cell r="K246">
            <v>0</v>
          </cell>
          <cell r="L246">
            <v>-15.7</v>
          </cell>
          <cell r="O246">
            <v>0</v>
          </cell>
        </row>
        <row r="247">
          <cell r="A247" t="str">
            <v>T-KAP</v>
          </cell>
          <cell r="B247">
            <v>7620</v>
          </cell>
          <cell r="C247" t="str">
            <v>Börsinformation, SIX</v>
          </cell>
          <cell r="D247">
            <v>-10.6</v>
          </cell>
          <cell r="E247">
            <v>-10.6</v>
          </cell>
          <cell r="F247">
            <v>-10.6</v>
          </cell>
          <cell r="G247">
            <v>-10.6</v>
          </cell>
          <cell r="H247">
            <v>-10.6</v>
          </cell>
          <cell r="I247">
            <v>-21.2</v>
          </cell>
          <cell r="J247">
            <v>0</v>
          </cell>
          <cell r="K247">
            <v>-10.6</v>
          </cell>
          <cell r="L247">
            <v>-10.6</v>
          </cell>
          <cell r="M247">
            <v>0</v>
          </cell>
          <cell r="N247">
            <v>0</v>
          </cell>
          <cell r="O247">
            <v>0</v>
          </cell>
        </row>
        <row r="248">
          <cell r="A248" t="str">
            <v>T-FOND</v>
          </cell>
          <cell r="B248">
            <v>7620</v>
          </cell>
          <cell r="C248" t="str">
            <v>Börsinformation, SIX</v>
          </cell>
          <cell r="D248">
            <v>-26.6</v>
          </cell>
          <cell r="E248">
            <v>-26.6</v>
          </cell>
          <cell r="F248">
            <v>-26.6</v>
          </cell>
          <cell r="G248">
            <v>-26.5</v>
          </cell>
          <cell r="H248">
            <v>-26.5</v>
          </cell>
          <cell r="I248">
            <v>-26.5</v>
          </cell>
          <cell r="J248">
            <v>-26.5</v>
          </cell>
          <cell r="K248">
            <v>-26.5</v>
          </cell>
          <cell r="L248">
            <v>-26.5</v>
          </cell>
          <cell r="M248">
            <v>0</v>
          </cell>
          <cell r="N248">
            <v>0</v>
          </cell>
          <cell r="O248">
            <v>0</v>
          </cell>
        </row>
        <row r="249">
          <cell r="B249" t="str">
            <v>7620 Totalt</v>
          </cell>
          <cell r="D249">
            <v>-37.200000000000003</v>
          </cell>
          <cell r="E249">
            <v>-37.200000000000003</v>
          </cell>
          <cell r="F249">
            <v>-37.200000000000003</v>
          </cell>
          <cell r="G249">
            <v>-37.1</v>
          </cell>
          <cell r="H249">
            <v>-37.1</v>
          </cell>
          <cell r="I249">
            <v>-47.7</v>
          </cell>
          <cell r="J249">
            <v>-26.5</v>
          </cell>
          <cell r="K249">
            <v>-37.1</v>
          </cell>
          <cell r="L249">
            <v>-37.1</v>
          </cell>
          <cell r="O249">
            <v>0</v>
          </cell>
        </row>
        <row r="250">
          <cell r="A250" t="str">
            <v>T-FOND</v>
          </cell>
          <cell r="B250">
            <v>7621</v>
          </cell>
          <cell r="C250" t="str">
            <v>Penny, drift &amp; underhåll mm</v>
          </cell>
          <cell r="D250">
            <v>-2.6</v>
          </cell>
          <cell r="E250">
            <v>-2.6</v>
          </cell>
          <cell r="F250">
            <v>-2.6</v>
          </cell>
          <cell r="G250">
            <v>-2.6</v>
          </cell>
          <cell r="H250">
            <v>-2.6</v>
          </cell>
          <cell r="I250">
            <v>-2.6</v>
          </cell>
          <cell r="J250">
            <v>-2.6</v>
          </cell>
          <cell r="K250">
            <v>-2.6</v>
          </cell>
          <cell r="L250">
            <v>-2.6</v>
          </cell>
          <cell r="M250">
            <v>0</v>
          </cell>
          <cell r="N250">
            <v>0</v>
          </cell>
          <cell r="O250">
            <v>0</v>
          </cell>
        </row>
        <row r="251">
          <cell r="B251" t="str">
            <v>7621 Totalt</v>
          </cell>
          <cell r="D251">
            <v>-2.6</v>
          </cell>
          <cell r="E251">
            <v>-2.6</v>
          </cell>
          <cell r="F251">
            <v>-2.6</v>
          </cell>
          <cell r="G251">
            <v>-2.6</v>
          </cell>
          <cell r="H251">
            <v>-2.6</v>
          </cell>
          <cell r="I251">
            <v>-2.6</v>
          </cell>
          <cell r="J251">
            <v>-2.6</v>
          </cell>
          <cell r="K251">
            <v>-2.6</v>
          </cell>
          <cell r="L251">
            <v>-2.6</v>
          </cell>
          <cell r="O251">
            <v>0</v>
          </cell>
        </row>
        <row r="252">
          <cell r="A252" t="str">
            <v>T-KAP</v>
          </cell>
          <cell r="B252">
            <v>7622</v>
          </cell>
          <cell r="C252" t="str">
            <v>Kundsystem, drift &amp; underh, mm</v>
          </cell>
          <cell r="D252">
            <v>-7.9</v>
          </cell>
          <cell r="E252">
            <v>-7.9</v>
          </cell>
          <cell r="F252">
            <v>-7.9</v>
          </cell>
          <cell r="G252">
            <v>-7.9</v>
          </cell>
          <cell r="H252">
            <v>-7.9</v>
          </cell>
          <cell r="I252">
            <v>-15.9</v>
          </cell>
          <cell r="J252">
            <v>0</v>
          </cell>
          <cell r="K252">
            <v>-7.9</v>
          </cell>
          <cell r="L252">
            <v>-7.9</v>
          </cell>
          <cell r="M252">
            <v>0</v>
          </cell>
          <cell r="N252">
            <v>0</v>
          </cell>
          <cell r="O252">
            <v>0</v>
          </cell>
        </row>
        <row r="253">
          <cell r="A253" t="str">
            <v>T-FOND</v>
          </cell>
          <cell r="B253">
            <v>7622</v>
          </cell>
          <cell r="C253" t="str">
            <v>Optima, drift &amp; underhåll mm</v>
          </cell>
          <cell r="D253">
            <v>-23.7</v>
          </cell>
          <cell r="E253">
            <v>-1.6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B254" t="str">
            <v>7622 Totalt</v>
          </cell>
          <cell r="D254">
            <v>-31.6</v>
          </cell>
          <cell r="E254">
            <v>-9.5</v>
          </cell>
          <cell r="F254">
            <v>-7.9</v>
          </cell>
          <cell r="G254">
            <v>-7.9</v>
          </cell>
          <cell r="H254">
            <v>-7.9</v>
          </cell>
          <cell r="I254">
            <v>-15.9</v>
          </cell>
          <cell r="J254">
            <v>0</v>
          </cell>
          <cell r="K254">
            <v>-7.9</v>
          </cell>
          <cell r="L254">
            <v>-7.9</v>
          </cell>
          <cell r="O254">
            <v>0</v>
          </cell>
        </row>
        <row r="255">
          <cell r="A255" t="str">
            <v>T-FOND</v>
          </cell>
          <cell r="B255">
            <v>7623</v>
          </cell>
          <cell r="C255" t="str">
            <v>Vikingen, drift &amp; underhåll mm</v>
          </cell>
          <cell r="D255">
            <v>0</v>
          </cell>
          <cell r="E255">
            <v>-1</v>
          </cell>
          <cell r="F255">
            <v>-1</v>
          </cell>
          <cell r="G255">
            <v>-1</v>
          </cell>
          <cell r="H255">
            <v>-1</v>
          </cell>
          <cell r="I255">
            <v>-1</v>
          </cell>
          <cell r="J255">
            <v>-1</v>
          </cell>
          <cell r="K255">
            <v>-1</v>
          </cell>
          <cell r="L255">
            <v>-1</v>
          </cell>
          <cell r="M255">
            <v>0</v>
          </cell>
          <cell r="N255">
            <v>0</v>
          </cell>
          <cell r="O255">
            <v>0</v>
          </cell>
        </row>
        <row r="256">
          <cell r="B256" t="str">
            <v>7623 Totalt</v>
          </cell>
          <cell r="D256">
            <v>0</v>
          </cell>
          <cell r="E256">
            <v>-1</v>
          </cell>
          <cell r="F256">
            <v>-1</v>
          </cell>
          <cell r="G256">
            <v>-1</v>
          </cell>
          <cell r="H256">
            <v>-1</v>
          </cell>
          <cell r="I256">
            <v>-1</v>
          </cell>
          <cell r="J256">
            <v>-1</v>
          </cell>
          <cell r="K256">
            <v>-1</v>
          </cell>
          <cell r="L256">
            <v>-1</v>
          </cell>
          <cell r="O256">
            <v>0</v>
          </cell>
        </row>
        <row r="257">
          <cell r="A257" t="str">
            <v>T-FOND</v>
          </cell>
          <cell r="B257">
            <v>7624</v>
          </cell>
          <cell r="C257" t="str">
            <v>PM-terminal, drift &amp; underhåll</v>
          </cell>
          <cell r="D257">
            <v>-2.7</v>
          </cell>
          <cell r="E257">
            <v>-1.4</v>
          </cell>
          <cell r="F257">
            <v>-1.4</v>
          </cell>
          <cell r="G257">
            <v>-1.4</v>
          </cell>
          <cell r="H257">
            <v>-1.4</v>
          </cell>
          <cell r="I257">
            <v>-1.4</v>
          </cell>
          <cell r="J257">
            <v>-1.4</v>
          </cell>
          <cell r="K257">
            <v>-4.4000000000000004</v>
          </cell>
          <cell r="L257">
            <v>-4.4000000000000004</v>
          </cell>
          <cell r="M257">
            <v>0</v>
          </cell>
          <cell r="N257">
            <v>0</v>
          </cell>
          <cell r="O257">
            <v>0</v>
          </cell>
        </row>
        <row r="258">
          <cell r="B258" t="str">
            <v>7624 Totalt</v>
          </cell>
          <cell r="D258">
            <v>-2.7</v>
          </cell>
          <cell r="E258">
            <v>-1.4</v>
          </cell>
          <cell r="F258">
            <v>-1.4</v>
          </cell>
          <cell r="G258">
            <v>-1.4</v>
          </cell>
          <cell r="H258">
            <v>-1.4</v>
          </cell>
          <cell r="I258">
            <v>-1.4</v>
          </cell>
          <cell r="J258">
            <v>-1.4</v>
          </cell>
          <cell r="K258">
            <v>-4.4000000000000004</v>
          </cell>
          <cell r="L258">
            <v>-4.4000000000000004</v>
          </cell>
          <cell r="O258">
            <v>0</v>
          </cell>
        </row>
        <row r="259">
          <cell r="A259" t="str">
            <v>T-FOND</v>
          </cell>
          <cell r="B259">
            <v>7625</v>
          </cell>
          <cell r="C259" t="str">
            <v>Telerate, Dow Jones</v>
          </cell>
          <cell r="D259">
            <v>0</v>
          </cell>
          <cell r="E259">
            <v>-15.1</v>
          </cell>
          <cell r="F259">
            <v>-1.8</v>
          </cell>
          <cell r="G259">
            <v>-10.199999999999999</v>
          </cell>
          <cell r="H259">
            <v>-12.3</v>
          </cell>
          <cell r="I259">
            <v>-10.199999999999999</v>
          </cell>
          <cell r="J259">
            <v>-10.7</v>
          </cell>
          <cell r="K259">
            <v>-10.7</v>
          </cell>
          <cell r="L259">
            <v>-10.7</v>
          </cell>
          <cell r="M259">
            <v>0</v>
          </cell>
          <cell r="N259">
            <v>0</v>
          </cell>
          <cell r="O259">
            <v>0</v>
          </cell>
        </row>
        <row r="260">
          <cell r="B260" t="str">
            <v>7625 Totalt</v>
          </cell>
          <cell r="D260">
            <v>0</v>
          </cell>
          <cell r="E260">
            <v>-15.1</v>
          </cell>
          <cell r="F260">
            <v>-1.8</v>
          </cell>
          <cell r="G260">
            <v>-10.199999999999999</v>
          </cell>
          <cell r="H260">
            <v>-12.3</v>
          </cell>
          <cell r="I260">
            <v>-10.199999999999999</v>
          </cell>
          <cell r="J260">
            <v>-10.7</v>
          </cell>
          <cell r="K260">
            <v>-10.7</v>
          </cell>
          <cell r="L260">
            <v>-10.7</v>
          </cell>
          <cell r="O260">
            <v>0</v>
          </cell>
        </row>
        <row r="261">
          <cell r="A261" t="str">
            <v>T-FOND</v>
          </cell>
          <cell r="B261">
            <v>7630</v>
          </cell>
          <cell r="C261" t="str">
            <v>Fondbolagens Förening</v>
          </cell>
          <cell r="D261">
            <v>-3.1</v>
          </cell>
          <cell r="E261">
            <v>-3.1</v>
          </cell>
          <cell r="F261">
            <v>-3.1</v>
          </cell>
          <cell r="G261">
            <v>-3.1</v>
          </cell>
          <cell r="H261">
            <v>-3.1</v>
          </cell>
          <cell r="I261">
            <v>-3.1</v>
          </cell>
          <cell r="J261">
            <v>-9.4</v>
          </cell>
          <cell r="K261">
            <v>-9.4</v>
          </cell>
          <cell r="L261">
            <v>-9.4</v>
          </cell>
          <cell r="M261">
            <v>0</v>
          </cell>
          <cell r="N261">
            <v>0</v>
          </cell>
          <cell r="O261">
            <v>0</v>
          </cell>
        </row>
        <row r="262">
          <cell r="B262" t="str">
            <v>7630 Totalt</v>
          </cell>
          <cell r="D262">
            <v>-3.1</v>
          </cell>
          <cell r="E262">
            <v>-3.1</v>
          </cell>
          <cell r="F262">
            <v>-3.1</v>
          </cell>
          <cell r="G262">
            <v>-3.1</v>
          </cell>
          <cell r="H262">
            <v>-3.1</v>
          </cell>
          <cell r="I262">
            <v>-3.1</v>
          </cell>
          <cell r="J262">
            <v>-9.4</v>
          </cell>
          <cell r="K262">
            <v>-9.4</v>
          </cell>
          <cell r="L262">
            <v>-9.4</v>
          </cell>
          <cell r="O262">
            <v>0</v>
          </cell>
        </row>
        <row r="263">
          <cell r="A263" t="str">
            <v>T-KAP</v>
          </cell>
          <cell r="B263">
            <v>7635</v>
          </cell>
          <cell r="C263" t="str">
            <v>Finansinspektionen</v>
          </cell>
          <cell r="D263">
            <v>-11.2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B264" t="str">
            <v>7635 Totalt</v>
          </cell>
          <cell r="D264">
            <v>-11.2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O264">
            <v>0</v>
          </cell>
        </row>
        <row r="265">
          <cell r="A265" t="str">
            <v>T-KAP</v>
          </cell>
          <cell r="B265">
            <v>7640</v>
          </cell>
          <cell r="C265" t="str">
            <v>Kompensation kunder</v>
          </cell>
          <cell r="D265">
            <v>-13.9</v>
          </cell>
          <cell r="E265">
            <v>0</v>
          </cell>
          <cell r="F265">
            <v>-1.5</v>
          </cell>
          <cell r="G265">
            <v>-6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-0.3</v>
          </cell>
          <cell r="M265">
            <v>0</v>
          </cell>
          <cell r="N265">
            <v>0</v>
          </cell>
          <cell r="O265">
            <v>0</v>
          </cell>
        </row>
        <row r="266">
          <cell r="A266" t="str">
            <v>T-FOND</v>
          </cell>
          <cell r="B266">
            <v>7640</v>
          </cell>
          <cell r="C266" t="str">
            <v>Kompensation kunder</v>
          </cell>
          <cell r="D266">
            <v>-1.7</v>
          </cell>
          <cell r="E266">
            <v>0</v>
          </cell>
          <cell r="F266">
            <v>0</v>
          </cell>
          <cell r="G266">
            <v>-6</v>
          </cell>
          <cell r="H266">
            <v>0</v>
          </cell>
          <cell r="I266">
            <v>-0.1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B267" t="str">
            <v>7640 Totalt</v>
          </cell>
          <cell r="D267">
            <v>-15.6</v>
          </cell>
          <cell r="E267">
            <v>0</v>
          </cell>
          <cell r="F267">
            <v>-1.5</v>
          </cell>
          <cell r="G267">
            <v>-12</v>
          </cell>
          <cell r="H267">
            <v>0</v>
          </cell>
          <cell r="I267">
            <v>-0.1</v>
          </cell>
          <cell r="J267">
            <v>0</v>
          </cell>
          <cell r="K267">
            <v>0</v>
          </cell>
          <cell r="L267">
            <v>-0.3</v>
          </cell>
          <cell r="O267">
            <v>0</v>
          </cell>
        </row>
        <row r="268">
          <cell r="A268" t="str">
            <v>T-KAP</v>
          </cell>
          <cell r="B268">
            <v>7645</v>
          </cell>
          <cell r="C268" t="str">
            <v>Stig Nordek, övrigt</v>
          </cell>
          <cell r="D268">
            <v>0</v>
          </cell>
          <cell r="E268">
            <v>-1.9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 t="str">
            <v>T-FOND</v>
          </cell>
          <cell r="B269">
            <v>7645</v>
          </cell>
          <cell r="C269" t="str">
            <v>Stig Nordek, övrigt</v>
          </cell>
          <cell r="D269">
            <v>0</v>
          </cell>
          <cell r="E269">
            <v>-33.200000000000003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B270" t="str">
            <v>7645 Totalt</v>
          </cell>
          <cell r="D270">
            <v>0</v>
          </cell>
          <cell r="E270">
            <v>-35.1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O270">
            <v>0</v>
          </cell>
        </row>
        <row r="271">
          <cell r="A271" t="str">
            <v>TAB</v>
          </cell>
          <cell r="B271">
            <v>7650</v>
          </cell>
          <cell r="C271" t="str">
            <v>Främmande tjänster för kund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-8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 t="str">
            <v>T-KAP</v>
          </cell>
          <cell r="B272">
            <v>7650</v>
          </cell>
          <cell r="C272" t="str">
            <v>Främmande tjänster för kund</v>
          </cell>
          <cell r="D272">
            <v>-2.8</v>
          </cell>
          <cell r="E272">
            <v>-17.2</v>
          </cell>
          <cell r="F272">
            <v>-4.0999999999999996</v>
          </cell>
          <cell r="G272">
            <v>-6.2</v>
          </cell>
          <cell r="H272">
            <v>0</v>
          </cell>
          <cell r="I272">
            <v>-13.3</v>
          </cell>
          <cell r="J272">
            <v>-36.9</v>
          </cell>
          <cell r="K272">
            <v>0</v>
          </cell>
          <cell r="L272">
            <v>-13.3</v>
          </cell>
          <cell r="M272">
            <v>0</v>
          </cell>
          <cell r="N272">
            <v>0</v>
          </cell>
          <cell r="O272">
            <v>0</v>
          </cell>
        </row>
        <row r="273">
          <cell r="A273" t="str">
            <v>T-FOND</v>
          </cell>
          <cell r="B273">
            <v>7650</v>
          </cell>
          <cell r="C273" t="str">
            <v>Främmande tjänster för kund</v>
          </cell>
          <cell r="D273">
            <v>0</v>
          </cell>
          <cell r="E273">
            <v>-1.5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B274" t="str">
            <v>7650 Totalt</v>
          </cell>
          <cell r="D274">
            <v>-2.8</v>
          </cell>
          <cell r="E274">
            <v>-18.7</v>
          </cell>
          <cell r="F274">
            <v>-4.0999999999999996</v>
          </cell>
          <cell r="G274">
            <v>-6.2</v>
          </cell>
          <cell r="H274">
            <v>0</v>
          </cell>
          <cell r="I274">
            <v>-21.3</v>
          </cell>
          <cell r="J274">
            <v>-36.9</v>
          </cell>
          <cell r="K274">
            <v>0</v>
          </cell>
          <cell r="L274">
            <v>-13.3</v>
          </cell>
          <cell r="O274">
            <v>0</v>
          </cell>
        </row>
        <row r="275">
          <cell r="A275" t="str">
            <v>T-FOND</v>
          </cell>
          <cell r="B275">
            <v>7655</v>
          </cell>
          <cell r="C275" t="str">
            <v>Revision, fonder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7.7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B276" t="str">
            <v>7655 Totalt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7.7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O276">
            <v>0</v>
          </cell>
        </row>
        <row r="277">
          <cell r="A277" t="str">
            <v>TAB</v>
          </cell>
          <cell r="B277">
            <v>7660</v>
          </cell>
          <cell r="C277" t="str">
            <v>Bankprovisioner</v>
          </cell>
          <cell r="D277">
            <v>-2.6</v>
          </cell>
          <cell r="E277">
            <v>-0.1</v>
          </cell>
          <cell r="F277">
            <v>-0.1</v>
          </cell>
          <cell r="G277">
            <v>-0.8</v>
          </cell>
          <cell r="H277">
            <v>0</v>
          </cell>
          <cell r="I277">
            <v>-0.2</v>
          </cell>
          <cell r="J277">
            <v>-0.1</v>
          </cell>
          <cell r="K277">
            <v>-0.1</v>
          </cell>
          <cell r="L277">
            <v>-1.1000000000000001</v>
          </cell>
          <cell r="M277">
            <v>0</v>
          </cell>
          <cell r="N277">
            <v>0</v>
          </cell>
          <cell r="O277">
            <v>0</v>
          </cell>
        </row>
        <row r="278">
          <cell r="A278" t="str">
            <v>T-KAP</v>
          </cell>
          <cell r="B278">
            <v>7660</v>
          </cell>
          <cell r="C278" t="str">
            <v>Bankprovisioner</v>
          </cell>
          <cell r="D278">
            <v>-2.4</v>
          </cell>
          <cell r="E278">
            <v>-0.4</v>
          </cell>
          <cell r="F278">
            <v>-6.4</v>
          </cell>
          <cell r="G278">
            <v>-0.2</v>
          </cell>
          <cell r="H278">
            <v>-0.3</v>
          </cell>
          <cell r="I278">
            <v>-6.8</v>
          </cell>
          <cell r="J278">
            <v>-5.2</v>
          </cell>
          <cell r="K278">
            <v>-1.1000000000000001</v>
          </cell>
          <cell r="L278">
            <v>-0.2</v>
          </cell>
          <cell r="M278">
            <v>0</v>
          </cell>
          <cell r="N278">
            <v>0</v>
          </cell>
          <cell r="O278">
            <v>0</v>
          </cell>
        </row>
        <row r="279">
          <cell r="A279" t="str">
            <v>T-FOND</v>
          </cell>
          <cell r="B279">
            <v>7660</v>
          </cell>
          <cell r="C279" t="str">
            <v>Bankprovisioner</v>
          </cell>
          <cell r="D279">
            <v>-2.2000000000000002</v>
          </cell>
          <cell r="E279">
            <v>0</v>
          </cell>
          <cell r="F279">
            <v>0</v>
          </cell>
          <cell r="G279">
            <v>-0.4</v>
          </cell>
          <cell r="H279">
            <v>-0.1</v>
          </cell>
          <cell r="I279">
            <v>-0.4</v>
          </cell>
          <cell r="J279">
            <v>-0.3</v>
          </cell>
          <cell r="K279">
            <v>-0.5</v>
          </cell>
          <cell r="L279">
            <v>-0.1</v>
          </cell>
          <cell r="M279">
            <v>0</v>
          </cell>
          <cell r="N279">
            <v>0</v>
          </cell>
          <cell r="O279">
            <v>0</v>
          </cell>
        </row>
        <row r="280">
          <cell r="B280" t="str">
            <v>7660 Totalt</v>
          </cell>
          <cell r="D280">
            <v>-7.2</v>
          </cell>
          <cell r="E280">
            <v>-0.5</v>
          </cell>
          <cell r="F280">
            <v>-6.5</v>
          </cell>
          <cell r="G280">
            <v>-1.4</v>
          </cell>
          <cell r="H280">
            <v>-0.4</v>
          </cell>
          <cell r="I280">
            <v>-7.4</v>
          </cell>
          <cell r="J280">
            <v>-5.6</v>
          </cell>
          <cell r="K280">
            <v>-1.7000000000000002</v>
          </cell>
          <cell r="L280">
            <v>-1.4000000000000001</v>
          </cell>
          <cell r="O280">
            <v>0</v>
          </cell>
        </row>
        <row r="281">
          <cell r="A281" t="str">
            <v>T-FOND</v>
          </cell>
          <cell r="B281">
            <v>7661</v>
          </cell>
          <cell r="C281" t="str">
            <v>Depåavgifter Finland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-35.6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B282" t="str">
            <v>7661 Totalt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-35.6</v>
          </cell>
          <cell r="L282">
            <v>0</v>
          </cell>
          <cell r="O282">
            <v>0</v>
          </cell>
        </row>
        <row r="283">
          <cell r="A283" t="str">
            <v>T-KAP</v>
          </cell>
          <cell r="B283">
            <v>7665</v>
          </cell>
          <cell r="C283" t="str">
            <v>Anvisningsprovisioner</v>
          </cell>
          <cell r="D283">
            <v>0</v>
          </cell>
          <cell r="E283">
            <v>-11.1</v>
          </cell>
          <cell r="F283">
            <v>0</v>
          </cell>
          <cell r="G283">
            <v>-1.9</v>
          </cell>
          <cell r="H283">
            <v>0</v>
          </cell>
          <cell r="I283">
            <v>-30.1</v>
          </cell>
          <cell r="J283">
            <v>-16.899999999999999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B284" t="str">
            <v>7665 Totalt</v>
          </cell>
          <cell r="D284">
            <v>0</v>
          </cell>
          <cell r="E284">
            <v>-11.1</v>
          </cell>
          <cell r="F284">
            <v>0</v>
          </cell>
          <cell r="G284">
            <v>-1.9</v>
          </cell>
          <cell r="H284">
            <v>0</v>
          </cell>
          <cell r="I284">
            <v>-30.1</v>
          </cell>
          <cell r="J284">
            <v>-16.899999999999999</v>
          </cell>
          <cell r="K284">
            <v>0</v>
          </cell>
          <cell r="L284">
            <v>0</v>
          </cell>
          <cell r="O284">
            <v>0</v>
          </cell>
        </row>
        <row r="285">
          <cell r="A285" t="str">
            <v>TAB</v>
          </cell>
          <cell r="B285">
            <v>7670</v>
          </cell>
          <cell r="C285" t="str">
            <v>Tidningar, facklitteratur</v>
          </cell>
          <cell r="D285">
            <v>0</v>
          </cell>
          <cell r="E285">
            <v>-0.3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-3.2</v>
          </cell>
          <cell r="L285">
            <v>-0.9</v>
          </cell>
          <cell r="M285">
            <v>0</v>
          </cell>
          <cell r="N285">
            <v>0</v>
          </cell>
          <cell r="O285">
            <v>0</v>
          </cell>
        </row>
        <row r="286">
          <cell r="A286" t="str">
            <v>T-KAP</v>
          </cell>
          <cell r="B286">
            <v>7670</v>
          </cell>
          <cell r="C286" t="str">
            <v>Tidningar, facklitteratur</v>
          </cell>
          <cell r="D286">
            <v>-0.3</v>
          </cell>
          <cell r="E286">
            <v>-3.1</v>
          </cell>
          <cell r="F286">
            <v>-0.9</v>
          </cell>
          <cell r="G286">
            <v>-8.3000000000000007</v>
          </cell>
          <cell r="H286">
            <v>-3.5</v>
          </cell>
          <cell r="I286">
            <v>0</v>
          </cell>
          <cell r="J286">
            <v>-0.2</v>
          </cell>
          <cell r="K286">
            <v>0</v>
          </cell>
          <cell r="L286">
            <v>-2.8</v>
          </cell>
          <cell r="M286">
            <v>0</v>
          </cell>
          <cell r="N286">
            <v>0</v>
          </cell>
          <cell r="O286">
            <v>0</v>
          </cell>
        </row>
        <row r="287">
          <cell r="A287" t="str">
            <v>T-FOND</v>
          </cell>
          <cell r="B287">
            <v>7670</v>
          </cell>
          <cell r="C287" t="str">
            <v>Tidningar, facklitteratur</v>
          </cell>
          <cell r="D287">
            <v>-2.4</v>
          </cell>
          <cell r="E287">
            <v>-11.1</v>
          </cell>
          <cell r="F287">
            <v>-6.2</v>
          </cell>
          <cell r="G287">
            <v>-7.6</v>
          </cell>
          <cell r="H287">
            <v>-2.5</v>
          </cell>
          <cell r="I287">
            <v>-1.6</v>
          </cell>
          <cell r="J287">
            <v>-5</v>
          </cell>
          <cell r="K287">
            <v>-2.9</v>
          </cell>
          <cell r="L287">
            <v>-1.6</v>
          </cell>
          <cell r="M287">
            <v>0</v>
          </cell>
          <cell r="N287">
            <v>0</v>
          </cell>
          <cell r="O287">
            <v>0</v>
          </cell>
        </row>
        <row r="288">
          <cell r="B288" t="str">
            <v>7670 Totalt</v>
          </cell>
          <cell r="D288">
            <v>-2.6999999999999997</v>
          </cell>
          <cell r="E288">
            <v>-14.5</v>
          </cell>
          <cell r="F288">
            <v>-7.1000000000000005</v>
          </cell>
          <cell r="G288">
            <v>-15.9</v>
          </cell>
          <cell r="H288">
            <v>-6</v>
          </cell>
          <cell r="I288">
            <v>-1.6</v>
          </cell>
          <cell r="J288">
            <v>-5.2</v>
          </cell>
          <cell r="K288">
            <v>-6.1</v>
          </cell>
          <cell r="L288">
            <v>-5.3</v>
          </cell>
          <cell r="O288">
            <v>0</v>
          </cell>
        </row>
        <row r="289">
          <cell r="A289" t="str">
            <v>TAB</v>
          </cell>
          <cell r="B289">
            <v>7680</v>
          </cell>
          <cell r="C289" t="str">
            <v>Föreningsavgifter, EJ avdrag</v>
          </cell>
          <cell r="D289">
            <v>-3.7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 t="str">
            <v>T-KAP</v>
          </cell>
          <cell r="B290">
            <v>7680</v>
          </cell>
          <cell r="C290" t="str">
            <v>Föreningsavgifter, EJ avdrag</v>
          </cell>
          <cell r="D290">
            <v>0</v>
          </cell>
          <cell r="E290">
            <v>0</v>
          </cell>
          <cell r="F290">
            <v>0</v>
          </cell>
          <cell r="G290">
            <v>-3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 t="str">
            <v>T-FOND</v>
          </cell>
          <cell r="B291">
            <v>7680</v>
          </cell>
          <cell r="C291" t="str">
            <v>Föreningsavgifter, EJ avdrag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-0.4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B292" t="str">
            <v>7680 Totalt</v>
          </cell>
          <cell r="D292">
            <v>-3.7</v>
          </cell>
          <cell r="E292">
            <v>0</v>
          </cell>
          <cell r="F292">
            <v>0</v>
          </cell>
          <cell r="G292">
            <v>-3</v>
          </cell>
          <cell r="H292">
            <v>0</v>
          </cell>
          <cell r="I292">
            <v>-0.4</v>
          </cell>
          <cell r="J292">
            <v>0</v>
          </cell>
          <cell r="K292">
            <v>0</v>
          </cell>
          <cell r="L292">
            <v>0</v>
          </cell>
          <cell r="O292">
            <v>0</v>
          </cell>
        </row>
        <row r="293">
          <cell r="A293" t="str">
            <v>T-KAP</v>
          </cell>
          <cell r="B293">
            <v>7681</v>
          </cell>
          <cell r="C293" t="str">
            <v>Föreningsavgifter, avdragsgill</v>
          </cell>
          <cell r="D293">
            <v>0</v>
          </cell>
          <cell r="E293">
            <v>0</v>
          </cell>
          <cell r="F293">
            <v>0</v>
          </cell>
          <cell r="G293">
            <v>-0.3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B294" t="str">
            <v>7681 Totalt</v>
          </cell>
          <cell r="D294">
            <v>0</v>
          </cell>
          <cell r="E294">
            <v>0</v>
          </cell>
          <cell r="F294">
            <v>0</v>
          </cell>
          <cell r="G294">
            <v>-0.3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O294">
            <v>0</v>
          </cell>
        </row>
        <row r="295">
          <cell r="A295" t="str">
            <v>TAB</v>
          </cell>
          <cell r="B295">
            <v>7690</v>
          </cell>
          <cell r="C295" t="str">
            <v>Diverse övr. kostn</v>
          </cell>
          <cell r="D295">
            <v>-0.5</v>
          </cell>
          <cell r="E295">
            <v>0</v>
          </cell>
          <cell r="F295">
            <v>-1.3</v>
          </cell>
          <cell r="G295">
            <v>-2.1</v>
          </cell>
          <cell r="H295">
            <v>-14.7</v>
          </cell>
          <cell r="I295">
            <v>0.9</v>
          </cell>
          <cell r="J295">
            <v>0</v>
          </cell>
          <cell r="K295">
            <v>0</v>
          </cell>
          <cell r="L295">
            <v>-3.5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T-KAP</v>
          </cell>
          <cell r="B296">
            <v>7690</v>
          </cell>
          <cell r="C296" t="str">
            <v>Diverse övr. kostn</v>
          </cell>
          <cell r="D296">
            <v>-1.2</v>
          </cell>
          <cell r="E296">
            <v>-1.8</v>
          </cell>
          <cell r="F296">
            <v>-1.4</v>
          </cell>
          <cell r="G296">
            <v>-8</v>
          </cell>
          <cell r="H296">
            <v>-1.1000000000000001</v>
          </cell>
          <cell r="I296">
            <v>-3</v>
          </cell>
          <cell r="J296">
            <v>0</v>
          </cell>
          <cell r="K296">
            <v>-0.1</v>
          </cell>
          <cell r="L296">
            <v>-11.1</v>
          </cell>
          <cell r="M296">
            <v>0</v>
          </cell>
          <cell r="N296">
            <v>0</v>
          </cell>
          <cell r="O296">
            <v>0</v>
          </cell>
        </row>
        <row r="297">
          <cell r="A297" t="str">
            <v>T-FOND</v>
          </cell>
          <cell r="B297">
            <v>7690</v>
          </cell>
          <cell r="C297" t="str">
            <v>Diverse övr. kostn</v>
          </cell>
          <cell r="D297">
            <v>-4.5</v>
          </cell>
          <cell r="E297">
            <v>0.2</v>
          </cell>
          <cell r="F297">
            <v>0</v>
          </cell>
          <cell r="G297">
            <v>-9.9</v>
          </cell>
          <cell r="H297">
            <v>-3.5</v>
          </cell>
          <cell r="I297">
            <v>-0.9</v>
          </cell>
          <cell r="J297">
            <v>-2.8</v>
          </cell>
          <cell r="K297">
            <v>0</v>
          </cell>
          <cell r="L297">
            <v>-1</v>
          </cell>
          <cell r="M297">
            <v>0</v>
          </cell>
          <cell r="N297">
            <v>0</v>
          </cell>
          <cell r="O297">
            <v>0</v>
          </cell>
        </row>
        <row r="298">
          <cell r="B298" t="str">
            <v>7690 Totalt</v>
          </cell>
          <cell r="D298">
            <v>-6.2</v>
          </cell>
          <cell r="E298">
            <v>-1.6</v>
          </cell>
          <cell r="F298">
            <v>-2.7</v>
          </cell>
          <cell r="G298">
            <v>-20</v>
          </cell>
          <cell r="H298">
            <v>-19.299999999999997</v>
          </cell>
          <cell r="I298">
            <v>-3</v>
          </cell>
          <cell r="J298">
            <v>-2.8</v>
          </cell>
          <cell r="K298">
            <v>-0.1</v>
          </cell>
          <cell r="L298">
            <v>-15.6</v>
          </cell>
          <cell r="O298">
            <v>0</v>
          </cell>
        </row>
        <row r="299">
          <cell r="A299" t="str">
            <v>T-FOND</v>
          </cell>
          <cell r="B299">
            <v>7691</v>
          </cell>
          <cell r="C299" t="str">
            <v>Diverse övr. kostn EJ avdrag</v>
          </cell>
          <cell r="D299">
            <v>0</v>
          </cell>
          <cell r="E299">
            <v>-2.7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B300" t="str">
            <v>7691 Totalt</v>
          </cell>
          <cell r="D300">
            <v>0</v>
          </cell>
          <cell r="E300">
            <v>-2.7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O300">
            <v>0</v>
          </cell>
        </row>
        <row r="301">
          <cell r="A301" t="str">
            <v>TAB</v>
          </cell>
          <cell r="B301">
            <v>7810</v>
          </cell>
          <cell r="C301" t="str">
            <v>Resultat avyttr av inventarier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86.1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 t="str">
            <v>T-KAP</v>
          </cell>
          <cell r="B302">
            <v>7810</v>
          </cell>
          <cell r="C302" t="str">
            <v>Resultat förs inventarier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63.3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 t="str">
            <v>T-FOND</v>
          </cell>
          <cell r="B303">
            <v>7810</v>
          </cell>
          <cell r="C303" t="str">
            <v>Resultat avyttring inventarier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163.1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B304" t="str">
            <v>7810 Totalt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163.1</v>
          </cell>
          <cell r="K304">
            <v>149.39999999999998</v>
          </cell>
          <cell r="L304">
            <v>0</v>
          </cell>
          <cell r="O304">
            <v>0</v>
          </cell>
        </row>
        <row r="305">
          <cell r="A305" t="str">
            <v>TAB</v>
          </cell>
          <cell r="B305">
            <v>7919</v>
          </cell>
          <cell r="C305" t="str">
            <v>Avskrivningar datautrustning</v>
          </cell>
          <cell r="D305">
            <v>-7.4</v>
          </cell>
          <cell r="E305">
            <v>-7.4</v>
          </cell>
          <cell r="F305">
            <v>-9.1</v>
          </cell>
          <cell r="G305">
            <v>-9.1</v>
          </cell>
          <cell r="H305">
            <v>-9.1</v>
          </cell>
          <cell r="I305">
            <v>-9.1</v>
          </cell>
          <cell r="J305">
            <v>-9.1</v>
          </cell>
          <cell r="K305">
            <v>-9.1</v>
          </cell>
          <cell r="L305">
            <v>-10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 t="str">
            <v>T-KAP</v>
          </cell>
          <cell r="B306">
            <v>7919</v>
          </cell>
          <cell r="C306" t="str">
            <v>Avskrivningar datautrustning</v>
          </cell>
          <cell r="D306">
            <v>-15.2</v>
          </cell>
          <cell r="E306">
            <v>-15.2</v>
          </cell>
          <cell r="F306">
            <v>-12.9</v>
          </cell>
          <cell r="G306">
            <v>-11.4</v>
          </cell>
          <cell r="H306">
            <v>-11.4</v>
          </cell>
          <cell r="I306">
            <v>-11.4</v>
          </cell>
          <cell r="J306">
            <v>-13.1</v>
          </cell>
          <cell r="K306">
            <v>-12.3</v>
          </cell>
          <cell r="L306">
            <v>-12.3</v>
          </cell>
          <cell r="M306">
            <v>0</v>
          </cell>
          <cell r="N306">
            <v>0</v>
          </cell>
          <cell r="O306">
            <v>0</v>
          </cell>
        </row>
        <row r="307">
          <cell r="A307" t="str">
            <v>T-FOND</v>
          </cell>
          <cell r="B307">
            <v>7919</v>
          </cell>
          <cell r="C307" t="str">
            <v>Avskrivningar datautrustning</v>
          </cell>
          <cell r="D307">
            <v>-10.4</v>
          </cell>
          <cell r="E307">
            <v>-10.4</v>
          </cell>
          <cell r="F307">
            <v>-10.4</v>
          </cell>
          <cell r="G307">
            <v>-11</v>
          </cell>
          <cell r="H307">
            <v>-12.5</v>
          </cell>
          <cell r="I307">
            <v>-11.5</v>
          </cell>
          <cell r="J307">
            <v>-11.5</v>
          </cell>
          <cell r="K307">
            <v>-11.7</v>
          </cell>
          <cell r="L307">
            <v>-14.4</v>
          </cell>
          <cell r="M307">
            <v>0</v>
          </cell>
          <cell r="N307">
            <v>0</v>
          </cell>
          <cell r="O307">
            <v>0</v>
          </cell>
        </row>
        <row r="308">
          <cell r="B308" t="str">
            <v>7919 Totalt</v>
          </cell>
          <cell r="D308">
            <v>-33</v>
          </cell>
          <cell r="E308">
            <v>-33</v>
          </cell>
          <cell r="F308">
            <v>-32.4</v>
          </cell>
          <cell r="G308">
            <v>-31.5</v>
          </cell>
          <cell r="H308">
            <v>-33</v>
          </cell>
          <cell r="I308">
            <v>-32</v>
          </cell>
          <cell r="J308">
            <v>-33.700000000000003</v>
          </cell>
          <cell r="K308">
            <v>-33.099999999999994</v>
          </cell>
          <cell r="L308">
            <v>-36.700000000000003</v>
          </cell>
          <cell r="O308">
            <v>0</v>
          </cell>
        </row>
        <row r="309">
          <cell r="A309" t="str">
            <v>T-KAP</v>
          </cell>
          <cell r="B309">
            <v>7929</v>
          </cell>
          <cell r="C309" t="str">
            <v>Avskrivningar Programvara</v>
          </cell>
          <cell r="D309">
            <v>-18.600000000000001</v>
          </cell>
          <cell r="E309">
            <v>-18.600000000000001</v>
          </cell>
          <cell r="F309">
            <v>-18.600000000000001</v>
          </cell>
          <cell r="G309">
            <v>-18.600000000000001</v>
          </cell>
          <cell r="H309">
            <v>-18.600000000000001</v>
          </cell>
          <cell r="I309">
            <v>-18.600000000000001</v>
          </cell>
          <cell r="J309">
            <v>-18.600000000000001</v>
          </cell>
          <cell r="K309">
            <v>-18.600000000000001</v>
          </cell>
          <cell r="L309">
            <v>-18.600000000000001</v>
          </cell>
          <cell r="M309">
            <v>0</v>
          </cell>
          <cell r="N309">
            <v>0</v>
          </cell>
          <cell r="O309">
            <v>0</v>
          </cell>
        </row>
        <row r="310">
          <cell r="B310" t="str">
            <v>7929 Totalt</v>
          </cell>
          <cell r="D310">
            <v>-18.600000000000001</v>
          </cell>
          <cell r="E310">
            <v>-18.600000000000001</v>
          </cell>
          <cell r="F310">
            <v>-18.600000000000001</v>
          </cell>
          <cell r="G310">
            <v>-18.600000000000001</v>
          </cell>
          <cell r="H310">
            <v>-18.600000000000001</v>
          </cell>
          <cell r="I310">
            <v>-18.600000000000001</v>
          </cell>
          <cell r="J310">
            <v>-18.600000000000001</v>
          </cell>
          <cell r="K310">
            <v>-18.600000000000001</v>
          </cell>
          <cell r="L310">
            <v>-18.600000000000001</v>
          </cell>
          <cell r="O310">
            <v>0</v>
          </cell>
        </row>
        <row r="311">
          <cell r="A311" t="str">
            <v>TAB</v>
          </cell>
          <cell r="B311">
            <v>7949</v>
          </cell>
          <cell r="C311" t="str">
            <v>Avskrivningar bilar</v>
          </cell>
          <cell r="D311">
            <v>-3.3</v>
          </cell>
          <cell r="E311">
            <v>-3.3</v>
          </cell>
          <cell r="F311">
            <v>-3.3</v>
          </cell>
          <cell r="G311">
            <v>-3.3</v>
          </cell>
          <cell r="H311">
            <v>-3.3</v>
          </cell>
          <cell r="I311">
            <v>-3.3</v>
          </cell>
          <cell r="J311">
            <v>-3.3</v>
          </cell>
          <cell r="K311">
            <v>-5.5</v>
          </cell>
          <cell r="L311">
            <v>-5.5</v>
          </cell>
          <cell r="M311">
            <v>0</v>
          </cell>
          <cell r="N311">
            <v>0</v>
          </cell>
          <cell r="O311">
            <v>0</v>
          </cell>
        </row>
        <row r="312">
          <cell r="A312" t="str">
            <v>T-KAP</v>
          </cell>
          <cell r="B312">
            <v>7949</v>
          </cell>
          <cell r="C312" t="str">
            <v>Avskrivningar bilar</v>
          </cell>
          <cell r="D312">
            <v>-8.1999999999999993</v>
          </cell>
          <cell r="E312">
            <v>-8.1999999999999993</v>
          </cell>
          <cell r="F312">
            <v>-13.2</v>
          </cell>
          <cell r="G312">
            <v>-13.2</v>
          </cell>
          <cell r="H312">
            <v>-13.2</v>
          </cell>
          <cell r="I312">
            <v>-13.2</v>
          </cell>
          <cell r="J312">
            <v>-13.2</v>
          </cell>
          <cell r="K312">
            <v>-14.3</v>
          </cell>
          <cell r="L312">
            <v>-14.3</v>
          </cell>
          <cell r="M312">
            <v>0</v>
          </cell>
          <cell r="N312">
            <v>0</v>
          </cell>
          <cell r="O312">
            <v>0</v>
          </cell>
        </row>
        <row r="313">
          <cell r="A313" t="str">
            <v>T-FOND</v>
          </cell>
          <cell r="B313">
            <v>7949</v>
          </cell>
          <cell r="C313" t="str">
            <v>Avskrivningar bilar</v>
          </cell>
          <cell r="D313">
            <v>-5.7</v>
          </cell>
          <cell r="E313">
            <v>-5.7</v>
          </cell>
          <cell r="F313">
            <v>-5.7</v>
          </cell>
          <cell r="G313">
            <v>-5.7</v>
          </cell>
          <cell r="H313">
            <v>-9.6999999999999993</v>
          </cell>
          <cell r="I313">
            <v>-9.6999999999999993</v>
          </cell>
          <cell r="J313">
            <v>-14.8</v>
          </cell>
          <cell r="K313">
            <v>-9.1</v>
          </cell>
          <cell r="L313">
            <v>-9.1</v>
          </cell>
          <cell r="M313">
            <v>0</v>
          </cell>
          <cell r="N313">
            <v>0</v>
          </cell>
          <cell r="O313">
            <v>0</v>
          </cell>
        </row>
        <row r="314">
          <cell r="B314" t="str">
            <v>7949 Totalt</v>
          </cell>
          <cell r="D314">
            <v>-17.2</v>
          </cell>
          <cell r="E314">
            <v>-17.2</v>
          </cell>
          <cell r="F314">
            <v>-22.2</v>
          </cell>
          <cell r="G314">
            <v>-22.2</v>
          </cell>
          <cell r="H314">
            <v>-26.2</v>
          </cell>
          <cell r="I314">
            <v>-26.2</v>
          </cell>
          <cell r="J314">
            <v>-31.3</v>
          </cell>
          <cell r="K314">
            <v>-28.9</v>
          </cell>
          <cell r="L314">
            <v>-28.9</v>
          </cell>
          <cell r="O314">
            <v>0</v>
          </cell>
        </row>
        <row r="315">
          <cell r="A315" t="str">
            <v>T-KAP</v>
          </cell>
          <cell r="B315">
            <v>7999</v>
          </cell>
          <cell r="C315" t="str">
            <v>Avskrivningar övrigt</v>
          </cell>
          <cell r="D315">
            <v>-8.1</v>
          </cell>
          <cell r="E315">
            <v>-8.1999999999999993</v>
          </cell>
          <cell r="F315">
            <v>-8.1999999999999993</v>
          </cell>
          <cell r="G315">
            <v>-8.1999999999999993</v>
          </cell>
          <cell r="H315">
            <v>-8.1999999999999993</v>
          </cell>
          <cell r="I315">
            <v>-8.1999999999999993</v>
          </cell>
          <cell r="J315">
            <v>-8.1999999999999993</v>
          </cell>
          <cell r="K315">
            <v>-8.1999999999999993</v>
          </cell>
          <cell r="L315">
            <v>-8.1999999999999993</v>
          </cell>
          <cell r="M315">
            <v>0</v>
          </cell>
          <cell r="N315">
            <v>0</v>
          </cell>
          <cell r="O315">
            <v>0</v>
          </cell>
        </row>
        <row r="316">
          <cell r="A316" t="str">
            <v>T-FOND</v>
          </cell>
          <cell r="B316">
            <v>7999</v>
          </cell>
          <cell r="C316" t="str">
            <v>Avskrivningar övrigt</v>
          </cell>
          <cell r="D316">
            <v>-2.5</v>
          </cell>
          <cell r="E316">
            <v>-2.5</v>
          </cell>
          <cell r="F316">
            <v>0</v>
          </cell>
          <cell r="G316">
            <v>-2.5</v>
          </cell>
          <cell r="H316">
            <v>-2.5</v>
          </cell>
          <cell r="I316">
            <v>-2.5</v>
          </cell>
          <cell r="J316">
            <v>-2.5</v>
          </cell>
          <cell r="K316">
            <v>-2.5</v>
          </cell>
          <cell r="L316">
            <v>-2.5</v>
          </cell>
          <cell r="M316">
            <v>0</v>
          </cell>
          <cell r="N316">
            <v>0</v>
          </cell>
          <cell r="O316">
            <v>0</v>
          </cell>
        </row>
        <row r="317">
          <cell r="B317" t="str">
            <v>7999 Totalt</v>
          </cell>
          <cell r="D317">
            <v>-10.6</v>
          </cell>
          <cell r="E317">
            <v>-10.7</v>
          </cell>
          <cell r="F317">
            <v>-8.1999999999999993</v>
          </cell>
          <cell r="G317">
            <v>-10.7</v>
          </cell>
          <cell r="H317">
            <v>-10.7</v>
          </cell>
          <cell r="I317">
            <v>-10.7</v>
          </cell>
          <cell r="J317">
            <v>-10.7</v>
          </cell>
          <cell r="K317">
            <v>-10.7</v>
          </cell>
          <cell r="L317">
            <v>-10.7</v>
          </cell>
          <cell r="O317">
            <v>0</v>
          </cell>
        </row>
        <row r="318">
          <cell r="A318" t="str">
            <v>TAB</v>
          </cell>
          <cell r="B318">
            <v>8020</v>
          </cell>
          <cell r="C318" t="str">
            <v>Ränteintäkter</v>
          </cell>
          <cell r="D318">
            <v>3.9</v>
          </cell>
          <cell r="E318">
            <v>1.3</v>
          </cell>
          <cell r="F318">
            <v>474.6</v>
          </cell>
          <cell r="G318">
            <v>3.5</v>
          </cell>
          <cell r="H318">
            <v>0.6</v>
          </cell>
          <cell r="I318">
            <v>0.5</v>
          </cell>
          <cell r="J318">
            <v>2.2000000000000002</v>
          </cell>
          <cell r="K318">
            <v>1.8</v>
          </cell>
          <cell r="L318">
            <v>1.5</v>
          </cell>
          <cell r="M318">
            <v>0</v>
          </cell>
          <cell r="N318">
            <v>0</v>
          </cell>
          <cell r="O318">
            <v>0</v>
          </cell>
        </row>
        <row r="319">
          <cell r="A319" t="str">
            <v>T-KAP</v>
          </cell>
          <cell r="B319">
            <v>8020</v>
          </cell>
          <cell r="C319" t="str">
            <v>Ränteintäkter</v>
          </cell>
          <cell r="D319">
            <v>11.1</v>
          </cell>
          <cell r="E319">
            <v>14.3</v>
          </cell>
          <cell r="F319">
            <v>10.6</v>
          </cell>
          <cell r="G319">
            <v>4.0999999999999996</v>
          </cell>
          <cell r="H319">
            <v>6</v>
          </cell>
          <cell r="I319">
            <v>12.8</v>
          </cell>
          <cell r="J319">
            <v>11.7</v>
          </cell>
          <cell r="K319">
            <v>10.199999999999999</v>
          </cell>
          <cell r="L319">
            <v>6.4</v>
          </cell>
          <cell r="M319">
            <v>0</v>
          </cell>
          <cell r="N319">
            <v>0</v>
          </cell>
          <cell r="O319">
            <v>0</v>
          </cell>
        </row>
        <row r="320">
          <cell r="A320" t="str">
            <v>T-FOND</v>
          </cell>
          <cell r="B320">
            <v>8020</v>
          </cell>
          <cell r="C320" t="str">
            <v>Ränteintäkter</v>
          </cell>
          <cell r="D320">
            <v>3.9</v>
          </cell>
          <cell r="E320">
            <v>4.0999999999999996</v>
          </cell>
          <cell r="F320">
            <v>4</v>
          </cell>
          <cell r="G320">
            <v>3.1</v>
          </cell>
          <cell r="H320">
            <v>2.1</v>
          </cell>
          <cell r="I320">
            <v>1.9</v>
          </cell>
          <cell r="J320">
            <v>2.7</v>
          </cell>
          <cell r="K320">
            <v>3.2</v>
          </cell>
          <cell r="L320">
            <v>3.5</v>
          </cell>
          <cell r="M320">
            <v>0</v>
          </cell>
          <cell r="N320">
            <v>0</v>
          </cell>
          <cell r="O320">
            <v>0</v>
          </cell>
        </row>
        <row r="321">
          <cell r="B321" t="str">
            <v>8020 Totalt</v>
          </cell>
          <cell r="D321">
            <v>18.899999999999999</v>
          </cell>
          <cell r="E321">
            <v>19.700000000000003</v>
          </cell>
          <cell r="F321">
            <v>489.20000000000005</v>
          </cell>
          <cell r="G321">
            <v>10.7</v>
          </cell>
          <cell r="H321">
            <v>8.6999999999999993</v>
          </cell>
          <cell r="I321">
            <v>15.200000000000001</v>
          </cell>
          <cell r="J321">
            <v>16.599999999999998</v>
          </cell>
          <cell r="K321">
            <v>15.2</v>
          </cell>
          <cell r="L321">
            <v>11.4</v>
          </cell>
          <cell r="O321">
            <v>0</v>
          </cell>
        </row>
        <row r="322">
          <cell r="A322" t="str">
            <v>TAB</v>
          </cell>
          <cell r="B322">
            <v>8050</v>
          </cell>
          <cell r="C322" t="str">
            <v>Orealiserat resultat räntefond</v>
          </cell>
          <cell r="D322">
            <v>49</v>
          </cell>
          <cell r="E322">
            <v>40.299999999999997</v>
          </cell>
          <cell r="F322">
            <v>-423.5</v>
          </cell>
          <cell r="G322">
            <v>116.6</v>
          </cell>
          <cell r="H322">
            <v>44.1</v>
          </cell>
          <cell r="I322">
            <v>23.5</v>
          </cell>
          <cell r="J322">
            <v>21.2</v>
          </cell>
          <cell r="K322">
            <v>23</v>
          </cell>
          <cell r="L322">
            <v>22.8</v>
          </cell>
          <cell r="M322">
            <v>0</v>
          </cell>
          <cell r="N322">
            <v>0</v>
          </cell>
          <cell r="O322">
            <v>0</v>
          </cell>
        </row>
        <row r="323">
          <cell r="B323" t="str">
            <v>8050 Totalt</v>
          </cell>
          <cell r="D323">
            <v>49</v>
          </cell>
          <cell r="E323">
            <v>40.299999999999997</v>
          </cell>
          <cell r="F323">
            <v>-423.5</v>
          </cell>
          <cell r="G323">
            <v>116.6</v>
          </cell>
          <cell r="H323">
            <v>44.1</v>
          </cell>
          <cell r="I323">
            <v>23.5</v>
          </cell>
          <cell r="J323">
            <v>21.2</v>
          </cell>
          <cell r="K323">
            <v>23</v>
          </cell>
          <cell r="L323">
            <v>22.8</v>
          </cell>
          <cell r="O323">
            <v>0</v>
          </cell>
        </row>
        <row r="324">
          <cell r="A324" t="str">
            <v>TAB</v>
          </cell>
          <cell r="B324">
            <v>8060</v>
          </cell>
          <cell r="C324" t="str">
            <v>Reavinst värdepapper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29.1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B325" t="str">
            <v>8060 Totalt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29.1</v>
          </cell>
          <cell r="J325">
            <v>0</v>
          </cell>
          <cell r="K325">
            <v>0</v>
          </cell>
          <cell r="L325">
            <v>0</v>
          </cell>
          <cell r="O325">
            <v>0</v>
          </cell>
        </row>
        <row r="326">
          <cell r="A326" t="str">
            <v>TAB</v>
          </cell>
          <cell r="B326">
            <v>8120</v>
          </cell>
          <cell r="C326" t="str">
            <v>Räntekostnader</v>
          </cell>
          <cell r="D326">
            <v>-20.8</v>
          </cell>
          <cell r="E326">
            <v>-20.8</v>
          </cell>
          <cell r="F326">
            <v>-20.8</v>
          </cell>
          <cell r="G326">
            <v>-95.8</v>
          </cell>
          <cell r="H326">
            <v>-11.5</v>
          </cell>
          <cell r="I326">
            <v>-11.5</v>
          </cell>
          <cell r="J326">
            <v>-11.5</v>
          </cell>
          <cell r="K326">
            <v>-11.5</v>
          </cell>
          <cell r="L326">
            <v>-11.5</v>
          </cell>
          <cell r="M326">
            <v>0</v>
          </cell>
          <cell r="N326">
            <v>0</v>
          </cell>
          <cell r="O326">
            <v>0</v>
          </cell>
        </row>
        <row r="327">
          <cell r="A327" t="str">
            <v>T-KAP</v>
          </cell>
          <cell r="B327">
            <v>8120</v>
          </cell>
          <cell r="C327" t="str">
            <v>Räntekostnader</v>
          </cell>
          <cell r="D327">
            <v>0</v>
          </cell>
          <cell r="E327">
            <v>0</v>
          </cell>
          <cell r="F327">
            <v>-0.1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-0.1</v>
          </cell>
          <cell r="M327">
            <v>0</v>
          </cell>
          <cell r="N327">
            <v>0</v>
          </cell>
          <cell r="O327">
            <v>0</v>
          </cell>
        </row>
        <row r="328">
          <cell r="B328" t="str">
            <v>8120 Totalt</v>
          </cell>
          <cell r="D328">
            <v>-20.8</v>
          </cell>
          <cell r="E328">
            <v>-20.8</v>
          </cell>
          <cell r="F328">
            <v>-20.900000000000002</v>
          </cell>
          <cell r="G328">
            <v>-95.8</v>
          </cell>
          <cell r="H328">
            <v>-11.5</v>
          </cell>
          <cell r="I328">
            <v>-11.5</v>
          </cell>
          <cell r="J328">
            <v>-11.5</v>
          </cell>
          <cell r="K328">
            <v>-11.5</v>
          </cell>
          <cell r="L328">
            <v>-11.6</v>
          </cell>
          <cell r="O328">
            <v>0</v>
          </cell>
        </row>
        <row r="329">
          <cell r="A329" t="str">
            <v>TAB</v>
          </cell>
          <cell r="B329">
            <v>8160</v>
          </cell>
          <cell r="C329" t="str">
            <v>Reaförlust värdepapper</v>
          </cell>
          <cell r="D329">
            <v>0</v>
          </cell>
          <cell r="E329">
            <v>0</v>
          </cell>
          <cell r="F329">
            <v>0</v>
          </cell>
          <cell r="G329">
            <v>-83</v>
          </cell>
          <cell r="H329">
            <v>-25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B330" t="str">
            <v>8160 Totalt</v>
          </cell>
          <cell r="D330">
            <v>0</v>
          </cell>
          <cell r="E330">
            <v>0</v>
          </cell>
          <cell r="F330">
            <v>0</v>
          </cell>
          <cell r="G330">
            <v>-83</v>
          </cell>
          <cell r="H330">
            <v>-25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O330">
            <v>0</v>
          </cell>
        </row>
        <row r="331">
          <cell r="A331" t="str">
            <v>TAB</v>
          </cell>
          <cell r="B331">
            <v>8191</v>
          </cell>
          <cell r="C331" t="str">
            <v>Inlösen av konvertibler</v>
          </cell>
          <cell r="D331">
            <v>0</v>
          </cell>
          <cell r="E331">
            <v>0</v>
          </cell>
          <cell r="F331">
            <v>0</v>
          </cell>
          <cell r="G331">
            <v>-225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B332" t="str">
            <v>8191 Totalt</v>
          </cell>
          <cell r="D332">
            <v>0</v>
          </cell>
          <cell r="E332">
            <v>0</v>
          </cell>
          <cell r="F332">
            <v>0</v>
          </cell>
          <cell r="G332">
            <v>-225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O332">
            <v>0</v>
          </cell>
        </row>
        <row r="333">
          <cell r="A333" t="str">
            <v>TAB</v>
          </cell>
          <cell r="B333">
            <v>8192</v>
          </cell>
          <cell r="C333" t="str">
            <v>Inlösen av optioner</v>
          </cell>
          <cell r="D333">
            <v>0</v>
          </cell>
          <cell r="E333">
            <v>0</v>
          </cell>
          <cell r="F333">
            <v>0</v>
          </cell>
          <cell r="G333">
            <v>-159.1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B334" t="str">
            <v>8192 Totalt</v>
          </cell>
          <cell r="D334">
            <v>0</v>
          </cell>
          <cell r="E334">
            <v>0</v>
          </cell>
          <cell r="F334">
            <v>0</v>
          </cell>
          <cell r="G334">
            <v>-159.1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O334">
            <v>0</v>
          </cell>
        </row>
        <row r="335">
          <cell r="B335" t="str">
            <v>Totalt</v>
          </cell>
          <cell r="D335">
            <v>-45.200000000000102</v>
          </cell>
          <cell r="E335">
            <v>498.39999999999912</v>
          </cell>
          <cell r="F335">
            <v>-765.5</v>
          </cell>
          <cell r="G335">
            <v>36.200000000000585</v>
          </cell>
          <cell r="H335">
            <v>-336.19999999999965</v>
          </cell>
          <cell r="I335">
            <v>3593.3</v>
          </cell>
          <cell r="J335">
            <v>1092.9000000000003</v>
          </cell>
          <cell r="K335">
            <v>-152.10000000000008</v>
          </cell>
          <cell r="L335">
            <v>-395.1999999999997</v>
          </cell>
          <cell r="O335">
            <v>0</v>
          </cell>
        </row>
      </sheetData>
      <sheetData sheetId="25"/>
      <sheetData sheetId="26"/>
      <sheetData sheetId="27"/>
      <sheetData sheetId="28" refreshError="1">
        <row r="2">
          <cell r="AD2">
            <v>36400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 mån TOT, res"/>
      <sheetName val="14 mån SE, res"/>
      <sheetName val="14 mån FI, res"/>
      <sheetName val="14 mån SE, kostn"/>
      <sheetName val="14 mån FI, kostn(SEK)"/>
      <sheetName val="Förändringar"/>
      <sheetName val="Personal"/>
      <sheetName val="Nycklar"/>
      <sheetName val="Budget 1998, T-FOND"/>
      <sheetName val="Budget 1998, AffO TOTAL"/>
      <sheetName val="Stig Nordek"/>
      <sheetName val="Budget 1998, KONCERN"/>
      <sheetName val="Löner"/>
      <sheetName val="Budget 1998, sales"/>
      <sheetName val="Budget 1998, Förvaltning"/>
      <sheetName val="Budget 1998, Admin"/>
      <sheetName val="Budget 1998, Central F"/>
      <sheetName val="Investeringar -98"/>
      <sheetName val="TAB-98"/>
      <sheetName val="Budget 1998, OH Affo (PE+PS)"/>
      <sheetName val="Driftsres"/>
      <sheetName val="Nyckeltal"/>
      <sheetName val="Nyckeltal (D)"/>
      <sheetName val="Int-stuktur"/>
      <sheetName val="Konto koncern"/>
      <sheetName val="Antaganden-98"/>
      <sheetName val="TMS2000"/>
      <sheetName val="Bilar"/>
      <sheetName val="Försäkringar"/>
      <sheetName val="Lokalhyra "/>
      <sheetName val="Ledning"/>
      <sheetName val="Styrelser"/>
      <sheetName val="Revision"/>
      <sheetName val="Räntenetto"/>
      <sheetName val="M&amp;I,T-FOND"/>
      <sheetName val="M&amp;I, T-KAP"/>
      <sheetName val="M&amp;I, T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3">
          <cell r="A3" t="str">
            <v>Bolag</v>
          </cell>
          <cell r="B3" t="str">
            <v>Konto</v>
          </cell>
          <cell r="C3" t="str">
            <v>Namn</v>
          </cell>
          <cell r="D3">
            <v>1</v>
          </cell>
          <cell r="E3">
            <v>2</v>
          </cell>
          <cell r="F3">
            <v>3</v>
          </cell>
          <cell r="G3">
            <v>4</v>
          </cell>
          <cell r="H3">
            <v>5</v>
          </cell>
          <cell r="I3">
            <v>6</v>
          </cell>
          <cell r="J3">
            <v>7</v>
          </cell>
          <cell r="K3">
            <v>8</v>
          </cell>
          <cell r="L3">
            <v>9</v>
          </cell>
          <cell r="M3">
            <v>10</v>
          </cell>
          <cell r="N3">
            <v>11</v>
          </cell>
          <cell r="O3">
            <v>12</v>
          </cell>
        </row>
        <row r="4">
          <cell r="A4" t="str">
            <v>T-KAP</v>
          </cell>
          <cell r="B4">
            <v>3011</v>
          </cell>
          <cell r="C4" t="str">
            <v>Förvaltningsintäkter, momspl.</v>
          </cell>
          <cell r="D4">
            <v>259.7</v>
          </cell>
          <cell r="E4">
            <v>490</v>
          </cell>
          <cell r="F4">
            <v>7.8</v>
          </cell>
          <cell r="G4">
            <v>3.3</v>
          </cell>
          <cell r="H4">
            <v>42.8</v>
          </cell>
          <cell r="I4">
            <v>56.3</v>
          </cell>
          <cell r="J4">
            <v>969.1</v>
          </cell>
          <cell r="K4">
            <v>0</v>
          </cell>
          <cell r="L4">
            <v>-75</v>
          </cell>
          <cell r="M4">
            <v>0</v>
          </cell>
          <cell r="N4">
            <v>0</v>
          </cell>
          <cell r="O4">
            <v>0</v>
          </cell>
        </row>
        <row r="5">
          <cell r="B5" t="str">
            <v>3011 Totalt</v>
          </cell>
          <cell r="D5">
            <v>259.7</v>
          </cell>
          <cell r="E5">
            <v>490</v>
          </cell>
          <cell r="F5">
            <v>7.8</v>
          </cell>
          <cell r="G5">
            <v>3.3</v>
          </cell>
          <cell r="H5">
            <v>42.8</v>
          </cell>
          <cell r="I5">
            <v>56.3</v>
          </cell>
          <cell r="J5">
            <v>969.1</v>
          </cell>
          <cell r="K5">
            <v>0</v>
          </cell>
          <cell r="L5">
            <v>-75</v>
          </cell>
          <cell r="O5">
            <v>0</v>
          </cell>
        </row>
        <row r="6">
          <cell r="A6" t="str">
            <v>T-KAP</v>
          </cell>
          <cell r="B6">
            <v>3016</v>
          </cell>
          <cell r="C6" t="str">
            <v>CMI Insurance, provisioner</v>
          </cell>
          <cell r="D6">
            <v>0.1</v>
          </cell>
          <cell r="E6">
            <v>0</v>
          </cell>
          <cell r="F6">
            <v>0</v>
          </cell>
          <cell r="G6">
            <v>6.6</v>
          </cell>
          <cell r="H6">
            <v>16.2</v>
          </cell>
          <cell r="I6">
            <v>5</v>
          </cell>
          <cell r="J6">
            <v>0</v>
          </cell>
          <cell r="K6">
            <v>2.8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3016 Totalt</v>
          </cell>
          <cell r="D7">
            <v>0.1</v>
          </cell>
          <cell r="E7">
            <v>0</v>
          </cell>
          <cell r="F7">
            <v>0</v>
          </cell>
          <cell r="G7">
            <v>6.6</v>
          </cell>
          <cell r="H7">
            <v>16.2</v>
          </cell>
          <cell r="I7">
            <v>5</v>
          </cell>
          <cell r="J7">
            <v>0</v>
          </cell>
          <cell r="K7">
            <v>2.8</v>
          </cell>
          <cell r="L7">
            <v>0</v>
          </cell>
          <cell r="O7">
            <v>0</v>
          </cell>
        </row>
        <row r="8">
          <cell r="A8" t="str">
            <v>T-KAP</v>
          </cell>
          <cell r="B8">
            <v>3017</v>
          </cell>
          <cell r="C8" t="str">
            <v>Lombard, provisioner</v>
          </cell>
          <cell r="D8">
            <v>60.5</v>
          </cell>
          <cell r="E8">
            <v>21.1</v>
          </cell>
          <cell r="F8">
            <v>37.4</v>
          </cell>
          <cell r="G8">
            <v>37.5</v>
          </cell>
          <cell r="H8">
            <v>69.400000000000006</v>
          </cell>
          <cell r="I8">
            <v>37.700000000000003</v>
          </cell>
          <cell r="J8">
            <v>38.4</v>
          </cell>
          <cell r="K8">
            <v>69.099999999999994</v>
          </cell>
          <cell r="L8">
            <v>37.9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3017 Totalt</v>
          </cell>
          <cell r="D9">
            <v>60.5</v>
          </cell>
          <cell r="E9">
            <v>21.1</v>
          </cell>
          <cell r="F9">
            <v>37.4</v>
          </cell>
          <cell r="G9">
            <v>37.5</v>
          </cell>
          <cell r="H9">
            <v>69.400000000000006</v>
          </cell>
          <cell r="I9">
            <v>37.700000000000003</v>
          </cell>
          <cell r="J9">
            <v>38.4</v>
          </cell>
          <cell r="K9">
            <v>69.099999999999994</v>
          </cell>
          <cell r="L9">
            <v>37.9</v>
          </cell>
          <cell r="O9">
            <v>0</v>
          </cell>
        </row>
        <row r="10">
          <cell r="A10" t="str">
            <v>T-KAP</v>
          </cell>
          <cell r="B10">
            <v>3018</v>
          </cell>
          <cell r="C10" t="str">
            <v>Merrill Lynch, Börsobligation</v>
          </cell>
          <cell r="D10">
            <v>0</v>
          </cell>
          <cell r="E10">
            <v>0</v>
          </cell>
          <cell r="F10">
            <v>0</v>
          </cell>
          <cell r="G10">
            <v>1215.4000000000001</v>
          </cell>
          <cell r="H10">
            <v>0</v>
          </cell>
          <cell r="I10">
            <v>4490.5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3018 Totalt</v>
          </cell>
          <cell r="D11">
            <v>0</v>
          </cell>
          <cell r="E11">
            <v>0</v>
          </cell>
          <cell r="F11">
            <v>0</v>
          </cell>
          <cell r="G11">
            <v>1215.4000000000001</v>
          </cell>
          <cell r="H11">
            <v>0</v>
          </cell>
          <cell r="I11">
            <v>4490.5</v>
          </cell>
          <cell r="J11">
            <v>0</v>
          </cell>
          <cell r="K11">
            <v>0</v>
          </cell>
          <cell r="L11">
            <v>0</v>
          </cell>
          <cell r="O11">
            <v>0</v>
          </cell>
        </row>
        <row r="12">
          <cell r="A12" t="str">
            <v>T-KAP</v>
          </cell>
          <cell r="B12">
            <v>3019</v>
          </cell>
          <cell r="C12" t="str">
            <v>Bankers Trust, börsobligation</v>
          </cell>
          <cell r="D12">
            <v>614.5</v>
          </cell>
          <cell r="E12">
            <v>469.8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3019 Totalt</v>
          </cell>
          <cell r="D13">
            <v>614.5</v>
          </cell>
          <cell r="E13">
            <v>469.8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O13">
            <v>0</v>
          </cell>
        </row>
        <row r="14">
          <cell r="A14" t="str">
            <v>TAB</v>
          </cell>
          <cell r="B14">
            <v>3026</v>
          </cell>
          <cell r="C14" t="str">
            <v>Courtage Skandiabanken</v>
          </cell>
          <cell r="D14">
            <v>122.7</v>
          </cell>
          <cell r="E14">
            <v>87.9</v>
          </cell>
          <cell r="F14">
            <v>82.6</v>
          </cell>
          <cell r="G14">
            <v>78.5</v>
          </cell>
          <cell r="H14">
            <v>122.9</v>
          </cell>
          <cell r="I14">
            <v>93.1</v>
          </cell>
          <cell r="J14">
            <v>0</v>
          </cell>
          <cell r="K14">
            <v>126.5</v>
          </cell>
          <cell r="L14">
            <v>72.2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3026 Totalt</v>
          </cell>
          <cell r="D15">
            <v>122.7</v>
          </cell>
          <cell r="E15">
            <v>87.9</v>
          </cell>
          <cell r="F15">
            <v>82.6</v>
          </cell>
          <cell r="G15">
            <v>78.5</v>
          </cell>
          <cell r="H15">
            <v>122.9</v>
          </cell>
          <cell r="I15">
            <v>93.1</v>
          </cell>
          <cell r="J15">
            <v>0</v>
          </cell>
          <cell r="K15">
            <v>126.5</v>
          </cell>
          <cell r="L15">
            <v>72.2</v>
          </cell>
          <cell r="O15">
            <v>0</v>
          </cell>
        </row>
        <row r="16">
          <cell r="A16" t="str">
            <v>T-FOND</v>
          </cell>
          <cell r="B16">
            <v>3113</v>
          </cell>
          <cell r="C16" t="str">
            <v>Förvaltning Tillväxtfond</v>
          </cell>
          <cell r="D16">
            <v>323.10000000000002</v>
          </cell>
          <cell r="E16">
            <v>362.1</v>
          </cell>
          <cell r="F16">
            <v>388.9</v>
          </cell>
          <cell r="G16">
            <v>425.4</v>
          </cell>
          <cell r="H16">
            <v>449.2</v>
          </cell>
          <cell r="I16">
            <v>450.2</v>
          </cell>
          <cell r="J16">
            <v>468.3</v>
          </cell>
          <cell r="K16">
            <v>479.4</v>
          </cell>
          <cell r="L16">
            <v>535.5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3113 Totalt</v>
          </cell>
          <cell r="D17">
            <v>323.10000000000002</v>
          </cell>
          <cell r="E17">
            <v>362.1</v>
          </cell>
          <cell r="F17">
            <v>388.9</v>
          </cell>
          <cell r="G17">
            <v>425.4</v>
          </cell>
          <cell r="H17">
            <v>449.2</v>
          </cell>
          <cell r="I17">
            <v>450.2</v>
          </cell>
          <cell r="J17">
            <v>468.3</v>
          </cell>
          <cell r="K17">
            <v>479.4</v>
          </cell>
          <cell r="L17">
            <v>535.5</v>
          </cell>
          <cell r="O17">
            <v>0</v>
          </cell>
        </row>
        <row r="18">
          <cell r="A18" t="str">
            <v>T-FOND</v>
          </cell>
          <cell r="B18">
            <v>3114</v>
          </cell>
          <cell r="C18" t="str">
            <v>Förvaltning SSVX-fond</v>
          </cell>
          <cell r="D18">
            <v>300.39999999999998</v>
          </cell>
          <cell r="E18">
            <v>297.10000000000002</v>
          </cell>
          <cell r="F18">
            <v>333.2</v>
          </cell>
          <cell r="G18">
            <v>366.3</v>
          </cell>
          <cell r="H18">
            <v>392.8</v>
          </cell>
          <cell r="I18">
            <v>427.8</v>
          </cell>
          <cell r="J18">
            <v>493.5</v>
          </cell>
          <cell r="K18">
            <v>506.7</v>
          </cell>
          <cell r="L18">
            <v>521.79999999999995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3114 Totalt</v>
          </cell>
          <cell r="D19">
            <v>300.39999999999998</v>
          </cell>
          <cell r="E19">
            <v>297.10000000000002</v>
          </cell>
          <cell r="F19">
            <v>333.2</v>
          </cell>
          <cell r="G19">
            <v>366.3</v>
          </cell>
          <cell r="H19">
            <v>392.8</v>
          </cell>
          <cell r="I19">
            <v>427.8</v>
          </cell>
          <cell r="J19">
            <v>493.5</v>
          </cell>
          <cell r="K19">
            <v>506.7</v>
          </cell>
          <cell r="L19">
            <v>521.79999999999995</v>
          </cell>
          <cell r="O19">
            <v>0</v>
          </cell>
        </row>
        <row r="20">
          <cell r="A20" t="str">
            <v>T-FOND</v>
          </cell>
          <cell r="B20">
            <v>3115</v>
          </cell>
          <cell r="C20" t="str">
            <v>Förvaltning SOBL-fond</v>
          </cell>
          <cell r="D20">
            <v>103.6</v>
          </cell>
          <cell r="E20">
            <v>93.7</v>
          </cell>
          <cell r="F20">
            <v>84.7</v>
          </cell>
          <cell r="G20">
            <v>80.2</v>
          </cell>
          <cell r="H20">
            <v>89.9</v>
          </cell>
          <cell r="I20">
            <v>95.2</v>
          </cell>
          <cell r="J20">
            <v>105.1</v>
          </cell>
          <cell r="K20">
            <v>125.4</v>
          </cell>
          <cell r="L20">
            <v>116.5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3115 Totalt</v>
          </cell>
          <cell r="D21">
            <v>103.6</v>
          </cell>
          <cell r="E21">
            <v>93.7</v>
          </cell>
          <cell r="F21">
            <v>84.7</v>
          </cell>
          <cell r="G21">
            <v>80.2</v>
          </cell>
          <cell r="H21">
            <v>89.9</v>
          </cell>
          <cell r="I21">
            <v>95.2</v>
          </cell>
          <cell r="J21">
            <v>105.1</v>
          </cell>
          <cell r="K21">
            <v>125.4</v>
          </cell>
          <cell r="L21">
            <v>116.5</v>
          </cell>
          <cell r="O21">
            <v>0</v>
          </cell>
        </row>
        <row r="22">
          <cell r="A22" t="str">
            <v>TAB</v>
          </cell>
          <cell r="B22">
            <v>3611</v>
          </cell>
          <cell r="C22" t="str">
            <v>Intern fakturering T-FOND</v>
          </cell>
          <cell r="D22">
            <v>42</v>
          </cell>
          <cell r="E22">
            <v>42</v>
          </cell>
          <cell r="F22">
            <v>42</v>
          </cell>
          <cell r="G22">
            <v>42</v>
          </cell>
          <cell r="H22">
            <v>42</v>
          </cell>
          <cell r="I22">
            <v>42</v>
          </cell>
          <cell r="J22">
            <v>42</v>
          </cell>
          <cell r="K22">
            <v>42</v>
          </cell>
          <cell r="L22">
            <v>42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>3611 Totalt</v>
          </cell>
          <cell r="D23">
            <v>42</v>
          </cell>
          <cell r="E23">
            <v>42</v>
          </cell>
          <cell r="F23">
            <v>42</v>
          </cell>
          <cell r="G23">
            <v>42</v>
          </cell>
          <cell r="H23">
            <v>42</v>
          </cell>
          <cell r="I23">
            <v>42</v>
          </cell>
          <cell r="J23">
            <v>42</v>
          </cell>
          <cell r="K23">
            <v>42</v>
          </cell>
          <cell r="L23">
            <v>42</v>
          </cell>
          <cell r="O23">
            <v>0</v>
          </cell>
        </row>
        <row r="24">
          <cell r="A24" t="str">
            <v>TAB</v>
          </cell>
          <cell r="B24">
            <v>3612</v>
          </cell>
          <cell r="C24" t="str">
            <v>Intern fakturering T-KAP</v>
          </cell>
          <cell r="D24">
            <v>42</v>
          </cell>
          <cell r="E24">
            <v>42</v>
          </cell>
          <cell r="F24">
            <v>42</v>
          </cell>
          <cell r="G24">
            <v>42</v>
          </cell>
          <cell r="H24">
            <v>42</v>
          </cell>
          <cell r="I24">
            <v>42</v>
          </cell>
          <cell r="J24">
            <v>42</v>
          </cell>
          <cell r="K24">
            <v>42</v>
          </cell>
          <cell r="L24">
            <v>42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3612 Totalt</v>
          </cell>
          <cell r="D25">
            <v>42</v>
          </cell>
          <cell r="E25">
            <v>42</v>
          </cell>
          <cell r="F25">
            <v>42</v>
          </cell>
          <cell r="G25">
            <v>42</v>
          </cell>
          <cell r="H25">
            <v>42</v>
          </cell>
          <cell r="I25">
            <v>42</v>
          </cell>
          <cell r="J25">
            <v>42</v>
          </cell>
          <cell r="K25">
            <v>42</v>
          </cell>
          <cell r="L25">
            <v>42</v>
          </cell>
          <cell r="O25">
            <v>0</v>
          </cell>
        </row>
        <row r="26">
          <cell r="A26" t="str">
            <v>T-FOND</v>
          </cell>
          <cell r="B26">
            <v>3613</v>
          </cell>
          <cell r="C26" t="str">
            <v>Intern fakturering, Oy Trevise</v>
          </cell>
          <cell r="D26">
            <v>155</v>
          </cell>
          <cell r="E26">
            <v>155</v>
          </cell>
          <cell r="F26">
            <v>107.1</v>
          </cell>
          <cell r="G26">
            <v>135.30000000000001</v>
          </cell>
          <cell r="H26">
            <v>114.7</v>
          </cell>
          <cell r="I26">
            <v>101.6</v>
          </cell>
          <cell r="J26">
            <v>94.9</v>
          </cell>
          <cell r="K26">
            <v>104.1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 t="str">
            <v>3613 Totalt</v>
          </cell>
          <cell r="D27">
            <v>155</v>
          </cell>
          <cell r="E27">
            <v>155</v>
          </cell>
          <cell r="F27">
            <v>107.1</v>
          </cell>
          <cell r="G27">
            <v>135.30000000000001</v>
          </cell>
          <cell r="H27">
            <v>114.7</v>
          </cell>
          <cell r="I27">
            <v>101.6</v>
          </cell>
          <cell r="J27">
            <v>94.9</v>
          </cell>
          <cell r="K27">
            <v>104.1</v>
          </cell>
          <cell r="L27">
            <v>0</v>
          </cell>
          <cell r="O27">
            <v>0</v>
          </cell>
        </row>
        <row r="28">
          <cell r="A28" t="str">
            <v>TAB</v>
          </cell>
          <cell r="B28">
            <v>3780</v>
          </cell>
          <cell r="C28" t="str">
            <v>Öresutjämning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T-KAP</v>
          </cell>
          <cell r="B29">
            <v>3780</v>
          </cell>
          <cell r="C29" t="str">
            <v>Öresutjämning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T-FOND</v>
          </cell>
          <cell r="B30">
            <v>3780</v>
          </cell>
          <cell r="C30" t="str">
            <v>Öresutjämning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3780 Totalt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O31">
            <v>0</v>
          </cell>
        </row>
        <row r="32">
          <cell r="A32" t="str">
            <v>TAB</v>
          </cell>
          <cell r="B32">
            <v>5210</v>
          </cell>
          <cell r="C32" t="str">
            <v>Lön företagsledare</v>
          </cell>
          <cell r="D32">
            <v>-58.5</v>
          </cell>
          <cell r="E32">
            <v>-58.5</v>
          </cell>
          <cell r="F32">
            <v>-58.5</v>
          </cell>
          <cell r="G32">
            <v>-58.5</v>
          </cell>
          <cell r="H32">
            <v>-58.5</v>
          </cell>
          <cell r="I32">
            <v>-58.5</v>
          </cell>
          <cell r="J32">
            <v>-70</v>
          </cell>
          <cell r="K32">
            <v>-70</v>
          </cell>
          <cell r="L32">
            <v>-64.099999999999994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T-KAP</v>
          </cell>
          <cell r="B33">
            <v>5210</v>
          </cell>
          <cell r="C33" t="str">
            <v>Lön företagsledare</v>
          </cell>
          <cell r="D33">
            <v>-53.5</v>
          </cell>
          <cell r="E33">
            <v>-53.5</v>
          </cell>
          <cell r="F33">
            <v>-248.5</v>
          </cell>
          <cell r="G33">
            <v>-118.5</v>
          </cell>
          <cell r="H33">
            <v>-118.5</v>
          </cell>
          <cell r="I33">
            <v>-243.5</v>
          </cell>
          <cell r="J33">
            <v>0</v>
          </cell>
          <cell r="K33">
            <v>-125</v>
          </cell>
          <cell r="L33">
            <v>-120.8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T-FOND</v>
          </cell>
          <cell r="B34">
            <v>5210</v>
          </cell>
          <cell r="C34" t="str">
            <v>Lön företagsledare</v>
          </cell>
          <cell r="D34">
            <v>-103.5</v>
          </cell>
          <cell r="E34">
            <v>-103.5</v>
          </cell>
          <cell r="F34">
            <v>-103.5</v>
          </cell>
          <cell r="G34">
            <v>-103.5</v>
          </cell>
          <cell r="H34">
            <v>-103.5</v>
          </cell>
          <cell r="I34">
            <v>-103.5</v>
          </cell>
          <cell r="J34">
            <v>-112.5</v>
          </cell>
          <cell r="K34">
            <v>-112.5</v>
          </cell>
          <cell r="L34">
            <v>-112.5</v>
          </cell>
          <cell r="M34">
            <v>0</v>
          </cell>
          <cell r="N34">
            <v>0</v>
          </cell>
          <cell r="O34">
            <v>0</v>
          </cell>
        </row>
        <row r="35">
          <cell r="B35" t="str">
            <v>5210 Totalt</v>
          </cell>
          <cell r="D35">
            <v>-215.5</v>
          </cell>
          <cell r="E35">
            <v>-215.5</v>
          </cell>
          <cell r="F35">
            <v>-410.5</v>
          </cell>
          <cell r="G35">
            <v>-280.5</v>
          </cell>
          <cell r="H35">
            <v>-280.5</v>
          </cell>
          <cell r="I35">
            <v>-405.5</v>
          </cell>
          <cell r="J35">
            <v>-182.5</v>
          </cell>
          <cell r="K35">
            <v>-307.5</v>
          </cell>
          <cell r="L35">
            <v>-297.39999999999998</v>
          </cell>
          <cell r="O35">
            <v>0</v>
          </cell>
        </row>
        <row r="36">
          <cell r="A36" t="str">
            <v>TAB</v>
          </cell>
          <cell r="B36">
            <v>5220</v>
          </cell>
          <cell r="C36" t="str">
            <v>Löner tjänstemän</v>
          </cell>
          <cell r="D36">
            <v>-49</v>
          </cell>
          <cell r="E36">
            <v>-54</v>
          </cell>
          <cell r="F36">
            <v>-51.5</v>
          </cell>
          <cell r="G36">
            <v>-27.2</v>
          </cell>
          <cell r="H36">
            <v>-35</v>
          </cell>
          <cell r="I36">
            <v>-35</v>
          </cell>
          <cell r="J36">
            <v>-35</v>
          </cell>
          <cell r="K36">
            <v>-35</v>
          </cell>
          <cell r="L36">
            <v>-35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T-KAP</v>
          </cell>
          <cell r="B37">
            <v>5220</v>
          </cell>
          <cell r="C37" t="str">
            <v>Löner tjänstemän</v>
          </cell>
          <cell r="D37">
            <v>-373.6</v>
          </cell>
          <cell r="E37">
            <v>-107.7</v>
          </cell>
          <cell r="F37">
            <v>-106.9</v>
          </cell>
          <cell r="G37">
            <v>-125.4</v>
          </cell>
          <cell r="H37">
            <v>-116.8</v>
          </cell>
          <cell r="I37">
            <v>-237.2</v>
          </cell>
          <cell r="J37">
            <v>0</v>
          </cell>
          <cell r="K37">
            <v>-166.2</v>
          </cell>
          <cell r="L37">
            <v>-111.5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T-FOND</v>
          </cell>
          <cell r="B38">
            <v>5220</v>
          </cell>
          <cell r="C38" t="str">
            <v>Löner tjänstemän</v>
          </cell>
          <cell r="D38">
            <v>-141.5</v>
          </cell>
          <cell r="E38">
            <v>-145.5</v>
          </cell>
          <cell r="F38">
            <v>-141.6</v>
          </cell>
          <cell r="G38">
            <v>-141.6</v>
          </cell>
          <cell r="H38">
            <v>-144.5</v>
          </cell>
          <cell r="I38">
            <v>-140.6</v>
          </cell>
          <cell r="J38">
            <v>-143.6</v>
          </cell>
          <cell r="K38">
            <v>-146.69999999999999</v>
          </cell>
          <cell r="L38">
            <v>-154.5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5220 Totalt</v>
          </cell>
          <cell r="D39">
            <v>-564.1</v>
          </cell>
          <cell r="E39">
            <v>-307.2</v>
          </cell>
          <cell r="F39">
            <v>-300</v>
          </cell>
          <cell r="G39">
            <v>-294.2</v>
          </cell>
          <cell r="H39">
            <v>-296.3</v>
          </cell>
          <cell r="I39">
            <v>-412.79999999999995</v>
          </cell>
          <cell r="J39">
            <v>-178.6</v>
          </cell>
          <cell r="K39">
            <v>-347.9</v>
          </cell>
          <cell r="L39">
            <v>-301</v>
          </cell>
          <cell r="O39">
            <v>0</v>
          </cell>
        </row>
        <row r="40">
          <cell r="A40" t="str">
            <v>T-KAP</v>
          </cell>
          <cell r="B40">
            <v>5221</v>
          </cell>
          <cell r="C40" t="str">
            <v>Löner, provision</v>
          </cell>
          <cell r="D40">
            <v>-21.3</v>
          </cell>
          <cell r="E40">
            <v>0</v>
          </cell>
          <cell r="F40">
            <v>0</v>
          </cell>
          <cell r="G40">
            <v>-8.9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 t="str">
            <v>5221 Totalt</v>
          </cell>
          <cell r="D41">
            <v>-21.3</v>
          </cell>
          <cell r="E41">
            <v>0</v>
          </cell>
          <cell r="F41">
            <v>0</v>
          </cell>
          <cell r="G41">
            <v>-8.9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O41">
            <v>0</v>
          </cell>
        </row>
        <row r="42">
          <cell r="A42" t="str">
            <v>T-KAP</v>
          </cell>
          <cell r="B42">
            <v>5224</v>
          </cell>
          <cell r="C42" t="str">
            <v>Löner, tillfälliga</v>
          </cell>
          <cell r="D42">
            <v>-0.7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-4.5</v>
          </cell>
          <cell r="M42">
            <v>0</v>
          </cell>
          <cell r="N42">
            <v>0</v>
          </cell>
          <cell r="O42">
            <v>0</v>
          </cell>
        </row>
        <row r="43">
          <cell r="B43" t="str">
            <v>5224 Totalt</v>
          </cell>
          <cell r="D43">
            <v>-0.7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-4.5</v>
          </cell>
          <cell r="O43">
            <v>0</v>
          </cell>
        </row>
        <row r="44">
          <cell r="A44" t="str">
            <v>TAB</v>
          </cell>
          <cell r="B44">
            <v>5405</v>
          </cell>
          <cell r="C44" t="str">
            <v>Förmånsvärde fri bil</v>
          </cell>
          <cell r="D44">
            <v>-5.4</v>
          </cell>
          <cell r="E44">
            <v>-5.4</v>
          </cell>
          <cell r="F44">
            <v>-5.4</v>
          </cell>
          <cell r="G44">
            <v>-5.4</v>
          </cell>
          <cell r="H44">
            <v>-5.4</v>
          </cell>
          <cell r="I44">
            <v>-5.4</v>
          </cell>
          <cell r="J44">
            <v>-5.4</v>
          </cell>
          <cell r="K44">
            <v>-8.8000000000000007</v>
          </cell>
          <cell r="L44">
            <v>-8.8000000000000007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T-KAP</v>
          </cell>
          <cell r="B45">
            <v>5405</v>
          </cell>
          <cell r="C45" t="str">
            <v>Förmånsvärde fri bil</v>
          </cell>
          <cell r="D45">
            <v>-41.3</v>
          </cell>
          <cell r="E45">
            <v>-11.1</v>
          </cell>
          <cell r="F45">
            <v>-19.100000000000001</v>
          </cell>
          <cell r="G45">
            <v>-19.100000000000001</v>
          </cell>
          <cell r="H45">
            <v>-19.100000000000001</v>
          </cell>
          <cell r="I45">
            <v>-38.200000000000003</v>
          </cell>
          <cell r="J45">
            <v>0</v>
          </cell>
          <cell r="K45">
            <v>-21.5</v>
          </cell>
          <cell r="L45">
            <v>-21.5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T-FOND</v>
          </cell>
          <cell r="B46">
            <v>5405</v>
          </cell>
          <cell r="C46" t="str">
            <v>Förmånsvärde fri bil</v>
          </cell>
          <cell r="D46">
            <v>-9</v>
          </cell>
          <cell r="E46">
            <v>-9</v>
          </cell>
          <cell r="F46">
            <v>-9</v>
          </cell>
          <cell r="G46">
            <v>-9</v>
          </cell>
          <cell r="H46">
            <v>-9</v>
          </cell>
          <cell r="I46">
            <v>-9</v>
          </cell>
          <cell r="J46">
            <v>-9</v>
          </cell>
          <cell r="K46">
            <v>-12.5</v>
          </cell>
          <cell r="L46">
            <v>-12.5</v>
          </cell>
          <cell r="M46">
            <v>0</v>
          </cell>
          <cell r="N46">
            <v>0</v>
          </cell>
          <cell r="O46">
            <v>0</v>
          </cell>
        </row>
        <row r="47">
          <cell r="B47" t="str">
            <v>5405 Totalt</v>
          </cell>
          <cell r="D47">
            <v>-55.699999999999996</v>
          </cell>
          <cell r="E47">
            <v>-25.5</v>
          </cell>
          <cell r="F47">
            <v>-33.5</v>
          </cell>
          <cell r="G47">
            <v>-33.5</v>
          </cell>
          <cell r="H47">
            <v>-33.5</v>
          </cell>
          <cell r="I47">
            <v>-52.6</v>
          </cell>
          <cell r="J47">
            <v>-14.4</v>
          </cell>
          <cell r="K47">
            <v>-42.8</v>
          </cell>
          <cell r="L47">
            <v>-42.8</v>
          </cell>
          <cell r="O47">
            <v>0</v>
          </cell>
        </row>
        <row r="48">
          <cell r="A48" t="str">
            <v>TAB</v>
          </cell>
          <cell r="B48">
            <v>5499</v>
          </cell>
          <cell r="C48" t="str">
            <v>Korrektivpost förmånsvärde</v>
          </cell>
          <cell r="D48">
            <v>5.4</v>
          </cell>
          <cell r="E48">
            <v>5.4</v>
          </cell>
          <cell r="F48">
            <v>5.4</v>
          </cell>
          <cell r="G48">
            <v>5.4</v>
          </cell>
          <cell r="H48">
            <v>5.4</v>
          </cell>
          <cell r="I48">
            <v>5.4</v>
          </cell>
          <cell r="J48">
            <v>5.4</v>
          </cell>
          <cell r="K48">
            <v>8.8000000000000007</v>
          </cell>
          <cell r="L48">
            <v>8.8000000000000007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T-KAP</v>
          </cell>
          <cell r="B49">
            <v>5499</v>
          </cell>
          <cell r="C49" t="str">
            <v>Korrektivpost förmånsvärde</v>
          </cell>
          <cell r="D49">
            <v>41.3</v>
          </cell>
          <cell r="E49">
            <v>11.1</v>
          </cell>
          <cell r="F49">
            <v>19.100000000000001</v>
          </cell>
          <cell r="G49">
            <v>19.100000000000001</v>
          </cell>
          <cell r="H49">
            <v>19.100000000000001</v>
          </cell>
          <cell r="I49">
            <v>38.200000000000003</v>
          </cell>
          <cell r="J49">
            <v>0</v>
          </cell>
          <cell r="K49">
            <v>21.5</v>
          </cell>
          <cell r="L49">
            <v>21.5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T-FOND</v>
          </cell>
          <cell r="B50">
            <v>5499</v>
          </cell>
          <cell r="C50" t="str">
            <v>Korrektivpost förmånsvärde</v>
          </cell>
          <cell r="D50">
            <v>9</v>
          </cell>
          <cell r="E50">
            <v>9</v>
          </cell>
          <cell r="F50">
            <v>9</v>
          </cell>
          <cell r="G50">
            <v>9</v>
          </cell>
          <cell r="H50">
            <v>9</v>
          </cell>
          <cell r="I50">
            <v>9</v>
          </cell>
          <cell r="J50">
            <v>9</v>
          </cell>
          <cell r="K50">
            <v>12.5</v>
          </cell>
          <cell r="L50">
            <v>12.5</v>
          </cell>
          <cell r="M50">
            <v>0</v>
          </cell>
          <cell r="N50">
            <v>0</v>
          </cell>
          <cell r="O50">
            <v>0</v>
          </cell>
        </row>
        <row r="51">
          <cell r="B51" t="str">
            <v>5499 Totalt</v>
          </cell>
          <cell r="D51">
            <v>55.699999999999996</v>
          </cell>
          <cell r="E51">
            <v>25.5</v>
          </cell>
          <cell r="F51">
            <v>33.5</v>
          </cell>
          <cell r="G51">
            <v>33.5</v>
          </cell>
          <cell r="H51">
            <v>33.5</v>
          </cell>
          <cell r="I51">
            <v>52.6</v>
          </cell>
          <cell r="J51">
            <v>14.4</v>
          </cell>
          <cell r="K51">
            <v>42.8</v>
          </cell>
          <cell r="L51">
            <v>42.8</v>
          </cell>
          <cell r="O51">
            <v>0</v>
          </cell>
        </row>
        <row r="52">
          <cell r="A52" t="str">
            <v>T-KAP</v>
          </cell>
          <cell r="B52">
            <v>5530</v>
          </cell>
          <cell r="C52" t="str">
            <v>Resekostnadsers, skattefri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-1.1000000000000001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 t="str">
            <v>5530 Totalt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-1.1000000000000001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O53">
            <v>0</v>
          </cell>
        </row>
        <row r="54">
          <cell r="A54" t="str">
            <v>T-KAP</v>
          </cell>
          <cell r="B54">
            <v>5590</v>
          </cell>
          <cell r="C54" t="str">
            <v>Telefonersättning</v>
          </cell>
          <cell r="D54">
            <v>-0.2</v>
          </cell>
          <cell r="E54">
            <v>-0.2</v>
          </cell>
          <cell r="F54">
            <v>-0.2</v>
          </cell>
          <cell r="G54">
            <v>-0.2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 t="str">
            <v>5590 Totalt</v>
          </cell>
          <cell r="D55">
            <v>-0.2</v>
          </cell>
          <cell r="E55">
            <v>-0.2</v>
          </cell>
          <cell r="F55">
            <v>-0.2</v>
          </cell>
          <cell r="G55">
            <v>-0.2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O55">
            <v>0</v>
          </cell>
        </row>
        <row r="56">
          <cell r="A56" t="str">
            <v>TAB</v>
          </cell>
          <cell r="B56">
            <v>5610</v>
          </cell>
          <cell r="C56" t="str">
            <v>Arbetsgivaravgift, kontant</v>
          </cell>
          <cell r="D56">
            <v>-35.5</v>
          </cell>
          <cell r="E56">
            <v>-37.200000000000003</v>
          </cell>
          <cell r="F56">
            <v>-36.4</v>
          </cell>
          <cell r="G56">
            <v>-28.3</v>
          </cell>
          <cell r="H56">
            <v>-30.9</v>
          </cell>
          <cell r="I56">
            <v>-30.9</v>
          </cell>
          <cell r="J56">
            <v>-34.700000000000003</v>
          </cell>
          <cell r="K56">
            <v>-34.700000000000003</v>
          </cell>
          <cell r="L56">
            <v>-32.799999999999997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T-KAP</v>
          </cell>
          <cell r="B57">
            <v>5610</v>
          </cell>
          <cell r="C57" t="str">
            <v>Arbetsgivaravgift, kontant</v>
          </cell>
          <cell r="D57">
            <v>-148.19999999999999</v>
          </cell>
          <cell r="E57">
            <v>-53.3</v>
          </cell>
          <cell r="F57">
            <v>-117.5</v>
          </cell>
          <cell r="G57">
            <v>-83.6</v>
          </cell>
          <cell r="H57">
            <v>-77.8</v>
          </cell>
          <cell r="I57">
            <v>-158.9</v>
          </cell>
          <cell r="J57">
            <v>0</v>
          </cell>
          <cell r="K57">
            <v>-96.3</v>
          </cell>
          <cell r="L57">
            <v>-78.3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T-FOND</v>
          </cell>
          <cell r="B58">
            <v>5610</v>
          </cell>
          <cell r="C58" t="str">
            <v>Arbetsgivaravgift, kontant</v>
          </cell>
          <cell r="D58">
            <v>-81</v>
          </cell>
          <cell r="E58">
            <v>-82.3</v>
          </cell>
          <cell r="F58">
            <v>-81</v>
          </cell>
          <cell r="G58">
            <v>-81</v>
          </cell>
          <cell r="H58">
            <v>-82</v>
          </cell>
          <cell r="I58">
            <v>-80.7</v>
          </cell>
          <cell r="J58">
            <v>-84.7</v>
          </cell>
          <cell r="K58">
            <v>-85.7</v>
          </cell>
          <cell r="L58">
            <v>-88.3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5610 Totalt</v>
          </cell>
          <cell r="D59">
            <v>-264.7</v>
          </cell>
          <cell r="E59">
            <v>-172.8</v>
          </cell>
          <cell r="F59">
            <v>-234.9</v>
          </cell>
          <cell r="G59">
            <v>-192.89999999999998</v>
          </cell>
          <cell r="H59">
            <v>-190.7</v>
          </cell>
          <cell r="I59">
            <v>-270.5</v>
          </cell>
          <cell r="J59">
            <v>-119.4</v>
          </cell>
          <cell r="K59">
            <v>-216.7</v>
          </cell>
          <cell r="L59">
            <v>-199.39999999999998</v>
          </cell>
          <cell r="O59">
            <v>0</v>
          </cell>
        </row>
        <row r="60">
          <cell r="A60" t="str">
            <v>TAB</v>
          </cell>
          <cell r="B60">
            <v>5612</v>
          </cell>
          <cell r="C60" t="str">
            <v>Arbetsgivaravgift, förmåner</v>
          </cell>
          <cell r="D60">
            <v>-1.8</v>
          </cell>
          <cell r="E60">
            <v>-1.8</v>
          </cell>
          <cell r="F60">
            <v>-1.8</v>
          </cell>
          <cell r="G60">
            <v>-1.8</v>
          </cell>
          <cell r="H60">
            <v>-1.8</v>
          </cell>
          <cell r="I60">
            <v>-1.8</v>
          </cell>
          <cell r="J60">
            <v>-1.8</v>
          </cell>
          <cell r="K60">
            <v>-2.9</v>
          </cell>
          <cell r="L60">
            <v>-2.9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T-KAP</v>
          </cell>
          <cell r="B61">
            <v>5612</v>
          </cell>
          <cell r="C61" t="str">
            <v>Arbetsgivaravgift, förmåner</v>
          </cell>
          <cell r="D61">
            <v>-13.7</v>
          </cell>
          <cell r="E61">
            <v>-3.7</v>
          </cell>
          <cell r="F61">
            <v>-6.3</v>
          </cell>
          <cell r="G61">
            <v>-6.3</v>
          </cell>
          <cell r="H61">
            <v>-6.3</v>
          </cell>
          <cell r="I61">
            <v>-12.6</v>
          </cell>
          <cell r="J61">
            <v>0</v>
          </cell>
          <cell r="K61">
            <v>-7.1</v>
          </cell>
          <cell r="L61">
            <v>-7.1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T-FOND</v>
          </cell>
          <cell r="B62">
            <v>5612</v>
          </cell>
          <cell r="C62" t="str">
            <v>Arbetsgivaravgift, förmåner</v>
          </cell>
          <cell r="D62">
            <v>-3</v>
          </cell>
          <cell r="E62">
            <v>-3</v>
          </cell>
          <cell r="F62">
            <v>-3</v>
          </cell>
          <cell r="G62">
            <v>-3</v>
          </cell>
          <cell r="H62">
            <v>-3</v>
          </cell>
          <cell r="I62">
            <v>-3</v>
          </cell>
          <cell r="J62">
            <v>-3</v>
          </cell>
          <cell r="K62">
            <v>-4.0999999999999996</v>
          </cell>
          <cell r="L62">
            <v>-4.0999999999999996</v>
          </cell>
          <cell r="M62">
            <v>0</v>
          </cell>
          <cell r="N62">
            <v>0</v>
          </cell>
          <cell r="O62">
            <v>0</v>
          </cell>
        </row>
        <row r="63">
          <cell r="B63" t="str">
            <v>5612 Totalt</v>
          </cell>
          <cell r="D63">
            <v>-18.5</v>
          </cell>
          <cell r="E63">
            <v>-8.5</v>
          </cell>
          <cell r="F63">
            <v>-11.1</v>
          </cell>
          <cell r="G63">
            <v>-11.1</v>
          </cell>
          <cell r="H63">
            <v>-11.1</v>
          </cell>
          <cell r="I63">
            <v>-17.399999999999999</v>
          </cell>
          <cell r="J63">
            <v>-4.8</v>
          </cell>
          <cell r="K63">
            <v>-14.1</v>
          </cell>
          <cell r="L63">
            <v>-14.1</v>
          </cell>
          <cell r="O63">
            <v>0</v>
          </cell>
        </row>
        <row r="64">
          <cell r="A64" t="str">
            <v>TAB</v>
          </cell>
          <cell r="B64">
            <v>5630</v>
          </cell>
          <cell r="C64" t="str">
            <v>Särskild löneskatt, p-förs.</v>
          </cell>
          <cell r="D64">
            <v>-1.7</v>
          </cell>
          <cell r="E64">
            <v>-1.7</v>
          </cell>
          <cell r="F64">
            <v>-1.7</v>
          </cell>
          <cell r="G64">
            <v>-4.5</v>
          </cell>
          <cell r="H64">
            <v>-2.8</v>
          </cell>
          <cell r="I64">
            <v>-2.5</v>
          </cell>
          <cell r="J64">
            <v>-2.6</v>
          </cell>
          <cell r="K64">
            <v>-2.5</v>
          </cell>
          <cell r="L64">
            <v>-2.5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T-KAP</v>
          </cell>
          <cell r="B65">
            <v>5630</v>
          </cell>
          <cell r="C65" t="str">
            <v>Särskild löneskatt, p-förs.</v>
          </cell>
          <cell r="D65">
            <v>-3.1</v>
          </cell>
          <cell r="E65">
            <v>-3.7</v>
          </cell>
          <cell r="F65">
            <v>-3.7</v>
          </cell>
          <cell r="G65">
            <v>-3.5</v>
          </cell>
          <cell r="H65">
            <v>-3.5</v>
          </cell>
          <cell r="I65">
            <v>-18.8</v>
          </cell>
          <cell r="J65">
            <v>-0.2</v>
          </cell>
          <cell r="K65">
            <v>-4.5</v>
          </cell>
          <cell r="L65">
            <v>-4.5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T-FOND</v>
          </cell>
          <cell r="B66">
            <v>5630</v>
          </cell>
          <cell r="C66" t="str">
            <v>Särskild löneskatt, p-förs.</v>
          </cell>
          <cell r="D66">
            <v>-2.9</v>
          </cell>
          <cell r="E66">
            <v>-3.2</v>
          </cell>
          <cell r="F66">
            <v>-3.2</v>
          </cell>
          <cell r="G66">
            <v>-7.6</v>
          </cell>
          <cell r="H66">
            <v>-0.5</v>
          </cell>
          <cell r="I66">
            <v>-4.7</v>
          </cell>
          <cell r="J66">
            <v>-4.4000000000000004</v>
          </cell>
          <cell r="K66">
            <v>-4.3</v>
          </cell>
          <cell r="L66">
            <v>-4.3</v>
          </cell>
          <cell r="M66">
            <v>0</v>
          </cell>
          <cell r="N66">
            <v>0</v>
          </cell>
          <cell r="O66">
            <v>0</v>
          </cell>
        </row>
        <row r="67">
          <cell r="B67" t="str">
            <v>5630 Totalt</v>
          </cell>
          <cell r="D67">
            <v>-7.6999999999999993</v>
          </cell>
          <cell r="E67">
            <v>-8.6000000000000014</v>
          </cell>
          <cell r="F67">
            <v>-8.6000000000000014</v>
          </cell>
          <cell r="G67">
            <v>-15.6</v>
          </cell>
          <cell r="H67">
            <v>-6.8</v>
          </cell>
          <cell r="I67">
            <v>-26</v>
          </cell>
          <cell r="J67">
            <v>-7.2000000000000011</v>
          </cell>
          <cell r="K67">
            <v>-11.3</v>
          </cell>
          <cell r="L67">
            <v>-11.3</v>
          </cell>
          <cell r="O67">
            <v>0</v>
          </cell>
        </row>
        <row r="68">
          <cell r="A68" t="str">
            <v>TAB</v>
          </cell>
          <cell r="B68">
            <v>5670</v>
          </cell>
          <cell r="C68" t="str">
            <v>Arb. marknadsförsäkr.</v>
          </cell>
          <cell r="D68">
            <v>0</v>
          </cell>
          <cell r="E68">
            <v>0</v>
          </cell>
          <cell r="F68">
            <v>-0.7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T-KAP</v>
          </cell>
          <cell r="B69">
            <v>5670</v>
          </cell>
          <cell r="C69" t="str">
            <v>AMF, TFA</v>
          </cell>
          <cell r="D69">
            <v>0</v>
          </cell>
          <cell r="E69">
            <v>-1.5</v>
          </cell>
          <cell r="F69">
            <v>0</v>
          </cell>
          <cell r="G69">
            <v>0</v>
          </cell>
          <cell r="H69">
            <v>0</v>
          </cell>
          <cell r="I69">
            <v>-0.1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T-FOND</v>
          </cell>
          <cell r="B70">
            <v>5670</v>
          </cell>
          <cell r="C70" t="str">
            <v>AMF, TFA</v>
          </cell>
          <cell r="D70">
            <v>0</v>
          </cell>
          <cell r="E70">
            <v>-1.5</v>
          </cell>
          <cell r="F70">
            <v>0</v>
          </cell>
          <cell r="G70">
            <v>0</v>
          </cell>
          <cell r="H70">
            <v>0</v>
          </cell>
          <cell r="I70">
            <v>-0.1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5670 Totalt</v>
          </cell>
          <cell r="D71">
            <v>0</v>
          </cell>
          <cell r="E71">
            <v>-3</v>
          </cell>
          <cell r="F71">
            <v>-0.7</v>
          </cell>
          <cell r="G71">
            <v>0</v>
          </cell>
          <cell r="H71">
            <v>0</v>
          </cell>
          <cell r="I71">
            <v>-0.2</v>
          </cell>
          <cell r="J71">
            <v>0</v>
          </cell>
          <cell r="K71">
            <v>0</v>
          </cell>
          <cell r="L71">
            <v>0</v>
          </cell>
          <cell r="O71">
            <v>0</v>
          </cell>
        </row>
        <row r="72">
          <cell r="A72" t="str">
            <v>T-KAP</v>
          </cell>
          <cell r="B72">
            <v>5680</v>
          </cell>
          <cell r="C72" t="str">
            <v>TGL, Förenade Liv</v>
          </cell>
          <cell r="D72">
            <v>-2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-2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T-FOND</v>
          </cell>
          <cell r="B73">
            <v>5680</v>
          </cell>
          <cell r="C73" t="str">
            <v>TGL, Förenade Liv</v>
          </cell>
          <cell r="D73">
            <v>-1.3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-1.3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 t="str">
            <v>5680 Totalt</v>
          </cell>
          <cell r="D74">
            <v>-3.3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-3.3</v>
          </cell>
          <cell r="J74">
            <v>0</v>
          </cell>
          <cell r="K74">
            <v>0</v>
          </cell>
          <cell r="L74">
            <v>0</v>
          </cell>
          <cell r="O74">
            <v>0</v>
          </cell>
        </row>
        <row r="75">
          <cell r="A75" t="str">
            <v>TAB</v>
          </cell>
          <cell r="B75">
            <v>5712</v>
          </cell>
          <cell r="C75" t="str">
            <v>Pensionsförsäkringar, individ</v>
          </cell>
          <cell r="D75">
            <v>-8.1</v>
          </cell>
          <cell r="E75">
            <v>-8.1</v>
          </cell>
          <cell r="F75">
            <v>-16.7</v>
          </cell>
          <cell r="G75">
            <v>-21.1</v>
          </cell>
          <cell r="H75">
            <v>-13.1</v>
          </cell>
          <cell r="I75">
            <v>-11.7</v>
          </cell>
          <cell r="J75">
            <v>-12.3</v>
          </cell>
          <cell r="K75">
            <v>-11.7</v>
          </cell>
          <cell r="L75">
            <v>-11.7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T-KAP</v>
          </cell>
          <cell r="B76">
            <v>5712</v>
          </cell>
          <cell r="C76" t="str">
            <v>Pensionsförsäkringar, individ</v>
          </cell>
          <cell r="D76">
            <v>-14.3</v>
          </cell>
          <cell r="E76">
            <v>-17.5</v>
          </cell>
          <cell r="F76">
            <v>-17.5</v>
          </cell>
          <cell r="G76">
            <v>-16.5</v>
          </cell>
          <cell r="H76">
            <v>-16.5</v>
          </cell>
          <cell r="I76">
            <v>-88</v>
          </cell>
          <cell r="J76">
            <v>-1</v>
          </cell>
          <cell r="K76">
            <v>-20.9</v>
          </cell>
          <cell r="L76">
            <v>-20.9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T-FOND</v>
          </cell>
          <cell r="B77">
            <v>5712</v>
          </cell>
          <cell r="C77" t="str">
            <v>Pensionsförsäkringar, individ</v>
          </cell>
          <cell r="D77">
            <v>-13.7</v>
          </cell>
          <cell r="E77">
            <v>-14.9</v>
          </cell>
          <cell r="F77">
            <v>-14.9</v>
          </cell>
          <cell r="G77">
            <v>-35.299999999999997</v>
          </cell>
          <cell r="H77">
            <v>-2.2000000000000002</v>
          </cell>
          <cell r="I77">
            <v>-21.9</v>
          </cell>
          <cell r="J77">
            <v>-20.399999999999999</v>
          </cell>
          <cell r="K77">
            <v>-20</v>
          </cell>
          <cell r="L77">
            <v>-20</v>
          </cell>
          <cell r="M77">
            <v>0</v>
          </cell>
          <cell r="N77">
            <v>0</v>
          </cell>
          <cell r="O77">
            <v>0</v>
          </cell>
        </row>
        <row r="78">
          <cell r="B78" t="str">
            <v>5712 Totalt</v>
          </cell>
          <cell r="D78">
            <v>-36.099999999999994</v>
          </cell>
          <cell r="E78">
            <v>-40.5</v>
          </cell>
          <cell r="F78">
            <v>-49.1</v>
          </cell>
          <cell r="G78">
            <v>-72.900000000000006</v>
          </cell>
          <cell r="H78">
            <v>-31.8</v>
          </cell>
          <cell r="I78">
            <v>-121.6</v>
          </cell>
          <cell r="J78">
            <v>-33.700000000000003</v>
          </cell>
          <cell r="K78">
            <v>-52.599999999999994</v>
          </cell>
          <cell r="L78">
            <v>-52.599999999999994</v>
          </cell>
          <cell r="O78">
            <v>0</v>
          </cell>
        </row>
        <row r="79">
          <cell r="A79" t="str">
            <v>TAB</v>
          </cell>
          <cell r="B79">
            <v>5714</v>
          </cell>
          <cell r="C79" t="str">
            <v>Olycksfall, Folksam</v>
          </cell>
          <cell r="D79">
            <v>-3</v>
          </cell>
          <cell r="E79">
            <v>0</v>
          </cell>
          <cell r="F79">
            <v>0</v>
          </cell>
          <cell r="G79">
            <v>-3</v>
          </cell>
          <cell r="H79">
            <v>0</v>
          </cell>
          <cell r="I79">
            <v>-2.7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 t="str">
            <v>5714 Totalt</v>
          </cell>
          <cell r="D80">
            <v>-3</v>
          </cell>
          <cell r="E80">
            <v>0</v>
          </cell>
          <cell r="F80">
            <v>0</v>
          </cell>
          <cell r="G80">
            <v>-3</v>
          </cell>
          <cell r="H80">
            <v>0</v>
          </cell>
          <cell r="I80">
            <v>-2.7</v>
          </cell>
          <cell r="J80">
            <v>0</v>
          </cell>
          <cell r="K80">
            <v>0</v>
          </cell>
          <cell r="L80">
            <v>0</v>
          </cell>
          <cell r="O80">
            <v>0</v>
          </cell>
        </row>
        <row r="81">
          <cell r="A81" t="str">
            <v>TAB</v>
          </cell>
          <cell r="B81">
            <v>5715</v>
          </cell>
          <cell r="C81" t="str">
            <v>Zürich Life, sjukförsäkring</v>
          </cell>
          <cell r="D81">
            <v>-0.9</v>
          </cell>
          <cell r="E81">
            <v>-0.9</v>
          </cell>
          <cell r="F81">
            <v>-0.9</v>
          </cell>
          <cell r="G81">
            <v>-0.9</v>
          </cell>
          <cell r="H81">
            <v>-0.9</v>
          </cell>
          <cell r="I81">
            <v>-0.9</v>
          </cell>
          <cell r="J81">
            <v>-0.9</v>
          </cell>
          <cell r="K81">
            <v>-0.9</v>
          </cell>
          <cell r="L81">
            <v>-0.9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T-KAP</v>
          </cell>
          <cell r="B82">
            <v>5715</v>
          </cell>
          <cell r="C82" t="str">
            <v>Sjukförsäkring Zürich Life</v>
          </cell>
          <cell r="D82">
            <v>-2</v>
          </cell>
          <cell r="E82">
            <v>-2</v>
          </cell>
          <cell r="F82">
            <v>-2</v>
          </cell>
          <cell r="G82">
            <v>-2</v>
          </cell>
          <cell r="H82">
            <v>-2</v>
          </cell>
          <cell r="I82">
            <v>-4</v>
          </cell>
          <cell r="J82">
            <v>0</v>
          </cell>
          <cell r="K82">
            <v>-2</v>
          </cell>
          <cell r="L82">
            <v>-2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T-FOND</v>
          </cell>
          <cell r="B83">
            <v>5715</v>
          </cell>
          <cell r="C83" t="str">
            <v>Sjukförsäkring Zürich Life</v>
          </cell>
          <cell r="D83">
            <v>-1.7</v>
          </cell>
          <cell r="E83">
            <v>-1.7</v>
          </cell>
          <cell r="F83">
            <v>-1.7</v>
          </cell>
          <cell r="G83">
            <v>-1.7</v>
          </cell>
          <cell r="H83">
            <v>-1.7</v>
          </cell>
          <cell r="I83">
            <v>-1.7</v>
          </cell>
          <cell r="J83">
            <v>-1.7</v>
          </cell>
          <cell r="K83">
            <v>-1.7</v>
          </cell>
          <cell r="L83">
            <v>-1.7</v>
          </cell>
          <cell r="M83">
            <v>0</v>
          </cell>
          <cell r="N83">
            <v>0</v>
          </cell>
          <cell r="O83">
            <v>0</v>
          </cell>
        </row>
        <row r="84">
          <cell r="B84" t="str">
            <v>5715 Totalt</v>
          </cell>
          <cell r="D84">
            <v>-4.5999999999999996</v>
          </cell>
          <cell r="E84">
            <v>-4.5999999999999996</v>
          </cell>
          <cell r="F84">
            <v>-4.5999999999999996</v>
          </cell>
          <cell r="G84">
            <v>-4.5999999999999996</v>
          </cell>
          <cell r="H84">
            <v>-4.5999999999999996</v>
          </cell>
          <cell r="I84">
            <v>-6.6000000000000005</v>
          </cell>
          <cell r="J84">
            <v>-2.6</v>
          </cell>
          <cell r="K84">
            <v>-4.5999999999999996</v>
          </cell>
          <cell r="L84">
            <v>-4.5999999999999996</v>
          </cell>
          <cell r="O84">
            <v>0</v>
          </cell>
        </row>
        <row r="85">
          <cell r="A85" t="str">
            <v>TAB</v>
          </cell>
          <cell r="B85">
            <v>5716</v>
          </cell>
          <cell r="C85" t="str">
            <v>Tjänstereseförsäkring Viator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-1.5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 t="str">
            <v>5716 Totalt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-1.5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O86">
            <v>0</v>
          </cell>
        </row>
        <row r="87">
          <cell r="A87" t="str">
            <v>TAB</v>
          </cell>
          <cell r="B87">
            <v>5810</v>
          </cell>
          <cell r="C87" t="str">
            <v>Utbildning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-15.6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T-KAP</v>
          </cell>
          <cell r="B88">
            <v>5810</v>
          </cell>
          <cell r="C88" t="str">
            <v>Utbildning</v>
          </cell>
          <cell r="D88">
            <v>-6.8</v>
          </cell>
          <cell r="E88">
            <v>-23.8</v>
          </cell>
          <cell r="F88">
            <v>-8</v>
          </cell>
          <cell r="G88">
            <v>-1.3</v>
          </cell>
          <cell r="H88">
            <v>-8</v>
          </cell>
          <cell r="I88">
            <v>0</v>
          </cell>
          <cell r="J88">
            <v>0</v>
          </cell>
          <cell r="K88">
            <v>-24</v>
          </cell>
          <cell r="L88">
            <v>-0.9</v>
          </cell>
          <cell r="M88">
            <v>0</v>
          </cell>
          <cell r="N88">
            <v>0</v>
          </cell>
          <cell r="O88">
            <v>0</v>
          </cell>
        </row>
        <row r="89">
          <cell r="A89" t="str">
            <v>T-FOND</v>
          </cell>
          <cell r="B89">
            <v>5810</v>
          </cell>
          <cell r="C89" t="str">
            <v>Utbildning</v>
          </cell>
          <cell r="D89">
            <v>-5.2</v>
          </cell>
          <cell r="E89">
            <v>0</v>
          </cell>
          <cell r="F89">
            <v>-2.2999999999999998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 t="str">
            <v>5810 Totalt</v>
          </cell>
          <cell r="D90">
            <v>-12</v>
          </cell>
          <cell r="E90">
            <v>-23.8</v>
          </cell>
          <cell r="F90">
            <v>-10.3</v>
          </cell>
          <cell r="G90">
            <v>-1.3</v>
          </cell>
          <cell r="H90">
            <v>-23.6</v>
          </cell>
          <cell r="I90">
            <v>0</v>
          </cell>
          <cell r="J90">
            <v>0</v>
          </cell>
          <cell r="K90">
            <v>-24</v>
          </cell>
          <cell r="L90">
            <v>-0.9</v>
          </cell>
          <cell r="O90">
            <v>0</v>
          </cell>
        </row>
        <row r="91">
          <cell r="A91" t="str">
            <v>TAB</v>
          </cell>
          <cell r="B91">
            <v>5829</v>
          </cell>
          <cell r="C91" t="str">
            <v>Sjukvårdsförs. EJ avdragsgill</v>
          </cell>
          <cell r="D91">
            <v>-17.100000000000001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 t="str">
            <v>5829 Totalt</v>
          </cell>
          <cell r="D92">
            <v>-17.100000000000001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O92">
            <v>0</v>
          </cell>
        </row>
        <row r="93">
          <cell r="A93" t="str">
            <v>TAB</v>
          </cell>
          <cell r="B93">
            <v>5870</v>
          </cell>
          <cell r="C93" t="str">
            <v>Personalrepr.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-1.3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 t="str">
            <v>5870 Totalt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-1.3</v>
          </cell>
          <cell r="J94">
            <v>0</v>
          </cell>
          <cell r="K94">
            <v>0</v>
          </cell>
          <cell r="L94">
            <v>0</v>
          </cell>
          <cell r="O94">
            <v>0</v>
          </cell>
        </row>
        <row r="95">
          <cell r="A95" t="str">
            <v>TAB</v>
          </cell>
          <cell r="B95">
            <v>5872</v>
          </cell>
          <cell r="C95" t="str">
            <v>Personalrepr. EJ avdrag</v>
          </cell>
          <cell r="D95">
            <v>0</v>
          </cell>
          <cell r="E95">
            <v>-1.2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5872 Totalt</v>
          </cell>
          <cell r="D96">
            <v>0</v>
          </cell>
          <cell r="E96">
            <v>-1.2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O96">
            <v>0</v>
          </cell>
        </row>
        <row r="97">
          <cell r="A97" t="str">
            <v>TAB</v>
          </cell>
          <cell r="B97">
            <v>5890</v>
          </cell>
          <cell r="C97" t="str">
            <v>Övriga personalkostnader</v>
          </cell>
          <cell r="D97">
            <v>0</v>
          </cell>
          <cell r="E97">
            <v>0</v>
          </cell>
          <cell r="F97">
            <v>-62.6</v>
          </cell>
          <cell r="G97">
            <v>0</v>
          </cell>
          <cell r="H97">
            <v>-1.5</v>
          </cell>
          <cell r="I97">
            <v>-0.6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T-KAP</v>
          </cell>
          <cell r="B98">
            <v>5890</v>
          </cell>
          <cell r="C98" t="str">
            <v>Övriga personalkostnader</v>
          </cell>
          <cell r="D98">
            <v>-1.5</v>
          </cell>
          <cell r="E98">
            <v>-3.8</v>
          </cell>
          <cell r="F98">
            <v>-3.7</v>
          </cell>
          <cell r="G98">
            <v>-2.4</v>
          </cell>
          <cell r="H98">
            <v>-17.3</v>
          </cell>
          <cell r="I98">
            <v>-3.2</v>
          </cell>
          <cell r="J98">
            <v>-2.5</v>
          </cell>
          <cell r="K98">
            <v>-1.6</v>
          </cell>
          <cell r="L98">
            <v>-5.6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T-FOND</v>
          </cell>
          <cell r="B99">
            <v>5890</v>
          </cell>
          <cell r="C99" t="str">
            <v>Övriga personalkostnader</v>
          </cell>
          <cell r="D99">
            <v>-0.9</v>
          </cell>
          <cell r="E99">
            <v>0</v>
          </cell>
          <cell r="F99">
            <v>0</v>
          </cell>
          <cell r="G99">
            <v>-13.9</v>
          </cell>
          <cell r="H99">
            <v>-0.4</v>
          </cell>
          <cell r="I99">
            <v>-0.6</v>
          </cell>
          <cell r="J99">
            <v>-0.6</v>
          </cell>
          <cell r="K99">
            <v>-1.9</v>
          </cell>
          <cell r="L99">
            <v>-0.8</v>
          </cell>
          <cell r="M99">
            <v>0</v>
          </cell>
          <cell r="N99">
            <v>0</v>
          </cell>
          <cell r="O99">
            <v>0</v>
          </cell>
        </row>
        <row r="100">
          <cell r="B100" t="str">
            <v>5890 Totalt</v>
          </cell>
          <cell r="D100">
            <v>-2.4</v>
          </cell>
          <cell r="E100">
            <v>-3.8</v>
          </cell>
          <cell r="F100">
            <v>-66.3</v>
          </cell>
          <cell r="G100">
            <v>-16.3</v>
          </cell>
          <cell r="H100">
            <v>-19.2</v>
          </cell>
          <cell r="I100">
            <v>-4.4000000000000004</v>
          </cell>
          <cell r="J100">
            <v>-3.1</v>
          </cell>
          <cell r="K100">
            <v>-3.5</v>
          </cell>
          <cell r="L100">
            <v>-6.3999999999999995</v>
          </cell>
          <cell r="O100">
            <v>0</v>
          </cell>
        </row>
        <row r="101">
          <cell r="A101" t="str">
            <v>T-KAP</v>
          </cell>
          <cell r="B101">
            <v>6010</v>
          </cell>
          <cell r="C101" t="str">
            <v>Lokalhyra</v>
          </cell>
          <cell r="D101">
            <v>-36.200000000000003</v>
          </cell>
          <cell r="E101">
            <v>-36.200000000000003</v>
          </cell>
          <cell r="F101">
            <v>-36.200000000000003</v>
          </cell>
          <cell r="G101">
            <v>-35.4</v>
          </cell>
          <cell r="H101">
            <v>-35.4</v>
          </cell>
          <cell r="I101">
            <v>-71.3</v>
          </cell>
          <cell r="J101">
            <v>0</v>
          </cell>
          <cell r="K101">
            <v>-35.799999999999997</v>
          </cell>
          <cell r="L101">
            <v>-35.799999999999997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T-FOND</v>
          </cell>
          <cell r="B102">
            <v>6010</v>
          </cell>
          <cell r="C102" t="str">
            <v>Lokalhyra</v>
          </cell>
          <cell r="D102">
            <v>-33.200000000000003</v>
          </cell>
          <cell r="E102">
            <v>-33.200000000000003</v>
          </cell>
          <cell r="F102">
            <v>-33.200000000000003</v>
          </cell>
          <cell r="G102">
            <v>-32.6</v>
          </cell>
          <cell r="H102">
            <v>-32.6</v>
          </cell>
          <cell r="I102">
            <v>-32.6</v>
          </cell>
          <cell r="J102">
            <v>-32.9</v>
          </cell>
          <cell r="K102">
            <v>-32.9</v>
          </cell>
          <cell r="L102">
            <v>-32.9</v>
          </cell>
          <cell r="M102">
            <v>0</v>
          </cell>
          <cell r="N102">
            <v>0</v>
          </cell>
          <cell r="O102">
            <v>0</v>
          </cell>
        </row>
        <row r="103">
          <cell r="B103" t="str">
            <v>6010 Tota〱吠</v>
          </cell>
          <cell r="D103">
            <v>-69.400000000000006</v>
          </cell>
          <cell r="E103">
            <v>-69.400000000000006</v>
          </cell>
          <cell r="F103">
            <v>-69.400000000000006</v>
          </cell>
          <cell r="G103">
            <v>-68</v>
          </cell>
          <cell r="H103">
            <v>-68</v>
          </cell>
          <cell r="I103">
            <v>-103.9</v>
          </cell>
          <cell r="J103">
            <v>-32.9</v>
          </cell>
          <cell r="K103">
            <v>-68.699999999999989</v>
          </cell>
          <cell r="L103">
            <v>-68.699999999999989</v>
          </cell>
          <cell r="O103">
            <v>0</v>
          </cell>
        </row>
        <row r="104">
          <cell r="A104" t="str">
            <v>T-KAP</v>
          </cell>
          <cell r="B104">
            <v>6050</v>
          </cell>
          <cell r="C104" t="str">
            <v>Elektricitet</v>
          </cell>
          <cell r="D104">
            <v>-2.5</v>
          </cell>
          <cell r="E104">
            <v>0</v>
          </cell>
          <cell r="F104">
            <v>-3.5</v>
          </cell>
          <cell r="G104">
            <v>0</v>
          </cell>
          <cell r="H104">
            <v>-2.6</v>
          </cell>
          <cell r="I104">
            <v>0</v>
          </cell>
          <cell r="J104">
            <v>-2.7</v>
          </cell>
          <cell r="K104">
            <v>0</v>
          </cell>
          <cell r="L104">
            <v>-2.8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T-FOND</v>
          </cell>
          <cell r="B105">
            <v>6050</v>
          </cell>
          <cell r="C105" t="str">
            <v>Elektricitet</v>
          </cell>
          <cell r="D105">
            <v>-0.6</v>
          </cell>
          <cell r="E105">
            <v>0</v>
          </cell>
          <cell r="F105">
            <v>0</v>
          </cell>
          <cell r="G105">
            <v>-0.8</v>
          </cell>
          <cell r="H105">
            <v>-0.4</v>
          </cell>
          <cell r="I105">
            <v>0</v>
          </cell>
          <cell r="J105">
            <v>-0.6</v>
          </cell>
          <cell r="K105">
            <v>0</v>
          </cell>
          <cell r="L105">
            <v>-0.6</v>
          </cell>
          <cell r="M105">
            <v>0</v>
          </cell>
          <cell r="N105">
            <v>0</v>
          </cell>
          <cell r="O105">
            <v>0</v>
          </cell>
        </row>
        <row r="106">
          <cell r="B106" t="str">
            <v>6050 Totalt</v>
          </cell>
          <cell r="D106">
            <v>-3.1</v>
          </cell>
          <cell r="E106">
            <v>0</v>
          </cell>
          <cell r="F106">
            <v>-3.5</v>
          </cell>
          <cell r="G106">
            <v>-0.8</v>
          </cell>
          <cell r="H106">
            <v>-3</v>
          </cell>
          <cell r="I106">
            <v>0</v>
          </cell>
          <cell r="J106">
            <v>-3.3000000000000003</v>
          </cell>
          <cell r="K106">
            <v>0</v>
          </cell>
          <cell r="L106">
            <v>-3.4</v>
          </cell>
          <cell r="O106">
            <v>0</v>
          </cell>
        </row>
        <row r="107">
          <cell r="A107" t="str">
            <v>T-KAP</v>
          </cell>
          <cell r="B107">
            <v>6060</v>
          </cell>
          <cell r="C107" t="str">
            <v>Lokaltillbehör</v>
          </cell>
          <cell r="D107">
            <v>0</v>
          </cell>
          <cell r="E107">
            <v>0</v>
          </cell>
          <cell r="F107">
            <v>0</v>
          </cell>
          <cell r="G107">
            <v>-3.8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B108" t="str">
            <v>6060 Totalt</v>
          </cell>
          <cell r="D108">
            <v>0</v>
          </cell>
          <cell r="E108">
            <v>0</v>
          </cell>
          <cell r="F108">
            <v>0</v>
          </cell>
          <cell r="G108">
            <v>-3.8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O108">
            <v>0</v>
          </cell>
        </row>
        <row r="109">
          <cell r="A109" t="str">
            <v>T-KAP</v>
          </cell>
          <cell r="B109">
            <v>6070</v>
          </cell>
          <cell r="C109" t="str">
            <v>Städning, tvätt mm</v>
          </cell>
          <cell r="D109">
            <v>-4.8</v>
          </cell>
          <cell r="E109">
            <v>-4.5999999999999996</v>
          </cell>
          <cell r="F109">
            <v>-4.9000000000000004</v>
          </cell>
          <cell r="G109">
            <v>-4.7</v>
          </cell>
          <cell r="H109">
            <v>-4.8</v>
          </cell>
          <cell r="I109">
            <v>-4.8</v>
          </cell>
          <cell r="J109">
            <v>-4.8</v>
          </cell>
          <cell r="K109">
            <v>-4.8</v>
          </cell>
          <cell r="L109">
            <v>-4.7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T-FOND</v>
          </cell>
          <cell r="B110">
            <v>6070</v>
          </cell>
          <cell r="C110" t="str">
            <v>Städning, tvätt mm</v>
          </cell>
          <cell r="D110">
            <v>-4.2</v>
          </cell>
          <cell r="E110">
            <v>-4.2</v>
          </cell>
          <cell r="F110">
            <v>-4.5</v>
          </cell>
          <cell r="G110">
            <v>-5.3</v>
          </cell>
          <cell r="H110">
            <v>-4.5</v>
          </cell>
          <cell r="I110">
            <v>-4.2</v>
          </cell>
          <cell r="J110">
            <v>-4.2</v>
          </cell>
          <cell r="K110">
            <v>-4.2</v>
          </cell>
          <cell r="L110">
            <v>-4.5</v>
          </cell>
          <cell r="M110">
            <v>0</v>
          </cell>
          <cell r="N110">
            <v>0</v>
          </cell>
          <cell r="O110">
            <v>0</v>
          </cell>
        </row>
        <row r="111">
          <cell r="B111" t="str">
            <v>6070 Totalt</v>
          </cell>
          <cell r="D111">
            <v>-9</v>
          </cell>
          <cell r="E111">
            <v>-8.8000000000000007</v>
          </cell>
          <cell r="F111">
            <v>-9.4</v>
          </cell>
          <cell r="G111">
            <v>-10</v>
          </cell>
          <cell r="H111">
            <v>-9.3000000000000007</v>
          </cell>
          <cell r="I111">
            <v>-9</v>
          </cell>
          <cell r="J111">
            <v>-9</v>
          </cell>
          <cell r="K111">
            <v>-9</v>
          </cell>
          <cell r="L111">
            <v>-9.1999999999999993</v>
          </cell>
          <cell r="O111">
            <v>0</v>
          </cell>
        </row>
        <row r="112">
          <cell r="A112" t="str">
            <v>T-KAP</v>
          </cell>
          <cell r="B112">
            <v>6090</v>
          </cell>
          <cell r="C112" t="str">
            <v>Övriga lokalkostnader</v>
          </cell>
          <cell r="D112">
            <v>0</v>
          </cell>
          <cell r="E112">
            <v>-2.8</v>
          </cell>
          <cell r="F112">
            <v>-2.9</v>
          </cell>
          <cell r="G112">
            <v>-1</v>
          </cell>
          <cell r="H112">
            <v>0</v>
          </cell>
          <cell r="I112">
            <v>-1.2</v>
          </cell>
          <cell r="J112">
            <v>0</v>
          </cell>
          <cell r="K112">
            <v>0</v>
          </cell>
          <cell r="L112">
            <v>-1.1000000000000001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T-FOND</v>
          </cell>
          <cell r="B113">
            <v>6090</v>
          </cell>
          <cell r="C113" t="str">
            <v>Övriga lokalkostnader</v>
          </cell>
          <cell r="D113">
            <v>-2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B114" t="str">
            <v>6090 Totalt</v>
          </cell>
          <cell r="D114">
            <v>-2</v>
          </cell>
          <cell r="E114">
            <v>-2.8</v>
          </cell>
          <cell r="F114">
            <v>-2.9</v>
          </cell>
          <cell r="G114">
            <v>-1</v>
          </cell>
          <cell r="H114">
            <v>0</v>
          </cell>
          <cell r="I114">
            <v>-1.2</v>
          </cell>
          <cell r="J114">
            <v>0</v>
          </cell>
          <cell r="K114">
            <v>0</v>
          </cell>
          <cell r="L114">
            <v>-1.1000000000000001</v>
          </cell>
          <cell r="O114">
            <v>0</v>
          </cell>
        </row>
        <row r="115">
          <cell r="A115" t="str">
            <v>T-KAP</v>
          </cell>
          <cell r="B115">
            <v>6120</v>
          </cell>
          <cell r="C115" t="str">
            <v>Hyra/leasing inventarier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-1.8</v>
          </cell>
          <cell r="M115">
            <v>0</v>
          </cell>
          <cell r="N115">
            <v>0</v>
          </cell>
          <cell r="O115">
            <v>0</v>
          </cell>
        </row>
        <row r="116">
          <cell r="B116" t="str">
            <v>6120 Totalt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-1.8</v>
          </cell>
          <cell r="O116">
            <v>0</v>
          </cell>
        </row>
        <row r="117">
          <cell r="A117" t="str">
            <v>TAB</v>
          </cell>
          <cell r="B117">
            <v>6130</v>
          </cell>
          <cell r="C117" t="str">
            <v>Licenser för dataprogram</v>
          </cell>
          <cell r="D117">
            <v>-2.4</v>
          </cell>
          <cell r="E117">
            <v>0</v>
          </cell>
          <cell r="F117">
            <v>-2.2999999999999998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-4.4000000000000004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 t="str">
            <v>T-KAP</v>
          </cell>
          <cell r="B118">
            <v>6130</v>
          </cell>
          <cell r="C118" t="str">
            <v>Licenser för dataprogram</v>
          </cell>
          <cell r="D118">
            <v>-0.3</v>
          </cell>
          <cell r="E118">
            <v>-0.5</v>
          </cell>
          <cell r="F118">
            <v>-0.5</v>
          </cell>
          <cell r="G118">
            <v>-0.7</v>
          </cell>
          <cell r="H118">
            <v>-0.5</v>
          </cell>
          <cell r="I118">
            <v>-0.5</v>
          </cell>
          <cell r="J118">
            <v>0</v>
          </cell>
          <cell r="K118">
            <v>-0.5</v>
          </cell>
          <cell r="L118">
            <v>-0.4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T-FOND</v>
          </cell>
          <cell r="B119">
            <v>6130</v>
          </cell>
          <cell r="C119" t="str">
            <v>Licenser för dataprogram</v>
          </cell>
          <cell r="D119">
            <v>-0.4</v>
          </cell>
          <cell r="E119">
            <v>-1.9</v>
          </cell>
          <cell r="F119">
            <v>-6.2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6130 Totalt</v>
          </cell>
          <cell r="D120">
            <v>-3.0999999999999996</v>
          </cell>
          <cell r="E120">
            <v>-2.4</v>
          </cell>
          <cell r="F120">
            <v>-9</v>
          </cell>
          <cell r="G120">
            <v>-0.7</v>
          </cell>
          <cell r="H120">
            <v>-0.5</v>
          </cell>
          <cell r="I120">
            <v>-0.5</v>
          </cell>
          <cell r="J120">
            <v>0</v>
          </cell>
          <cell r="K120">
            <v>-4.9000000000000004</v>
          </cell>
          <cell r="L120">
            <v>-0.4</v>
          </cell>
          <cell r="O120">
            <v>0</v>
          </cell>
        </row>
        <row r="121">
          <cell r="A121" t="str">
            <v>TAB</v>
          </cell>
          <cell r="B121">
            <v>6410</v>
          </cell>
          <cell r="C121" t="str">
            <v>Förbrukningsinv / -matrial</v>
          </cell>
          <cell r="D121">
            <v>0</v>
          </cell>
          <cell r="E121">
            <v>0</v>
          </cell>
          <cell r="F121">
            <v>-3.9</v>
          </cell>
          <cell r="G121">
            <v>0</v>
          </cell>
          <cell r="H121">
            <v>0</v>
          </cell>
          <cell r="I121">
            <v>-3.3</v>
          </cell>
          <cell r="J121">
            <v>-2.2999999999999998</v>
          </cell>
          <cell r="K121">
            <v>-0.5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 t="str">
            <v>T-KAP</v>
          </cell>
          <cell r="B122">
            <v>6410</v>
          </cell>
          <cell r="C122" t="str">
            <v>Förbrukningsinv / -matrial</v>
          </cell>
          <cell r="D122">
            <v>-4.3</v>
          </cell>
          <cell r="E122">
            <v>-11.7</v>
          </cell>
          <cell r="F122">
            <v>-2.9</v>
          </cell>
          <cell r="G122">
            <v>0</v>
          </cell>
          <cell r="H122">
            <v>-2.4</v>
          </cell>
          <cell r="I122">
            <v>0</v>
          </cell>
          <cell r="J122">
            <v>-1.2</v>
          </cell>
          <cell r="K122">
            <v>-2.6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 t="str">
            <v>T-FOND</v>
          </cell>
          <cell r="B123">
            <v>6410</v>
          </cell>
          <cell r="C123" t="str">
            <v>Förbrukningsinv / -matrial</v>
          </cell>
          <cell r="D123">
            <v>-23.1</v>
          </cell>
          <cell r="E123">
            <v>-9.6999999999999993</v>
          </cell>
          <cell r="F123">
            <v>0</v>
          </cell>
          <cell r="G123">
            <v>0</v>
          </cell>
          <cell r="H123">
            <v>-8.8000000000000007</v>
          </cell>
          <cell r="I123">
            <v>0</v>
          </cell>
          <cell r="J123">
            <v>-4.5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>6410 Totalt</v>
          </cell>
          <cell r="D124">
            <v>-27.400000000000002</v>
          </cell>
          <cell r="E124">
            <v>-21.4</v>
          </cell>
          <cell r="F124">
            <v>-6.8</v>
          </cell>
          <cell r="G124">
            <v>0</v>
          </cell>
          <cell r="H124">
            <v>-11.200000000000001</v>
          </cell>
          <cell r="I124">
            <v>-3.3</v>
          </cell>
          <cell r="J124">
            <v>-8</v>
          </cell>
          <cell r="K124">
            <v>-3.1</v>
          </cell>
          <cell r="L124">
            <v>0</v>
          </cell>
          <cell r="O124">
            <v>0</v>
          </cell>
        </row>
        <row r="125">
          <cell r="A125" t="str">
            <v>TAB</v>
          </cell>
          <cell r="B125">
            <v>6500</v>
          </cell>
          <cell r="C125" t="str">
            <v>Kontorsmaterial</v>
          </cell>
          <cell r="D125">
            <v>0</v>
          </cell>
          <cell r="E125">
            <v>0</v>
          </cell>
          <cell r="F125">
            <v>-3</v>
          </cell>
          <cell r="G125">
            <v>0</v>
          </cell>
          <cell r="H125">
            <v>0</v>
          </cell>
          <cell r="I125">
            <v>-4</v>
          </cell>
          <cell r="J125">
            <v>-1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 t="str">
            <v>T-KAP</v>
          </cell>
          <cell r="B126">
            <v>6500</v>
          </cell>
          <cell r="C126" t="str">
            <v>Kontorsmaterial</v>
          </cell>
          <cell r="D126">
            <v>-11.1</v>
          </cell>
          <cell r="E126">
            <v>-37.5</v>
          </cell>
          <cell r="F126">
            <v>-34.5</v>
          </cell>
          <cell r="G126">
            <v>-23</v>
          </cell>
          <cell r="H126">
            <v>-5</v>
          </cell>
          <cell r="I126">
            <v>-13.3</v>
          </cell>
          <cell r="J126">
            <v>-9</v>
          </cell>
          <cell r="K126">
            <v>-15.4</v>
          </cell>
          <cell r="L126">
            <v>-19.399999999999999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>T-FOND</v>
          </cell>
          <cell r="B127">
            <v>6500</v>
          </cell>
          <cell r="C127" t="str">
            <v>Kontorsmaterial</v>
          </cell>
          <cell r="D127">
            <v>-15</v>
          </cell>
          <cell r="E127">
            <v>-2.5</v>
          </cell>
          <cell r="F127">
            <v>-8.6</v>
          </cell>
          <cell r="G127">
            <v>-5.6</v>
          </cell>
          <cell r="H127">
            <v>-5.5</v>
          </cell>
          <cell r="I127">
            <v>-4.5</v>
          </cell>
          <cell r="J127">
            <v>-6.7</v>
          </cell>
          <cell r="K127">
            <v>-8.1999999999999993</v>
          </cell>
          <cell r="L127">
            <v>-8.8000000000000007</v>
          </cell>
          <cell r="M127">
            <v>0</v>
          </cell>
          <cell r="N127">
            <v>0</v>
          </cell>
          <cell r="O127">
            <v>0</v>
          </cell>
        </row>
        <row r="128">
          <cell r="B128" t="str">
            <v>6500 Totalt</v>
          </cell>
          <cell r="D128">
            <v>-26.1</v>
          </cell>
          <cell r="E128">
            <v>-40</v>
          </cell>
          <cell r="F128">
            <v>-46.1</v>
          </cell>
          <cell r="G128">
            <v>-28.6</v>
          </cell>
          <cell r="H128">
            <v>-10.5</v>
          </cell>
          <cell r="I128">
            <v>-21.8</v>
          </cell>
          <cell r="J128">
            <v>-16.7</v>
          </cell>
          <cell r="K128">
            <v>-23.6</v>
          </cell>
          <cell r="L128">
            <v>-28.2</v>
          </cell>
          <cell r="O128">
            <v>0</v>
          </cell>
        </row>
        <row r="129">
          <cell r="A129" t="str">
            <v>T-KAP</v>
          </cell>
          <cell r="B129">
            <v>6640</v>
          </cell>
          <cell r="C129" t="str">
            <v>Reparation, underhåll inv.</v>
          </cell>
          <cell r="D129">
            <v>0</v>
          </cell>
          <cell r="E129">
            <v>0</v>
          </cell>
          <cell r="F129">
            <v>-1.8</v>
          </cell>
          <cell r="G129">
            <v>-4.9000000000000004</v>
          </cell>
          <cell r="H129">
            <v>-1.1000000000000001</v>
          </cell>
          <cell r="I129">
            <v>-4.8</v>
          </cell>
          <cell r="J129">
            <v>-0.7</v>
          </cell>
          <cell r="K129">
            <v>-2.5</v>
          </cell>
          <cell r="L129">
            <v>-1.9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T-FOND</v>
          </cell>
          <cell r="B130">
            <v>6640</v>
          </cell>
          <cell r="C130" t="str">
            <v>Reparation, underhåll inv.</v>
          </cell>
          <cell r="D130">
            <v>0</v>
          </cell>
          <cell r="E130">
            <v>0</v>
          </cell>
          <cell r="F130">
            <v>-3.2</v>
          </cell>
          <cell r="G130">
            <v>-1.2</v>
          </cell>
          <cell r="H130">
            <v>0</v>
          </cell>
          <cell r="I130">
            <v>-2.4</v>
          </cell>
          <cell r="J130">
            <v>0</v>
          </cell>
          <cell r="K130">
            <v>-3.4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B131" t="str">
            <v>6640 Totalt</v>
          </cell>
          <cell r="D131">
            <v>0</v>
          </cell>
          <cell r="E131">
            <v>0</v>
          </cell>
          <cell r="F131">
            <v>-5</v>
          </cell>
          <cell r="G131">
            <v>-6.1000000000000005</v>
          </cell>
          <cell r="H131">
            <v>-1.1000000000000001</v>
          </cell>
          <cell r="I131">
            <v>-7.1999999999999993</v>
          </cell>
          <cell r="J131">
            <v>-0.7</v>
          </cell>
          <cell r="K131">
            <v>-5.9</v>
          </cell>
          <cell r="L131">
            <v>-1.9</v>
          </cell>
          <cell r="O131">
            <v>0</v>
          </cell>
        </row>
        <row r="132">
          <cell r="A132" t="str">
            <v>T-KAP</v>
          </cell>
          <cell r="B132">
            <v>6680</v>
          </cell>
          <cell r="C132" t="str">
            <v>TAB, intern service</v>
          </cell>
          <cell r="D132">
            <v>-42</v>
          </cell>
          <cell r="E132">
            <v>-42</v>
          </cell>
          <cell r="F132">
            <v>-42</v>
          </cell>
          <cell r="G132">
            <v>-42</v>
          </cell>
          <cell r="H132">
            <v>-42</v>
          </cell>
          <cell r="I132">
            <v>-42</v>
          </cell>
          <cell r="J132">
            <v>-42</v>
          </cell>
          <cell r="K132">
            <v>-42</v>
          </cell>
          <cell r="L132">
            <v>-42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T-FOND</v>
          </cell>
          <cell r="B133">
            <v>6680</v>
          </cell>
          <cell r="C133" t="str">
            <v>TAB, intern service</v>
          </cell>
          <cell r="D133">
            <v>-52.5</v>
          </cell>
          <cell r="E133">
            <v>-52.5</v>
          </cell>
          <cell r="F133">
            <v>-52.5</v>
          </cell>
          <cell r="G133">
            <v>-52.5</v>
          </cell>
          <cell r="H133">
            <v>-52.5</v>
          </cell>
          <cell r="I133">
            <v>-52.5</v>
          </cell>
          <cell r="J133">
            <v>-52.5</v>
          </cell>
          <cell r="K133">
            <v>-52.5</v>
          </cell>
          <cell r="L133">
            <v>-52.5</v>
          </cell>
          <cell r="M133">
            <v>0</v>
          </cell>
          <cell r="N133">
            <v>0</v>
          </cell>
          <cell r="O133">
            <v>0</v>
          </cell>
        </row>
        <row r="134">
          <cell r="B134" t="str">
            <v>6680 Totalt</v>
          </cell>
          <cell r="D134">
            <v>-94.5</v>
          </cell>
          <cell r="E134">
            <v>-94.5</v>
          </cell>
          <cell r="F134">
            <v>-94.5</v>
          </cell>
          <cell r="G134">
            <v>-94.5</v>
          </cell>
          <cell r="H134">
            <v>-94.5</v>
          </cell>
          <cell r="I134">
            <v>-94.5</v>
          </cell>
          <cell r="J134">
            <v>-94.5</v>
          </cell>
          <cell r="K134">
            <v>-94.5</v>
          </cell>
          <cell r="L134">
            <v>-94.5</v>
          </cell>
          <cell r="O134">
            <v>0</v>
          </cell>
        </row>
        <row r="135">
          <cell r="A135" t="str">
            <v>TAB</v>
          </cell>
          <cell r="B135">
            <v>6730</v>
          </cell>
          <cell r="C135" t="str">
            <v>Redovisningstjänster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-7.4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B136" t="str">
            <v>6730 Totalt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-7.4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O136">
            <v>0</v>
          </cell>
        </row>
        <row r="137">
          <cell r="A137" t="str">
            <v>TAB</v>
          </cell>
          <cell r="B137">
            <v>6740</v>
          </cell>
          <cell r="C137" t="str">
            <v>Data-tjänster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-4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 t="str">
            <v>T-KAP</v>
          </cell>
          <cell r="B138">
            <v>6740</v>
          </cell>
          <cell r="C138" t="str">
            <v>Data-tjänster</v>
          </cell>
          <cell r="D138">
            <v>0</v>
          </cell>
          <cell r="E138">
            <v>0</v>
          </cell>
          <cell r="F138">
            <v>-2.2999999999999998</v>
          </cell>
          <cell r="G138">
            <v>-4.8</v>
          </cell>
          <cell r="H138">
            <v>-33.299999999999997</v>
          </cell>
          <cell r="I138">
            <v>-20.7</v>
          </cell>
          <cell r="J138">
            <v>-8.6</v>
          </cell>
          <cell r="K138">
            <v>0</v>
          </cell>
          <cell r="L138">
            <v>-19.600000000000001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T-FOND</v>
          </cell>
          <cell r="B139">
            <v>6740</v>
          </cell>
          <cell r="C139" t="str">
            <v>Data-tjänster</v>
          </cell>
          <cell r="D139">
            <v>0</v>
          </cell>
          <cell r="E139">
            <v>0</v>
          </cell>
          <cell r="F139">
            <v>0</v>
          </cell>
          <cell r="G139">
            <v>-6.5</v>
          </cell>
          <cell r="H139">
            <v>-42.6</v>
          </cell>
          <cell r="I139">
            <v>-9.5</v>
          </cell>
          <cell r="J139">
            <v>-3.8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B140" t="str">
            <v>6740 Totalt</v>
          </cell>
          <cell r="D140">
            <v>0</v>
          </cell>
          <cell r="E140">
            <v>0</v>
          </cell>
          <cell r="F140">
            <v>-2.2999999999999998</v>
          </cell>
          <cell r="G140">
            <v>-11.3</v>
          </cell>
          <cell r="H140">
            <v>-79.900000000000006</v>
          </cell>
          <cell r="I140">
            <v>-30.2</v>
          </cell>
          <cell r="J140">
            <v>-12.399999999999999</v>
          </cell>
          <cell r="K140">
            <v>0</v>
          </cell>
          <cell r="L140">
            <v>-19.600000000000001</v>
          </cell>
          <cell r="O140">
            <v>0</v>
          </cell>
        </row>
        <row r="141">
          <cell r="A141" t="str">
            <v>T-KAP</v>
          </cell>
          <cell r="B141">
            <v>6750</v>
          </cell>
          <cell r="C141" t="str">
            <v>Skattekonsulter mm</v>
          </cell>
          <cell r="D141">
            <v>-5.0999999999999996</v>
          </cell>
          <cell r="E141">
            <v>0</v>
          </cell>
          <cell r="F141">
            <v>0</v>
          </cell>
          <cell r="G141">
            <v>-13.9</v>
          </cell>
          <cell r="H141">
            <v>0</v>
          </cell>
          <cell r="I141">
            <v>0</v>
          </cell>
          <cell r="J141">
            <v>0</v>
          </cell>
          <cell r="K141">
            <v>-2.2999999999999998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B142" t="str">
            <v>6750 Totalt</v>
          </cell>
          <cell r="D142">
            <v>-5.0999999999999996</v>
          </cell>
          <cell r="E142">
            <v>0</v>
          </cell>
          <cell r="F142">
            <v>0</v>
          </cell>
          <cell r="G142">
            <v>-13.9</v>
          </cell>
          <cell r="H142">
            <v>0</v>
          </cell>
          <cell r="I142">
            <v>0</v>
          </cell>
          <cell r="J142">
            <v>0</v>
          </cell>
          <cell r="K142">
            <v>-2.2999999999999998</v>
          </cell>
          <cell r="L142">
            <v>0</v>
          </cell>
          <cell r="O142">
            <v>0</v>
          </cell>
        </row>
        <row r="143">
          <cell r="A143" t="str">
            <v>TAB</v>
          </cell>
          <cell r="B143">
            <v>6780</v>
          </cell>
          <cell r="C143" t="str">
            <v>Advokatkostnader</v>
          </cell>
          <cell r="D143">
            <v>0</v>
          </cell>
          <cell r="E143">
            <v>0</v>
          </cell>
          <cell r="F143">
            <v>0</v>
          </cell>
          <cell r="G143">
            <v>-7.2</v>
          </cell>
          <cell r="H143">
            <v>-5.6</v>
          </cell>
          <cell r="I143">
            <v>-2.6</v>
          </cell>
          <cell r="J143">
            <v>-8.6</v>
          </cell>
          <cell r="K143">
            <v>-6.1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T-KAP</v>
          </cell>
          <cell r="B144">
            <v>6780</v>
          </cell>
          <cell r="C144" t="str">
            <v>Advokatkostnader, internt</v>
          </cell>
          <cell r="D144">
            <v>0</v>
          </cell>
          <cell r="E144">
            <v>0</v>
          </cell>
          <cell r="F144">
            <v>-3.7</v>
          </cell>
          <cell r="G144">
            <v>-10.199999999999999</v>
          </cell>
          <cell r="H144">
            <v>-2.1</v>
          </cell>
          <cell r="I144">
            <v>0</v>
          </cell>
          <cell r="J144">
            <v>-1.1000000000000001</v>
          </cell>
          <cell r="K144">
            <v>0</v>
          </cell>
          <cell r="L144">
            <v>-4.7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T-FOND</v>
          </cell>
          <cell r="B145">
            <v>6780</v>
          </cell>
          <cell r="C145" t="str">
            <v>Advokatkostnader</v>
          </cell>
          <cell r="D145">
            <v>0</v>
          </cell>
          <cell r="E145">
            <v>0</v>
          </cell>
          <cell r="F145">
            <v>0</v>
          </cell>
          <cell r="G145">
            <v>-8.1999999999999993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B146" t="str">
            <v>6780 Totalt</v>
          </cell>
          <cell r="D146">
            <v>0</v>
          </cell>
          <cell r="E146">
            <v>0</v>
          </cell>
          <cell r="F146">
            <v>-3.7</v>
          </cell>
          <cell r="G146">
            <v>-25.599999999999998</v>
          </cell>
          <cell r="H146">
            <v>-7.6999999999999993</v>
          </cell>
          <cell r="I146">
            <v>-2.6</v>
          </cell>
          <cell r="J146">
            <v>-9.6999999999999993</v>
          </cell>
          <cell r="K146">
            <v>-6.1</v>
          </cell>
          <cell r="L146">
            <v>-4.7</v>
          </cell>
          <cell r="O146">
            <v>0</v>
          </cell>
        </row>
        <row r="147">
          <cell r="A147" t="str">
            <v>TAB</v>
          </cell>
          <cell r="B147">
            <v>6790</v>
          </cell>
          <cell r="C147" t="str">
            <v>Övriga främmande tjänster</v>
          </cell>
          <cell r="D147">
            <v>-170.1</v>
          </cell>
          <cell r="E147">
            <v>-40</v>
          </cell>
          <cell r="F147">
            <v>-7</v>
          </cell>
          <cell r="G147">
            <v>0</v>
          </cell>
          <cell r="H147">
            <v>-6</v>
          </cell>
          <cell r="I147">
            <v>-102.6</v>
          </cell>
          <cell r="J147">
            <v>0</v>
          </cell>
          <cell r="K147">
            <v>-75</v>
          </cell>
          <cell r="L147">
            <v>-30.7</v>
          </cell>
          <cell r="M147">
            <v>0</v>
          </cell>
          <cell r="N147">
            <v>0</v>
          </cell>
          <cell r="O147">
            <v>0</v>
          </cell>
        </row>
        <row r="148">
          <cell r="A148" t="str">
            <v>T-KAP</v>
          </cell>
          <cell r="B148">
            <v>6790</v>
          </cell>
          <cell r="C148" t="str">
            <v>Övriga främmande tjänster</v>
          </cell>
          <cell r="D148">
            <v>0</v>
          </cell>
          <cell r="E148">
            <v>-22.6</v>
          </cell>
          <cell r="F148">
            <v>0</v>
          </cell>
          <cell r="G148">
            <v>-25.5</v>
          </cell>
          <cell r="H148">
            <v>0</v>
          </cell>
          <cell r="I148">
            <v>0</v>
          </cell>
          <cell r="J148">
            <v>-27</v>
          </cell>
          <cell r="K148">
            <v>-13.6</v>
          </cell>
          <cell r="L148">
            <v>-13.4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T-FOND</v>
          </cell>
          <cell r="B149">
            <v>6790</v>
          </cell>
          <cell r="C149" t="str">
            <v>Främmande tjänster, internt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-33.700000000000003</v>
          </cell>
          <cell r="K149">
            <v>0</v>
          </cell>
          <cell r="L149">
            <v>-3.5</v>
          </cell>
          <cell r="M149">
            <v>0</v>
          </cell>
          <cell r="N149">
            <v>0</v>
          </cell>
          <cell r="O149">
            <v>0</v>
          </cell>
        </row>
        <row r="150">
          <cell r="B150" t="str">
            <v>6790 Totalt</v>
          </cell>
          <cell r="D150">
            <v>-170.1</v>
          </cell>
          <cell r="E150">
            <v>-62.6</v>
          </cell>
          <cell r="F150">
            <v>-7</v>
          </cell>
          <cell r="G150">
            <v>-25.5</v>
          </cell>
          <cell r="H150">
            <v>-6</v>
          </cell>
          <cell r="I150">
            <v>-102.6</v>
          </cell>
          <cell r="J150">
            <v>-60.7</v>
          </cell>
          <cell r="K150">
            <v>-88.6</v>
          </cell>
          <cell r="L150">
            <v>-47.6</v>
          </cell>
          <cell r="O150">
            <v>0</v>
          </cell>
        </row>
        <row r="151">
          <cell r="A151" t="str">
            <v>TAB</v>
          </cell>
          <cell r="B151">
            <v>6810</v>
          </cell>
          <cell r="C151" t="str">
            <v>Telefoner kontor</v>
          </cell>
          <cell r="D151">
            <v>-9.1999999999999993</v>
          </cell>
          <cell r="E151">
            <v>0</v>
          </cell>
          <cell r="F151">
            <v>-3.5</v>
          </cell>
          <cell r="G151">
            <v>-20.100000000000001</v>
          </cell>
          <cell r="H151">
            <v>-0.1</v>
          </cell>
          <cell r="I151">
            <v>-3.8</v>
          </cell>
          <cell r="J151">
            <v>0</v>
          </cell>
          <cell r="K151">
            <v>-2.2999999999999998</v>
          </cell>
          <cell r="L151">
            <v>-2.4</v>
          </cell>
          <cell r="M151">
            <v>0</v>
          </cell>
          <cell r="N151">
            <v>0</v>
          </cell>
          <cell r="O151">
            <v>0</v>
          </cell>
        </row>
        <row r="152">
          <cell r="A152" t="str">
            <v>T-KAP</v>
          </cell>
          <cell r="B152">
            <v>6810</v>
          </cell>
          <cell r="C152" t="str">
            <v>Telefoner kontor</v>
          </cell>
          <cell r="D152">
            <v>-3</v>
          </cell>
          <cell r="E152">
            <v>-4.7</v>
          </cell>
          <cell r="F152">
            <v>-34.5</v>
          </cell>
          <cell r="G152">
            <v>-5.8</v>
          </cell>
          <cell r="H152">
            <v>-2.5</v>
          </cell>
          <cell r="I152">
            <v>-35.299999999999997</v>
          </cell>
          <cell r="J152">
            <v>-8.9</v>
          </cell>
          <cell r="K152">
            <v>-2.4</v>
          </cell>
          <cell r="L152">
            <v>-28.2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T-FOND</v>
          </cell>
          <cell r="B153">
            <v>6810</v>
          </cell>
          <cell r="C153" t="str">
            <v>Telefoner kontor</v>
          </cell>
          <cell r="D153">
            <v>0</v>
          </cell>
          <cell r="E153">
            <v>-0.9</v>
          </cell>
          <cell r="F153">
            <v>-2.2000000000000002</v>
          </cell>
          <cell r="G153">
            <v>0</v>
          </cell>
          <cell r="H153">
            <v>-1.9</v>
          </cell>
          <cell r="I153">
            <v>-2</v>
          </cell>
          <cell r="J153">
            <v>-0.6</v>
          </cell>
          <cell r="K153">
            <v>-0.3</v>
          </cell>
          <cell r="L153">
            <v>-2.4</v>
          </cell>
          <cell r="M153">
            <v>0</v>
          </cell>
          <cell r="N153">
            <v>0</v>
          </cell>
          <cell r="O153">
            <v>0</v>
          </cell>
        </row>
        <row r="154">
          <cell r="B154" t="str">
            <v>6810 Totalt</v>
          </cell>
          <cell r="D154">
            <v>-12.2</v>
          </cell>
          <cell r="E154">
            <v>-5.6000000000000005</v>
          </cell>
          <cell r="F154">
            <v>-40.200000000000003</v>
          </cell>
          <cell r="G154">
            <v>-25.900000000000002</v>
          </cell>
          <cell r="H154">
            <v>-4.5</v>
          </cell>
          <cell r="I154">
            <v>-41.099999999999994</v>
          </cell>
          <cell r="J154">
            <v>-9.5</v>
          </cell>
          <cell r="K154">
            <v>-4.9999999999999991</v>
          </cell>
          <cell r="L154">
            <v>-33</v>
          </cell>
          <cell r="O154">
            <v>0</v>
          </cell>
        </row>
        <row r="155">
          <cell r="A155" t="str">
            <v>TAB</v>
          </cell>
          <cell r="B155">
            <v>6815</v>
          </cell>
          <cell r="C155" t="str">
            <v>NMT / GSM-telefon</v>
          </cell>
          <cell r="D155">
            <v>-3</v>
          </cell>
          <cell r="E155">
            <v>-3.4</v>
          </cell>
          <cell r="F155">
            <v>-2.1</v>
          </cell>
          <cell r="G155">
            <v>-2.9</v>
          </cell>
          <cell r="H155">
            <v>-5.5</v>
          </cell>
          <cell r="I155">
            <v>-3</v>
          </cell>
          <cell r="J155">
            <v>-5.2</v>
          </cell>
          <cell r="K155">
            <v>-2.2999999999999998</v>
          </cell>
          <cell r="L155">
            <v>-2.4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T-KAP</v>
          </cell>
          <cell r="B156">
            <v>6815</v>
          </cell>
          <cell r="C156" t="str">
            <v>NMT / GSM-telefon</v>
          </cell>
          <cell r="D156">
            <v>-2.6</v>
          </cell>
          <cell r="E156">
            <v>-5.6</v>
          </cell>
          <cell r="F156">
            <v>-3.8</v>
          </cell>
          <cell r="G156">
            <v>-8.6</v>
          </cell>
          <cell r="H156">
            <v>-5.0999999999999996</v>
          </cell>
          <cell r="I156">
            <v>-5.8</v>
          </cell>
          <cell r="J156">
            <v>-9.4</v>
          </cell>
          <cell r="K156">
            <v>-4</v>
          </cell>
          <cell r="L156">
            <v>-7.1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T-FOND</v>
          </cell>
          <cell r="B157">
            <v>6815</v>
          </cell>
          <cell r="C157" t="str">
            <v>NMT / GSM-telefon</v>
          </cell>
          <cell r="D157">
            <v>-8.4</v>
          </cell>
          <cell r="E157">
            <v>-4.7</v>
          </cell>
          <cell r="F157">
            <v>-2.7</v>
          </cell>
          <cell r="G157">
            <v>-2.4</v>
          </cell>
          <cell r="H157">
            <v>-3.4</v>
          </cell>
          <cell r="I157">
            <v>-2.4</v>
          </cell>
          <cell r="J157">
            <v>-5.6</v>
          </cell>
          <cell r="K157">
            <v>-4.0999999999999996</v>
          </cell>
          <cell r="L157">
            <v>-3.5</v>
          </cell>
          <cell r="M157">
            <v>0</v>
          </cell>
          <cell r="N157">
            <v>0</v>
          </cell>
          <cell r="O157">
            <v>0</v>
          </cell>
        </row>
        <row r="158">
          <cell r="B158" t="str">
            <v>6815 Totalt</v>
          </cell>
          <cell r="D158">
            <v>-14</v>
          </cell>
          <cell r="E158">
            <v>-13.7</v>
          </cell>
          <cell r="F158">
            <v>-8.6000000000000014</v>
          </cell>
          <cell r="G158">
            <v>-13.9</v>
          </cell>
          <cell r="H158">
            <v>-14</v>
          </cell>
          <cell r="I158">
            <v>-11.200000000000001</v>
          </cell>
          <cell r="J158">
            <v>-20.200000000000003</v>
          </cell>
          <cell r="K158">
            <v>-10.399999999999999</v>
          </cell>
          <cell r="L158">
            <v>-13</v>
          </cell>
          <cell r="O158">
            <v>0</v>
          </cell>
        </row>
        <row r="159">
          <cell r="A159" t="str">
            <v>T-KAP</v>
          </cell>
          <cell r="B159">
            <v>6820</v>
          </cell>
          <cell r="C159" t="str">
            <v>Telefax</v>
          </cell>
          <cell r="D159">
            <v>-0.2</v>
          </cell>
          <cell r="E159">
            <v>0</v>
          </cell>
          <cell r="F159">
            <v>-1</v>
          </cell>
          <cell r="G159">
            <v>0.7</v>
          </cell>
          <cell r="H159">
            <v>0.3</v>
          </cell>
          <cell r="I159">
            <v>-0.5</v>
          </cell>
          <cell r="J159">
            <v>-0.6</v>
          </cell>
          <cell r="K159">
            <v>-0.3</v>
          </cell>
          <cell r="L159">
            <v>-0.6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T-FOND</v>
          </cell>
          <cell r="B160">
            <v>6820</v>
          </cell>
          <cell r="C160" t="str">
            <v>Telefax</v>
          </cell>
          <cell r="D160">
            <v>0</v>
          </cell>
          <cell r="E160">
            <v>0</v>
          </cell>
          <cell r="F160">
            <v>-2.8</v>
          </cell>
          <cell r="G160">
            <v>-0.6</v>
          </cell>
          <cell r="H160">
            <v>-3.7</v>
          </cell>
          <cell r="I160">
            <v>-0.6</v>
          </cell>
          <cell r="J160">
            <v>0</v>
          </cell>
          <cell r="K160">
            <v>-0.5</v>
          </cell>
          <cell r="L160">
            <v>-3.4</v>
          </cell>
          <cell r="M160">
            <v>0</v>
          </cell>
          <cell r="N160">
            <v>0</v>
          </cell>
          <cell r="O160">
            <v>0</v>
          </cell>
        </row>
        <row r="161">
          <cell r="B161" t="str">
            <v>6820 Totalt</v>
          </cell>
          <cell r="D161">
            <v>-0.2</v>
          </cell>
          <cell r="E161">
            <v>0</v>
          </cell>
          <cell r="F161">
            <v>-3.8</v>
          </cell>
          <cell r="G161">
            <v>9.9999999999999978E-2</v>
          </cell>
          <cell r="H161">
            <v>-3.4000000000000004</v>
          </cell>
          <cell r="I161">
            <v>-1.1000000000000001</v>
          </cell>
          <cell r="J161">
            <v>-0.6</v>
          </cell>
          <cell r="K161">
            <v>-0.8</v>
          </cell>
          <cell r="L161">
            <v>-4</v>
          </cell>
          <cell r="O161">
            <v>0</v>
          </cell>
        </row>
        <row r="162">
          <cell r="A162" t="str">
            <v>TAB</v>
          </cell>
          <cell r="B162">
            <v>6830</v>
          </cell>
          <cell r="C162" t="str">
            <v>Datakommunikation</v>
          </cell>
          <cell r="D162">
            <v>0</v>
          </cell>
          <cell r="E162">
            <v>0</v>
          </cell>
          <cell r="F162">
            <v>-4</v>
          </cell>
          <cell r="G162">
            <v>0</v>
          </cell>
          <cell r="H162">
            <v>-4.9000000000000004</v>
          </cell>
          <cell r="I162">
            <v>0</v>
          </cell>
          <cell r="J162">
            <v>-1.9</v>
          </cell>
          <cell r="K162">
            <v>0</v>
          </cell>
          <cell r="L162">
            <v>-1.9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>T-KAP</v>
          </cell>
          <cell r="B163">
            <v>6830</v>
          </cell>
          <cell r="C163" t="str">
            <v>Datakommunikation</v>
          </cell>
          <cell r="D163">
            <v>-6.4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T-FOND</v>
          </cell>
          <cell r="B164">
            <v>6830</v>
          </cell>
          <cell r="C164" t="str">
            <v>Datakommunikation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-0.5</v>
          </cell>
          <cell r="L164">
            <v>-9.9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6830 Totalt</v>
          </cell>
          <cell r="D165">
            <v>-6.4</v>
          </cell>
          <cell r="E165">
            <v>0</v>
          </cell>
          <cell r="F165">
            <v>-4</v>
          </cell>
          <cell r="G165">
            <v>0</v>
          </cell>
          <cell r="H165">
            <v>-4.9000000000000004</v>
          </cell>
          <cell r="I165">
            <v>0</v>
          </cell>
          <cell r="J165">
            <v>-1.9</v>
          </cell>
          <cell r="K165">
            <v>-0.5</v>
          </cell>
          <cell r="L165">
            <v>-11.8</v>
          </cell>
          <cell r="O165">
            <v>0</v>
          </cell>
        </row>
        <row r="166">
          <cell r="A166" t="str">
            <v>TAB</v>
          </cell>
          <cell r="B166">
            <v>6850</v>
          </cell>
          <cell r="C166" t="str">
            <v>Portokostnader</v>
          </cell>
          <cell r="D166">
            <v>0</v>
          </cell>
          <cell r="E166">
            <v>-2.9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 t="str">
            <v>T-KAP</v>
          </cell>
          <cell r="B167">
            <v>6850</v>
          </cell>
          <cell r="C167" t="str">
            <v>Portokostnader</v>
          </cell>
          <cell r="D167">
            <v>-1</v>
          </cell>
          <cell r="E167">
            <v>-16.3</v>
          </cell>
          <cell r="F167">
            <v>0</v>
          </cell>
          <cell r="G167">
            <v>0</v>
          </cell>
          <cell r="H167">
            <v>0</v>
          </cell>
          <cell r="I167">
            <v>-16</v>
          </cell>
          <cell r="J167">
            <v>0</v>
          </cell>
          <cell r="K167">
            <v>-16.100000000000001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T-FOND</v>
          </cell>
          <cell r="B168">
            <v>6850</v>
          </cell>
          <cell r="C168" t="str">
            <v>Portokostnader</v>
          </cell>
          <cell r="D168">
            <v>0</v>
          </cell>
          <cell r="E168">
            <v>0</v>
          </cell>
          <cell r="F168">
            <v>0</v>
          </cell>
          <cell r="G168">
            <v>-20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-20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>6850 Totalt</v>
          </cell>
          <cell r="D169">
            <v>-1</v>
          </cell>
          <cell r="E169">
            <v>-19.2</v>
          </cell>
          <cell r="F169">
            <v>0</v>
          </cell>
          <cell r="G169">
            <v>-20</v>
          </cell>
          <cell r="H169">
            <v>0</v>
          </cell>
          <cell r="I169">
            <v>-16</v>
          </cell>
          <cell r="J169">
            <v>0</v>
          </cell>
          <cell r="K169">
            <v>-16.100000000000001</v>
          </cell>
          <cell r="L169">
            <v>-20</v>
          </cell>
          <cell r="O169">
            <v>0</v>
          </cell>
        </row>
        <row r="170">
          <cell r="A170" t="str">
            <v>TAB</v>
          </cell>
          <cell r="B170">
            <v>6911</v>
          </cell>
          <cell r="C170" t="str">
            <v>Bil, drivmedel</v>
          </cell>
          <cell r="D170">
            <v>-1</v>
          </cell>
          <cell r="E170">
            <v>-1.5</v>
          </cell>
          <cell r="F170">
            <v>-2.1</v>
          </cell>
          <cell r="G170">
            <v>-2.4</v>
          </cell>
          <cell r="H170">
            <v>-4.0999999999999996</v>
          </cell>
          <cell r="I170">
            <v>-1.4</v>
          </cell>
          <cell r="J170">
            <v>-0.7</v>
          </cell>
          <cell r="K170">
            <v>-3.1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T-KAP</v>
          </cell>
          <cell r="B171">
            <v>6911</v>
          </cell>
          <cell r="C171" t="str">
            <v>Bil, drivmedel</v>
          </cell>
          <cell r="D171">
            <v>-0.7</v>
          </cell>
          <cell r="E171">
            <v>-4</v>
          </cell>
          <cell r="F171">
            <v>-4.4000000000000004</v>
          </cell>
          <cell r="G171">
            <v>-7.7</v>
          </cell>
          <cell r="H171">
            <v>-8</v>
          </cell>
          <cell r="I171">
            <v>-7.5</v>
          </cell>
          <cell r="J171">
            <v>-2.6</v>
          </cell>
          <cell r="K171">
            <v>-7.7</v>
          </cell>
          <cell r="L171">
            <v>-1.5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T-FOND</v>
          </cell>
          <cell r="B172">
            <v>6911</v>
          </cell>
          <cell r="C172" t="str">
            <v>Bil, drivmedel</v>
          </cell>
          <cell r="D172">
            <v>0</v>
          </cell>
          <cell r="E172">
            <v>-4.7</v>
          </cell>
          <cell r="F172">
            <v>-5.3</v>
          </cell>
          <cell r="G172">
            <v>-4.5</v>
          </cell>
          <cell r="H172">
            <v>-4.5</v>
          </cell>
          <cell r="I172">
            <v>-2.9</v>
          </cell>
          <cell r="J172">
            <v>-7.4</v>
          </cell>
          <cell r="K172">
            <v>-7.9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B173" t="str">
            <v>6911 Totalt</v>
          </cell>
          <cell r="D173">
            <v>-1.7</v>
          </cell>
          <cell r="E173">
            <v>-10.199999999999999</v>
          </cell>
          <cell r="F173">
            <v>-11.8</v>
          </cell>
          <cell r="G173">
            <v>-14.6</v>
          </cell>
          <cell r="H173">
            <v>-16.600000000000001</v>
          </cell>
          <cell r="I173">
            <v>-11.8</v>
          </cell>
          <cell r="J173">
            <v>-10.7</v>
          </cell>
          <cell r="K173">
            <v>-18.700000000000003</v>
          </cell>
          <cell r="L173">
            <v>-1.5</v>
          </cell>
          <cell r="O173">
            <v>0</v>
          </cell>
        </row>
        <row r="174">
          <cell r="A174" t="str">
            <v>TAB</v>
          </cell>
          <cell r="B174">
            <v>6912</v>
          </cell>
          <cell r="C174" t="str">
            <v>Bil, försäkring &amp; skatt</v>
          </cell>
          <cell r="D174">
            <v>0</v>
          </cell>
          <cell r="E174">
            <v>-1.4</v>
          </cell>
          <cell r="F174">
            <v>-2.6</v>
          </cell>
          <cell r="G174">
            <v>0</v>
          </cell>
          <cell r="H174">
            <v>0</v>
          </cell>
          <cell r="I174">
            <v>0.2</v>
          </cell>
          <cell r="J174">
            <v>0</v>
          </cell>
          <cell r="K174">
            <v>-0.7</v>
          </cell>
          <cell r="L174">
            <v>-4.2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T-KAP</v>
          </cell>
          <cell r="B175">
            <v>6912</v>
          </cell>
          <cell r="C175" t="str">
            <v>Bil, försäkring &amp; skatt</v>
          </cell>
          <cell r="D175">
            <v>-20.3</v>
          </cell>
          <cell r="E175">
            <v>-6.7</v>
          </cell>
          <cell r="F175">
            <v>0</v>
          </cell>
          <cell r="G175">
            <v>0</v>
          </cell>
          <cell r="H175">
            <v>-3.5</v>
          </cell>
          <cell r="I175">
            <v>-1.9</v>
          </cell>
          <cell r="J175">
            <v>0</v>
          </cell>
          <cell r="K175">
            <v>-0.6</v>
          </cell>
          <cell r="L175">
            <v>-1.2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>T-FOND</v>
          </cell>
          <cell r="B176">
            <v>6912</v>
          </cell>
          <cell r="C176" t="str">
            <v>Bil, försäkring &amp; skatt</v>
          </cell>
          <cell r="D176">
            <v>-1.9</v>
          </cell>
          <cell r="E176">
            <v>-1.9</v>
          </cell>
          <cell r="F176">
            <v>-1.9</v>
          </cell>
          <cell r="G176">
            <v>-1.9</v>
          </cell>
          <cell r="H176">
            <v>-2</v>
          </cell>
          <cell r="I176">
            <v>-4.5999999999999996</v>
          </cell>
          <cell r="J176">
            <v>-3.5</v>
          </cell>
          <cell r="K176">
            <v>-7.1</v>
          </cell>
          <cell r="L176">
            <v>-0.3</v>
          </cell>
          <cell r="M176">
            <v>0</v>
          </cell>
          <cell r="N176">
            <v>0</v>
          </cell>
          <cell r="O176">
            <v>0</v>
          </cell>
        </row>
        <row r="177">
          <cell r="B177" t="str">
            <v>6912 Totalt</v>
          </cell>
          <cell r="D177">
            <v>-22.2</v>
          </cell>
          <cell r="E177">
            <v>-10</v>
          </cell>
          <cell r="F177">
            <v>-4.5</v>
          </cell>
          <cell r="G177">
            <v>-1.9</v>
          </cell>
          <cell r="H177">
            <v>-5.5</v>
          </cell>
          <cell r="I177">
            <v>-6.3</v>
          </cell>
          <cell r="J177">
            <v>-3.5</v>
          </cell>
          <cell r="K177">
            <v>-8.3999999999999986</v>
          </cell>
          <cell r="L177">
            <v>-5.7</v>
          </cell>
          <cell r="O177">
            <v>0</v>
          </cell>
        </row>
        <row r="178">
          <cell r="A178" t="str">
            <v>TAB</v>
          </cell>
          <cell r="B178">
            <v>6913</v>
          </cell>
          <cell r="C178" t="str">
            <v>Bil, reparationer</v>
          </cell>
          <cell r="D178">
            <v>-1.4</v>
          </cell>
          <cell r="E178">
            <v>-6.7</v>
          </cell>
          <cell r="F178">
            <v>0</v>
          </cell>
          <cell r="G178">
            <v>0</v>
          </cell>
          <cell r="H178">
            <v>0.5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T-KAP</v>
          </cell>
          <cell r="B179">
            <v>6913</v>
          </cell>
          <cell r="C179" t="str">
            <v>Bil, reparationer</v>
          </cell>
          <cell r="D179">
            <v>0</v>
          </cell>
          <cell r="E179">
            <v>-0.5</v>
          </cell>
          <cell r="F179">
            <v>-1.5</v>
          </cell>
          <cell r="G179">
            <v>-0.2</v>
          </cell>
          <cell r="H179">
            <v>0</v>
          </cell>
          <cell r="I179">
            <v>0</v>
          </cell>
          <cell r="J179">
            <v>0</v>
          </cell>
          <cell r="K179">
            <v>-3.1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>T-FOND</v>
          </cell>
          <cell r="B180">
            <v>6913</v>
          </cell>
          <cell r="C180" t="str">
            <v>Bil, reparationer</v>
          </cell>
          <cell r="D180">
            <v>-3.1</v>
          </cell>
          <cell r="E180">
            <v>0</v>
          </cell>
          <cell r="F180">
            <v>-2.7</v>
          </cell>
          <cell r="G180">
            <v>-19.2</v>
          </cell>
          <cell r="H180">
            <v>0</v>
          </cell>
          <cell r="I180">
            <v>-12.8</v>
          </cell>
          <cell r="J180">
            <v>-2.5</v>
          </cell>
          <cell r="K180">
            <v>-1.2</v>
          </cell>
          <cell r="L180">
            <v>-7.5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6913 Totalt</v>
          </cell>
          <cell r="D181">
            <v>-4.5</v>
          </cell>
          <cell r="E181">
            <v>-7.2</v>
          </cell>
          <cell r="F181">
            <v>-4.2</v>
          </cell>
          <cell r="G181">
            <v>-19.399999999999999</v>
          </cell>
          <cell r="H181">
            <v>0.5</v>
          </cell>
          <cell r="I181">
            <v>-12.8</v>
          </cell>
          <cell r="J181">
            <v>-2.5</v>
          </cell>
          <cell r="K181">
            <v>-4.3</v>
          </cell>
          <cell r="L181">
            <v>-7.5</v>
          </cell>
          <cell r="O181">
            <v>0</v>
          </cell>
        </row>
        <row r="182">
          <cell r="A182" t="str">
            <v>T-KAP</v>
          </cell>
          <cell r="B182">
            <v>6915</v>
          </cell>
          <cell r="C182" t="str">
            <v>Bil, leasing</v>
          </cell>
          <cell r="D182">
            <v>-4.5</v>
          </cell>
          <cell r="E182">
            <v>-4.5</v>
          </cell>
          <cell r="F182">
            <v>-4.5</v>
          </cell>
          <cell r="G182">
            <v>-4.5</v>
          </cell>
          <cell r="H182">
            <v>-4.3</v>
          </cell>
          <cell r="I182">
            <v>-4.3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B183" t="str">
            <v>6915 Totalt</v>
          </cell>
          <cell r="D183">
            <v>-4.5</v>
          </cell>
          <cell r="E183">
            <v>-4.5</v>
          </cell>
          <cell r="F183">
            <v>-4.5</v>
          </cell>
          <cell r="G183">
            <v>-4.5</v>
          </cell>
          <cell r="H183">
            <v>-4.3</v>
          </cell>
          <cell r="I183">
            <v>-4.3</v>
          </cell>
          <cell r="J183">
            <v>0</v>
          </cell>
          <cell r="K183">
            <v>0</v>
          </cell>
          <cell r="L183">
            <v>0</v>
          </cell>
          <cell r="O183">
            <v>0</v>
          </cell>
        </row>
        <row r="184">
          <cell r="A184" t="str">
            <v>TAB</v>
          </cell>
          <cell r="B184">
            <v>6917</v>
          </cell>
          <cell r="C184" t="str">
            <v>Bil, parkering</v>
          </cell>
          <cell r="D184">
            <v>-2.6</v>
          </cell>
          <cell r="E184">
            <v>-2.8</v>
          </cell>
          <cell r="F184">
            <v>-3.5</v>
          </cell>
          <cell r="G184">
            <v>-0.1</v>
          </cell>
          <cell r="H184">
            <v>-6.5</v>
          </cell>
          <cell r="I184">
            <v>-2.8</v>
          </cell>
          <cell r="J184">
            <v>-2.6</v>
          </cell>
          <cell r="K184">
            <v>-3.1</v>
          </cell>
          <cell r="L184">
            <v>-2.6</v>
          </cell>
          <cell r="M184">
            <v>0</v>
          </cell>
          <cell r="N184">
            <v>0</v>
          </cell>
          <cell r="O184">
            <v>0</v>
          </cell>
        </row>
        <row r="185">
          <cell r="A185" t="str">
            <v>T-KAP</v>
          </cell>
          <cell r="B185">
            <v>6917</v>
          </cell>
          <cell r="C185" t="str">
            <v>Bil, parkering</v>
          </cell>
          <cell r="D185">
            <v>-9</v>
          </cell>
          <cell r="E185">
            <v>-8.6999999999999993</v>
          </cell>
          <cell r="F185">
            <v>-8.4</v>
          </cell>
          <cell r="G185">
            <v>-8.1</v>
          </cell>
          <cell r="H185">
            <v>-7.8</v>
          </cell>
          <cell r="I185">
            <v>-15.7</v>
          </cell>
          <cell r="J185">
            <v>0</v>
          </cell>
          <cell r="K185">
            <v>-7.9</v>
          </cell>
          <cell r="L185">
            <v>-7.9</v>
          </cell>
          <cell r="M185">
            <v>0</v>
          </cell>
          <cell r="N185">
            <v>0</v>
          </cell>
          <cell r="O185">
            <v>0</v>
          </cell>
        </row>
        <row r="186">
          <cell r="A186" t="str">
            <v>T-FOND</v>
          </cell>
          <cell r="B186">
            <v>6917</v>
          </cell>
          <cell r="C186" t="str">
            <v>Bil, parkering</v>
          </cell>
          <cell r="D186">
            <v>-5.2</v>
          </cell>
          <cell r="E186">
            <v>-5.2</v>
          </cell>
          <cell r="F186">
            <v>-5.2</v>
          </cell>
          <cell r="G186">
            <v>-5.2</v>
          </cell>
          <cell r="H186">
            <v>-5.2</v>
          </cell>
          <cell r="I186">
            <v>-5.2</v>
          </cell>
          <cell r="J186">
            <v>-5.2</v>
          </cell>
          <cell r="K186">
            <v>-5.2</v>
          </cell>
          <cell r="L186">
            <v>-5.2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6917 Totalt</v>
          </cell>
          <cell r="D187">
            <v>-16.8</v>
          </cell>
          <cell r="E187">
            <v>-16.7</v>
          </cell>
          <cell r="F187">
            <v>-17.100000000000001</v>
          </cell>
          <cell r="G187">
            <v>-13.399999999999999</v>
          </cell>
          <cell r="H187">
            <v>-19.5</v>
          </cell>
          <cell r="I187">
            <v>-23.7</v>
          </cell>
          <cell r="J187">
            <v>-7.8000000000000007</v>
          </cell>
          <cell r="K187">
            <v>-16.2</v>
          </cell>
          <cell r="L187">
            <v>-15.7</v>
          </cell>
          <cell r="O187">
            <v>0</v>
          </cell>
        </row>
        <row r="188">
          <cell r="A188" t="str">
            <v>TAB</v>
          </cell>
          <cell r="B188">
            <v>6919</v>
          </cell>
          <cell r="C188" t="str">
            <v>Bil, övrigt</v>
          </cell>
          <cell r="D188">
            <v>0</v>
          </cell>
          <cell r="E188">
            <v>0</v>
          </cell>
          <cell r="F188">
            <v>-0.1</v>
          </cell>
          <cell r="G188">
            <v>-0.1</v>
          </cell>
          <cell r="H188">
            <v>-0.5</v>
          </cell>
          <cell r="I188">
            <v>-0.2</v>
          </cell>
          <cell r="J188">
            <v>0</v>
          </cell>
          <cell r="K188">
            <v>-2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T-KAP</v>
          </cell>
          <cell r="B189">
            <v>6919</v>
          </cell>
          <cell r="C189" t="str">
            <v>Bil, övrigt</v>
          </cell>
          <cell r="D189">
            <v>0</v>
          </cell>
          <cell r="E189">
            <v>0</v>
          </cell>
          <cell r="F189">
            <v>0</v>
          </cell>
          <cell r="G189">
            <v>-5.9</v>
          </cell>
          <cell r="H189">
            <v>-9.6999999999999993</v>
          </cell>
          <cell r="I189">
            <v>-0.3</v>
          </cell>
          <cell r="J189">
            <v>-0.4</v>
          </cell>
          <cell r="K189">
            <v>-9.3000000000000007</v>
          </cell>
          <cell r="L189">
            <v>-0.8</v>
          </cell>
          <cell r="M189">
            <v>0</v>
          </cell>
          <cell r="N189">
            <v>0</v>
          </cell>
          <cell r="O189">
            <v>0</v>
          </cell>
        </row>
        <row r="190">
          <cell r="A190" t="str">
            <v>T-FOND</v>
          </cell>
          <cell r="B190">
            <v>6919</v>
          </cell>
          <cell r="C190" t="str">
            <v>Bil, övrigt</v>
          </cell>
          <cell r="D190">
            <v>0</v>
          </cell>
          <cell r="E190">
            <v>0</v>
          </cell>
          <cell r="F190">
            <v>0</v>
          </cell>
          <cell r="G190">
            <v>-0.1</v>
          </cell>
          <cell r="H190">
            <v>-3.5</v>
          </cell>
          <cell r="I190">
            <v>-3.6</v>
          </cell>
          <cell r="J190">
            <v>-3</v>
          </cell>
          <cell r="K190">
            <v>-3.7</v>
          </cell>
          <cell r="L190">
            <v>-1</v>
          </cell>
          <cell r="M190">
            <v>0</v>
          </cell>
          <cell r="N190">
            <v>0</v>
          </cell>
          <cell r="O190">
            <v>0</v>
          </cell>
        </row>
        <row r="191">
          <cell r="B191" t="str">
            <v>6919 Totalt</v>
          </cell>
          <cell r="D191">
            <v>0</v>
          </cell>
          <cell r="E191">
            <v>0</v>
          </cell>
          <cell r="F191">
            <v>-0.1</v>
          </cell>
          <cell r="G191">
            <v>-6.1</v>
          </cell>
          <cell r="H191">
            <v>-13.7</v>
          </cell>
          <cell r="I191">
            <v>-4.0999999999999996</v>
          </cell>
          <cell r="J191">
            <v>-3.4</v>
          </cell>
          <cell r="K191">
            <v>-15</v>
          </cell>
          <cell r="L191">
            <v>-1.8</v>
          </cell>
          <cell r="O191">
            <v>0</v>
          </cell>
        </row>
        <row r="192">
          <cell r="A192" t="str">
            <v>TAB</v>
          </cell>
          <cell r="B192">
            <v>7010</v>
          </cell>
          <cell r="C192" t="str">
            <v>Frakter och transporter</v>
          </cell>
          <cell r="D192">
            <v>0</v>
          </cell>
          <cell r="E192">
            <v>0</v>
          </cell>
          <cell r="F192">
            <v>-1.2</v>
          </cell>
          <cell r="G192">
            <v>0</v>
          </cell>
          <cell r="H192">
            <v>-0.2</v>
          </cell>
          <cell r="I192">
            <v>0</v>
          </cell>
          <cell r="J192">
            <v>-0.9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 t="str">
            <v>T-KAP</v>
          </cell>
          <cell r="B193">
            <v>7010</v>
          </cell>
          <cell r="C193" t="str">
            <v>Frakter och transporter</v>
          </cell>
          <cell r="D193">
            <v>-1.1000000000000001</v>
          </cell>
          <cell r="E193">
            <v>-6.8</v>
          </cell>
          <cell r="F193">
            <v>-3.4</v>
          </cell>
          <cell r="G193">
            <v>-5.3</v>
          </cell>
          <cell r="H193">
            <v>-6.8</v>
          </cell>
          <cell r="I193">
            <v>-8.1999999999999993</v>
          </cell>
          <cell r="J193">
            <v>-1.7</v>
          </cell>
          <cell r="K193">
            <v>-2.2999999999999998</v>
          </cell>
          <cell r="L193">
            <v>-7</v>
          </cell>
          <cell r="M193">
            <v>0</v>
          </cell>
          <cell r="N193">
            <v>0</v>
          </cell>
          <cell r="O193">
            <v>0</v>
          </cell>
        </row>
        <row r="194">
          <cell r="A194" t="str">
            <v>T-FOND</v>
          </cell>
          <cell r="B194">
            <v>7010</v>
          </cell>
          <cell r="C194" t="str">
            <v>Frakter och transporter</v>
          </cell>
          <cell r="D194">
            <v>0</v>
          </cell>
          <cell r="E194">
            <v>0</v>
          </cell>
          <cell r="F194">
            <v>-0.5</v>
          </cell>
          <cell r="G194">
            <v>0</v>
          </cell>
          <cell r="H194">
            <v>-1.1000000000000001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B195" t="str">
            <v>7010 Totalt</v>
          </cell>
          <cell r="D195">
            <v>-1.1000000000000001</v>
          </cell>
          <cell r="E195">
            <v>-6.8</v>
          </cell>
          <cell r="F195">
            <v>-5.0999999999999996</v>
          </cell>
          <cell r="G195">
            <v>-5.3</v>
          </cell>
          <cell r="H195">
            <v>-8.1</v>
          </cell>
          <cell r="I195">
            <v>-8.1999999999999993</v>
          </cell>
          <cell r="J195">
            <v>-2.6</v>
          </cell>
          <cell r="K195">
            <v>-2.2999999999999998</v>
          </cell>
          <cell r="L195">
            <v>-7</v>
          </cell>
          <cell r="O195">
            <v>0</v>
          </cell>
        </row>
        <row r="196">
          <cell r="A196" t="str">
            <v>TAB</v>
          </cell>
          <cell r="B196">
            <v>7052</v>
          </cell>
          <cell r="C196" t="str">
            <v>Resekostnader övriga</v>
          </cell>
          <cell r="D196">
            <v>-25.7</v>
          </cell>
          <cell r="E196">
            <v>-11.4</v>
          </cell>
          <cell r="F196">
            <v>-16.2</v>
          </cell>
          <cell r="G196">
            <v>-10.3</v>
          </cell>
          <cell r="H196">
            <v>-27.3</v>
          </cell>
          <cell r="I196">
            <v>-13</v>
          </cell>
          <cell r="J196">
            <v>-19.600000000000001</v>
          </cell>
          <cell r="K196">
            <v>-37.799999999999997</v>
          </cell>
          <cell r="L196">
            <v>-21.5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T-KAP</v>
          </cell>
          <cell r="B197">
            <v>7052</v>
          </cell>
          <cell r="C197" t="str">
            <v>Resekostnader övriga</v>
          </cell>
          <cell r="D197">
            <v>-55.6</v>
          </cell>
          <cell r="E197">
            <v>-5.6</v>
          </cell>
          <cell r="F197">
            <v>-28.2</v>
          </cell>
          <cell r="G197">
            <v>-41.7</v>
          </cell>
          <cell r="H197">
            <v>-2.2999999999999998</v>
          </cell>
          <cell r="I197">
            <v>-4.5</v>
          </cell>
          <cell r="J197">
            <v>-2.9</v>
          </cell>
          <cell r="K197">
            <v>-12</v>
          </cell>
          <cell r="L197">
            <v>-13</v>
          </cell>
          <cell r="M197">
            <v>0</v>
          </cell>
          <cell r="N197">
            <v>0</v>
          </cell>
          <cell r="O197">
            <v>0</v>
          </cell>
        </row>
        <row r="198">
          <cell r="A198" t="str">
            <v>T-FOND</v>
          </cell>
          <cell r="B198">
            <v>7052</v>
          </cell>
          <cell r="C198" t="str">
            <v>Resekostnader övriga</v>
          </cell>
          <cell r="D198">
            <v>-2.5</v>
          </cell>
          <cell r="E198">
            <v>-7.3</v>
          </cell>
          <cell r="F198">
            <v>-11.2</v>
          </cell>
          <cell r="G198">
            <v>0</v>
          </cell>
          <cell r="H198">
            <v>-3.3</v>
          </cell>
          <cell r="I198">
            <v>-11.1</v>
          </cell>
          <cell r="J198">
            <v>-2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B199" t="str">
            <v>7052 Totalt</v>
          </cell>
          <cell r="D199">
            <v>-83.8</v>
          </cell>
          <cell r="E199">
            <v>-24.3</v>
          </cell>
          <cell r="F199">
            <v>-55.599999999999994</v>
          </cell>
          <cell r="G199">
            <v>-52</v>
          </cell>
          <cell r="H199">
            <v>-32.9</v>
          </cell>
          <cell r="I199">
            <v>-28.6</v>
          </cell>
          <cell r="J199">
            <v>-24.5</v>
          </cell>
          <cell r="K199">
            <v>-49.8</v>
          </cell>
          <cell r="L199">
            <v>-34.5</v>
          </cell>
          <cell r="O199">
            <v>0</v>
          </cell>
        </row>
        <row r="200">
          <cell r="A200" t="str">
            <v>TAB</v>
          </cell>
          <cell r="B200">
            <v>7054</v>
          </cell>
          <cell r="C200" t="str">
            <v>Lokala resor, taxi mm</v>
          </cell>
          <cell r="D200">
            <v>0</v>
          </cell>
          <cell r="E200">
            <v>-0.2</v>
          </cell>
          <cell r="F200">
            <v>-1.4</v>
          </cell>
          <cell r="G200">
            <v>-2</v>
          </cell>
          <cell r="H200">
            <v>-1.6</v>
          </cell>
          <cell r="I200">
            <v>-0.4</v>
          </cell>
          <cell r="J200">
            <v>0</v>
          </cell>
          <cell r="K200">
            <v>-1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T-KAP</v>
          </cell>
          <cell r="B201">
            <v>7054</v>
          </cell>
          <cell r="C201" t="str">
            <v>Lokala resor, taxi mm</v>
          </cell>
          <cell r="D201">
            <v>-3.7</v>
          </cell>
          <cell r="E201">
            <v>-6.6</v>
          </cell>
          <cell r="F201">
            <v>-5.0999999999999996</v>
          </cell>
          <cell r="G201">
            <v>-4.9000000000000004</v>
          </cell>
          <cell r="H201">
            <v>-4.4000000000000004</v>
          </cell>
          <cell r="I201">
            <v>-6.3</v>
          </cell>
          <cell r="J201">
            <v>-6.2</v>
          </cell>
          <cell r="K201">
            <v>-5.9</v>
          </cell>
          <cell r="L201">
            <v>-4.0999999999999996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T-FOND</v>
          </cell>
          <cell r="B202">
            <v>7054</v>
          </cell>
          <cell r="C202" t="str">
            <v>Lokala resor, taxi mm</v>
          </cell>
          <cell r="D202">
            <v>-2.4</v>
          </cell>
          <cell r="E202">
            <v>-1.6</v>
          </cell>
          <cell r="F202">
            <v>-3.2</v>
          </cell>
          <cell r="G202">
            <v>-2.5</v>
          </cell>
          <cell r="H202">
            <v>-2</v>
          </cell>
          <cell r="I202">
            <v>-4.2</v>
          </cell>
          <cell r="J202">
            <v>-1.6</v>
          </cell>
          <cell r="K202">
            <v>-1</v>
          </cell>
          <cell r="L202">
            <v>-1.6</v>
          </cell>
          <cell r="M202">
            <v>0</v>
          </cell>
          <cell r="N202">
            <v>0</v>
          </cell>
          <cell r="O202">
            <v>0</v>
          </cell>
        </row>
        <row r="203">
          <cell r="B203" t="str">
            <v>7054 Totalt</v>
          </cell>
          <cell r="D203">
            <v>-6.1</v>
          </cell>
          <cell r="E203">
            <v>-8.4</v>
          </cell>
          <cell r="F203">
            <v>-9.6999999999999993</v>
          </cell>
          <cell r="G203">
            <v>-9.4</v>
          </cell>
          <cell r="H203">
            <v>-8</v>
          </cell>
          <cell r="I203">
            <v>-10.9</v>
          </cell>
          <cell r="J203">
            <v>-7.8000000000000007</v>
          </cell>
          <cell r="K203">
            <v>-7.9</v>
          </cell>
          <cell r="L203">
            <v>-5.6999999999999993</v>
          </cell>
          <cell r="O203">
            <v>0</v>
          </cell>
        </row>
        <row r="204">
          <cell r="A204" t="str">
            <v>TAB</v>
          </cell>
          <cell r="B204">
            <v>7171</v>
          </cell>
          <cell r="C204" t="str">
            <v>Representation, avdrag</v>
          </cell>
          <cell r="D204">
            <v>-1.2</v>
          </cell>
          <cell r="E204">
            <v>-1.1000000000000001</v>
          </cell>
          <cell r="F204">
            <v>-2.2000000000000002</v>
          </cell>
          <cell r="G204">
            <v>-4.5</v>
          </cell>
          <cell r="H204">
            <v>-7.2</v>
          </cell>
          <cell r="I204">
            <v>-2.2000000000000002</v>
          </cell>
          <cell r="J204">
            <v>0</v>
          </cell>
          <cell r="K204">
            <v>-6.2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 t="str">
            <v>T-KAP</v>
          </cell>
          <cell r="B205">
            <v>7171</v>
          </cell>
          <cell r="C205" t="str">
            <v>Representation, avdrag</v>
          </cell>
          <cell r="D205">
            <v>-3.4</v>
          </cell>
          <cell r="E205">
            <v>-5.4</v>
          </cell>
          <cell r="F205">
            <v>-10.4</v>
          </cell>
          <cell r="G205">
            <v>-8.6</v>
          </cell>
          <cell r="H205">
            <v>-8.6999999999999993</v>
          </cell>
          <cell r="I205">
            <v>-10.9</v>
          </cell>
          <cell r="J205">
            <v>-9.6</v>
          </cell>
          <cell r="K205">
            <v>-6.3</v>
          </cell>
          <cell r="L205">
            <v>-10.199999999999999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T-FOND</v>
          </cell>
          <cell r="B206">
            <v>7171</v>
          </cell>
          <cell r="C206" t="str">
            <v>Representation, avdrag</v>
          </cell>
          <cell r="D206">
            <v>-0.4</v>
          </cell>
          <cell r="E206">
            <v>-0.7</v>
          </cell>
          <cell r="F206">
            <v>-1.5</v>
          </cell>
          <cell r="G206">
            <v>-0.5</v>
          </cell>
          <cell r="H206">
            <v>-1.3</v>
          </cell>
          <cell r="I206">
            <v>-0.7</v>
          </cell>
          <cell r="J206">
            <v>-2</v>
          </cell>
          <cell r="K206">
            <v>-3.6</v>
          </cell>
          <cell r="L206">
            <v>-0.3</v>
          </cell>
          <cell r="M206">
            <v>0</v>
          </cell>
          <cell r="N206">
            <v>0</v>
          </cell>
          <cell r="O206">
            <v>0</v>
          </cell>
        </row>
        <row r="207">
          <cell r="B207" t="str">
            <v>7171 Totalt</v>
          </cell>
          <cell r="D207">
            <v>-5</v>
          </cell>
          <cell r="E207">
            <v>-7.2</v>
          </cell>
          <cell r="F207">
            <v>-14.100000000000001</v>
          </cell>
          <cell r="G207">
            <v>-13.6</v>
          </cell>
          <cell r="H207">
            <v>-17.2</v>
          </cell>
          <cell r="I207">
            <v>-13.8</v>
          </cell>
          <cell r="J207">
            <v>-11.6</v>
          </cell>
          <cell r="K207">
            <v>-16.100000000000001</v>
          </cell>
          <cell r="L207">
            <v>-10.5</v>
          </cell>
          <cell r="O207">
            <v>0</v>
          </cell>
        </row>
        <row r="208">
          <cell r="A208" t="str">
            <v>T-FOND</v>
          </cell>
          <cell r="B208">
            <v>7172</v>
          </cell>
          <cell r="C208" t="str">
            <v>Representation, vin &amp; sprit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-0.3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B209" t="str">
            <v>7172 Totalt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-0.3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O209">
            <v>0</v>
          </cell>
        </row>
        <row r="210">
          <cell r="A210" t="str">
            <v>TAB</v>
          </cell>
          <cell r="B210">
            <v>7173</v>
          </cell>
          <cell r="C210" t="str">
            <v>Överrepresentation</v>
          </cell>
          <cell r="D210">
            <v>0</v>
          </cell>
          <cell r="E210">
            <v>0</v>
          </cell>
          <cell r="F210">
            <v>-2</v>
          </cell>
          <cell r="G210">
            <v>-5.8</v>
          </cell>
          <cell r="H210">
            <v>-3.6</v>
          </cell>
          <cell r="I210">
            <v>0</v>
          </cell>
          <cell r="J210">
            <v>0</v>
          </cell>
          <cell r="K210">
            <v>-9.8000000000000007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T-KAP</v>
          </cell>
          <cell r="B211">
            <v>7173</v>
          </cell>
          <cell r="C211" t="str">
            <v>Överrepresentation</v>
          </cell>
          <cell r="D211">
            <v>0</v>
          </cell>
          <cell r="E211">
            <v>-0.3</v>
          </cell>
          <cell r="F211">
            <v>-3.1</v>
          </cell>
          <cell r="G211">
            <v>-1.2</v>
          </cell>
          <cell r="H211">
            <v>-0.2</v>
          </cell>
          <cell r="I211">
            <v>-2.9</v>
          </cell>
          <cell r="J211">
            <v>-0.9</v>
          </cell>
          <cell r="K211">
            <v>-1</v>
          </cell>
          <cell r="L211">
            <v>-0.4</v>
          </cell>
          <cell r="M211">
            <v>0</v>
          </cell>
          <cell r="N211">
            <v>0</v>
          </cell>
          <cell r="O211">
            <v>0</v>
          </cell>
        </row>
        <row r="212">
          <cell r="A212" t="str">
            <v>T-FOND</v>
          </cell>
          <cell r="B212">
            <v>7173</v>
          </cell>
          <cell r="C212" t="str">
            <v>Överrepresentation</v>
          </cell>
          <cell r="D212">
            <v>0</v>
          </cell>
          <cell r="E212">
            <v>-1.4</v>
          </cell>
          <cell r="F212">
            <v>-0.9</v>
          </cell>
          <cell r="G212">
            <v>0</v>
          </cell>
          <cell r="H212">
            <v>-3.1</v>
          </cell>
          <cell r="I212">
            <v>-0.1</v>
          </cell>
          <cell r="J212">
            <v>-2</v>
          </cell>
          <cell r="K212">
            <v>-0.7</v>
          </cell>
          <cell r="L212">
            <v>-1.2</v>
          </cell>
          <cell r="M212">
            <v>0</v>
          </cell>
          <cell r="N212">
            <v>0</v>
          </cell>
          <cell r="O212">
            <v>0</v>
          </cell>
        </row>
        <row r="213">
          <cell r="B213" t="str">
            <v>7173 Totalt</v>
          </cell>
          <cell r="D213">
            <v>0</v>
          </cell>
          <cell r="E213">
            <v>-1.7</v>
          </cell>
          <cell r="F213">
            <v>-6</v>
          </cell>
          <cell r="G213">
            <v>-7</v>
          </cell>
          <cell r="H213">
            <v>-6.9</v>
          </cell>
          <cell r="I213">
            <v>-3</v>
          </cell>
          <cell r="J213">
            <v>-2.9</v>
          </cell>
          <cell r="K213">
            <v>-11.5</v>
          </cell>
          <cell r="L213">
            <v>-1.6</v>
          </cell>
          <cell r="O213">
            <v>0</v>
          </cell>
        </row>
        <row r="214">
          <cell r="A214" t="str">
            <v>TAB</v>
          </cell>
          <cell r="B214">
            <v>7174</v>
          </cell>
          <cell r="C214" t="str">
            <v>Kundträffar, konferencer</v>
          </cell>
          <cell r="D214">
            <v>-8.6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 t="str">
            <v>T-KAP</v>
          </cell>
          <cell r="B215">
            <v>7174</v>
          </cell>
          <cell r="C215" t="str">
            <v>Kundträffar, konferencer</v>
          </cell>
          <cell r="D215">
            <v>-1</v>
          </cell>
          <cell r="E215">
            <v>-0.8</v>
          </cell>
          <cell r="F215">
            <v>-0.1</v>
          </cell>
          <cell r="G215">
            <v>0</v>
          </cell>
          <cell r="H215">
            <v>0</v>
          </cell>
          <cell r="I215">
            <v>-0.8</v>
          </cell>
          <cell r="J215">
            <v>0</v>
          </cell>
          <cell r="K215">
            <v>0</v>
          </cell>
          <cell r="L215">
            <v>-0.4</v>
          </cell>
          <cell r="M215">
            <v>0</v>
          </cell>
          <cell r="N215">
            <v>0</v>
          </cell>
          <cell r="O215">
            <v>0</v>
          </cell>
        </row>
        <row r="216">
          <cell r="B216" t="str">
            <v>7174 Totalt</v>
          </cell>
          <cell r="D216">
            <v>-9.6</v>
          </cell>
          <cell r="E216">
            <v>-0.8</v>
          </cell>
          <cell r="F216">
            <v>-0.1</v>
          </cell>
          <cell r="G216">
            <v>0</v>
          </cell>
          <cell r="H216">
            <v>0</v>
          </cell>
          <cell r="I216">
            <v>-0.8</v>
          </cell>
          <cell r="J216">
            <v>0</v>
          </cell>
          <cell r="K216">
            <v>0</v>
          </cell>
          <cell r="L216">
            <v>-0.4</v>
          </cell>
          <cell r="O216">
            <v>0</v>
          </cell>
        </row>
        <row r="217">
          <cell r="A217" t="str">
            <v>TAB</v>
          </cell>
          <cell r="B217">
            <v>7200</v>
          </cell>
          <cell r="C217" t="str">
            <v>Reklam och PR</v>
          </cell>
          <cell r="D217">
            <v>0</v>
          </cell>
          <cell r="E217">
            <v>-5</v>
          </cell>
          <cell r="F217">
            <v>0</v>
          </cell>
          <cell r="G217">
            <v>-47.2</v>
          </cell>
          <cell r="H217">
            <v>-22.4</v>
          </cell>
          <cell r="I217">
            <v>0</v>
          </cell>
          <cell r="J217">
            <v>0</v>
          </cell>
          <cell r="K217">
            <v>-0.7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T-KAP</v>
          </cell>
          <cell r="B218">
            <v>7200</v>
          </cell>
          <cell r="C218" t="str">
            <v>Reklam och PR</v>
          </cell>
          <cell r="D218">
            <v>0</v>
          </cell>
          <cell r="E218">
            <v>0</v>
          </cell>
          <cell r="F218">
            <v>-20.399999999999999</v>
          </cell>
          <cell r="G218">
            <v>0</v>
          </cell>
          <cell r="H218">
            <v>-14.9</v>
          </cell>
          <cell r="I218">
            <v>-72.5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B219" t="str">
            <v>7200 Totalt</v>
          </cell>
          <cell r="D219">
            <v>0</v>
          </cell>
          <cell r="E219">
            <v>-5</v>
          </cell>
          <cell r="F219">
            <v>-20.399999999999999</v>
          </cell>
          <cell r="G219">
            <v>-47.2</v>
          </cell>
          <cell r="H219">
            <v>-37.299999999999997</v>
          </cell>
          <cell r="I219">
            <v>-72.5</v>
          </cell>
          <cell r="J219">
            <v>0</v>
          </cell>
          <cell r="K219">
            <v>-0.7</v>
          </cell>
          <cell r="L219">
            <v>0</v>
          </cell>
          <cell r="O219">
            <v>0</v>
          </cell>
        </row>
        <row r="220">
          <cell r="A220" t="str">
            <v>T-KAP</v>
          </cell>
          <cell r="B220">
            <v>7210</v>
          </cell>
          <cell r="C220" t="str">
            <v>Annonsering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-7</v>
          </cell>
          <cell r="J220">
            <v>0</v>
          </cell>
          <cell r="K220">
            <v>0</v>
          </cell>
          <cell r="L220">
            <v>-5</v>
          </cell>
          <cell r="M220">
            <v>0</v>
          </cell>
          <cell r="N220">
            <v>0</v>
          </cell>
          <cell r="O220">
            <v>0</v>
          </cell>
        </row>
        <row r="221">
          <cell r="B221" t="str">
            <v>7210 Totalt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-7</v>
          </cell>
          <cell r="J221">
            <v>0</v>
          </cell>
          <cell r="K221">
            <v>0</v>
          </cell>
          <cell r="L221">
            <v>-5</v>
          </cell>
          <cell r="O221">
            <v>0</v>
          </cell>
        </row>
        <row r="222">
          <cell r="A222" t="str">
            <v>TAB</v>
          </cell>
          <cell r="B222">
            <v>7290</v>
          </cell>
          <cell r="C222" t="str">
            <v>Övrig marknadsföring</v>
          </cell>
          <cell r="D222">
            <v>0</v>
          </cell>
          <cell r="E222">
            <v>0</v>
          </cell>
          <cell r="F222">
            <v>0</v>
          </cell>
          <cell r="G222">
            <v>-12.5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 t="str">
            <v>T-KAP</v>
          </cell>
          <cell r="B223">
            <v>7290</v>
          </cell>
          <cell r="C223" t="str">
            <v>Övrig marknadsföring</v>
          </cell>
          <cell r="D223">
            <v>-4.8</v>
          </cell>
          <cell r="E223">
            <v>0</v>
          </cell>
          <cell r="F223">
            <v>0</v>
          </cell>
          <cell r="G223">
            <v>-6.6</v>
          </cell>
          <cell r="H223">
            <v>0</v>
          </cell>
          <cell r="I223">
            <v>-1</v>
          </cell>
          <cell r="J223">
            <v>-28.9</v>
          </cell>
          <cell r="K223">
            <v>-7.2</v>
          </cell>
          <cell r="L223">
            <v>-0.6</v>
          </cell>
          <cell r="M223">
            <v>0</v>
          </cell>
          <cell r="N223">
            <v>0</v>
          </cell>
          <cell r="O223">
            <v>0</v>
          </cell>
        </row>
        <row r="224">
          <cell r="B224" t="str">
            <v>7290 Totalt</v>
          </cell>
          <cell r="D224">
            <v>-4.8</v>
          </cell>
          <cell r="E224">
            <v>0</v>
          </cell>
          <cell r="F224">
            <v>0</v>
          </cell>
          <cell r="G224">
            <v>-19.100000000000001</v>
          </cell>
          <cell r="H224">
            <v>0</v>
          </cell>
          <cell r="I224">
            <v>-1</v>
          </cell>
          <cell r="J224">
            <v>-28.9</v>
          </cell>
          <cell r="K224">
            <v>-7.2</v>
          </cell>
          <cell r="L224">
            <v>-0.6</v>
          </cell>
          <cell r="O224">
            <v>0</v>
          </cell>
        </row>
        <row r="225">
          <cell r="A225" t="str">
            <v>TAB</v>
          </cell>
          <cell r="B225">
            <v>7310</v>
          </cell>
          <cell r="C225" t="str">
            <v>Försäkringspremier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-13.9</v>
          </cell>
          <cell r="I225">
            <v>-2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B226" t="str">
            <v>7310 Totalt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-13.9</v>
          </cell>
          <cell r="I226">
            <v>-2</v>
          </cell>
          <cell r="J226">
            <v>0</v>
          </cell>
          <cell r="K226">
            <v>0</v>
          </cell>
          <cell r="L226">
            <v>0</v>
          </cell>
          <cell r="O226">
            <v>0</v>
          </cell>
        </row>
        <row r="227">
          <cell r="A227" t="str">
            <v>TAB</v>
          </cell>
          <cell r="B227">
            <v>7319</v>
          </cell>
          <cell r="C227" t="str">
            <v>AIG, Förmögenhetsbrott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-5</v>
          </cell>
          <cell r="I227">
            <v>-5</v>
          </cell>
          <cell r="J227">
            <v>-5</v>
          </cell>
          <cell r="K227">
            <v>-5</v>
          </cell>
          <cell r="L227">
            <v>-5</v>
          </cell>
          <cell r="M227">
            <v>0</v>
          </cell>
          <cell r="N227">
            <v>0</v>
          </cell>
          <cell r="O227">
            <v>0</v>
          </cell>
        </row>
        <row r="228">
          <cell r="B228" t="str">
            <v>7319 Totalt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-5</v>
          </cell>
          <cell r="I228">
            <v>-5</v>
          </cell>
          <cell r="J228">
            <v>-5</v>
          </cell>
          <cell r="K228">
            <v>-5</v>
          </cell>
          <cell r="L228">
            <v>-5</v>
          </cell>
          <cell r="O228">
            <v>0</v>
          </cell>
        </row>
        <row r="229">
          <cell r="A229" t="str">
            <v>TAB</v>
          </cell>
          <cell r="B229">
            <v>7320</v>
          </cell>
          <cell r="C229" t="str">
            <v>AIG, Proffessionsansvar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-16.3</v>
          </cell>
          <cell r="I229">
            <v>-16.3</v>
          </cell>
          <cell r="J229">
            <v>-16.3</v>
          </cell>
          <cell r="K229">
            <v>-16.3</v>
          </cell>
          <cell r="L229">
            <v>-16.3</v>
          </cell>
          <cell r="M229">
            <v>0</v>
          </cell>
          <cell r="N229">
            <v>0</v>
          </cell>
          <cell r="O229">
            <v>0</v>
          </cell>
        </row>
        <row r="230">
          <cell r="A230" t="str">
            <v>T-KAP</v>
          </cell>
          <cell r="B230">
            <v>7320</v>
          </cell>
          <cell r="C230" t="str">
            <v>Ansvarsförsäkring</v>
          </cell>
          <cell r="D230">
            <v>-14.4</v>
          </cell>
          <cell r="E230">
            <v>-14.4</v>
          </cell>
          <cell r="F230">
            <v>-14.4</v>
          </cell>
          <cell r="G230">
            <v>-14.4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B231" t="str">
            <v>7320 Totalt</v>
          </cell>
          <cell r="D231">
            <v>-14.4</v>
          </cell>
          <cell r="E231">
            <v>-14.4</v>
          </cell>
          <cell r="F231">
            <v>-14.4</v>
          </cell>
          <cell r="G231">
            <v>-14.4</v>
          </cell>
          <cell r="H231">
            <v>-16.3</v>
          </cell>
          <cell r="I231">
            <v>-16.3</v>
          </cell>
          <cell r="J231">
            <v>-16.3</v>
          </cell>
          <cell r="K231">
            <v>-16.3</v>
          </cell>
          <cell r="L231">
            <v>-16.3</v>
          </cell>
          <cell r="O231">
            <v>0</v>
          </cell>
        </row>
        <row r="232">
          <cell r="A232" t="str">
            <v>TAB</v>
          </cell>
          <cell r="B232">
            <v>7321</v>
          </cell>
          <cell r="C232" t="str">
            <v>VD/Styrelseansvarsförs</v>
          </cell>
          <cell r="D232">
            <v>-2.9</v>
          </cell>
          <cell r="E232">
            <v>-2.9</v>
          </cell>
          <cell r="F232">
            <v>-2.9</v>
          </cell>
          <cell r="G232">
            <v>-2.9</v>
          </cell>
          <cell r="H232">
            <v>-2.9</v>
          </cell>
          <cell r="I232">
            <v>-2.9</v>
          </cell>
          <cell r="J232">
            <v>-2.9</v>
          </cell>
          <cell r="K232">
            <v>-2.9</v>
          </cell>
          <cell r="L232">
            <v>-2.9</v>
          </cell>
          <cell r="M232">
            <v>0</v>
          </cell>
          <cell r="N232">
            <v>0</v>
          </cell>
          <cell r="O232">
            <v>0</v>
          </cell>
        </row>
        <row r="233">
          <cell r="B233" t="str">
            <v>7321 Totalt</v>
          </cell>
          <cell r="D233">
            <v>-2.9</v>
          </cell>
          <cell r="E233">
            <v>-2.9</v>
          </cell>
          <cell r="F233">
            <v>-2.9</v>
          </cell>
          <cell r="G233">
            <v>-2.9</v>
          </cell>
          <cell r="H233">
            <v>-2.9</v>
          </cell>
          <cell r="I233">
            <v>-2.9</v>
          </cell>
          <cell r="J233">
            <v>-2.9</v>
          </cell>
          <cell r="K233">
            <v>-2.9</v>
          </cell>
          <cell r="L233">
            <v>-2.9</v>
          </cell>
          <cell r="O233">
            <v>0</v>
          </cell>
        </row>
        <row r="234">
          <cell r="A234" t="str">
            <v>T-KAP</v>
          </cell>
          <cell r="B234">
            <v>7415</v>
          </cell>
          <cell r="C234" t="str">
            <v>Styrelsearvoden, sociala avg</v>
          </cell>
          <cell r="D234">
            <v>0</v>
          </cell>
          <cell r="E234">
            <v>0</v>
          </cell>
          <cell r="F234">
            <v>0</v>
          </cell>
          <cell r="G234">
            <v>2.9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 t="str">
            <v>T-FOND</v>
          </cell>
          <cell r="B235">
            <v>7415</v>
          </cell>
          <cell r="C235" t="str">
            <v>Styrelsearvoden, sociala avg</v>
          </cell>
          <cell r="D235">
            <v>0</v>
          </cell>
          <cell r="E235">
            <v>0</v>
          </cell>
          <cell r="F235">
            <v>0</v>
          </cell>
          <cell r="G235">
            <v>5.8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B236" t="str">
            <v>7415 Totalt</v>
          </cell>
          <cell r="D236">
            <v>0</v>
          </cell>
          <cell r="E236">
            <v>0</v>
          </cell>
          <cell r="F236">
            <v>0</v>
          </cell>
          <cell r="G236">
            <v>8.6999999999999993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O236">
            <v>0</v>
          </cell>
        </row>
        <row r="237">
          <cell r="A237" t="str">
            <v>T-KAP</v>
          </cell>
          <cell r="B237">
            <v>7420</v>
          </cell>
          <cell r="C237" t="str">
            <v>Revisionsarvoden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5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 t="str">
            <v>T-FOND</v>
          </cell>
          <cell r="B238">
            <v>7420</v>
          </cell>
          <cell r="C238" t="str">
            <v>Revisionsarvoden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12.1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B239" t="str">
            <v>7420 Totalt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17.100000000000001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O239">
            <v>0</v>
          </cell>
        </row>
        <row r="240">
          <cell r="A240" t="str">
            <v>T-FOND</v>
          </cell>
          <cell r="B240">
            <v>7510</v>
          </cell>
          <cell r="C240" t="str">
            <v>Trevise Marknadsanalys</v>
          </cell>
          <cell r="D240">
            <v>-117.7</v>
          </cell>
          <cell r="E240">
            <v>-117.7</v>
          </cell>
          <cell r="F240">
            <v>-117.7</v>
          </cell>
          <cell r="G240">
            <v>-117.6</v>
          </cell>
          <cell r="H240">
            <v>-117.6</v>
          </cell>
          <cell r="I240">
            <v>-117.6</v>
          </cell>
          <cell r="J240">
            <v>-114.3</v>
          </cell>
          <cell r="K240">
            <v>-114.3</v>
          </cell>
          <cell r="L240">
            <v>-114.3</v>
          </cell>
          <cell r="M240">
            <v>0</v>
          </cell>
          <cell r="N240">
            <v>0</v>
          </cell>
          <cell r="O240">
            <v>0</v>
          </cell>
        </row>
        <row r="241">
          <cell r="B241" t="str">
            <v>7510 Totalt</v>
          </cell>
          <cell r="D241">
            <v>-117.7</v>
          </cell>
          <cell r="E241">
            <v>-117.7</v>
          </cell>
          <cell r="F241">
            <v>-117.7</v>
          </cell>
          <cell r="G241">
            <v>-117.6</v>
          </cell>
          <cell r="H241">
            <v>-117.6</v>
          </cell>
          <cell r="I241">
            <v>-117.6</v>
          </cell>
          <cell r="J241">
            <v>-114.3</v>
          </cell>
          <cell r="K241">
            <v>-114.3</v>
          </cell>
          <cell r="L241">
            <v>-114.3</v>
          </cell>
          <cell r="O241">
            <v>0</v>
          </cell>
        </row>
        <row r="242">
          <cell r="A242" t="str">
            <v>T-FOND</v>
          </cell>
          <cell r="B242">
            <v>7610</v>
          </cell>
          <cell r="C242" t="str">
            <v>Tryck av fondinfo</v>
          </cell>
          <cell r="D242">
            <v>0</v>
          </cell>
          <cell r="E242">
            <v>0</v>
          </cell>
          <cell r="F242">
            <v>-32.700000000000003</v>
          </cell>
          <cell r="G242">
            <v>0</v>
          </cell>
          <cell r="H242">
            <v>0</v>
          </cell>
          <cell r="I242">
            <v>0</v>
          </cell>
          <cell r="J242">
            <v>-79.8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B243" t="str">
            <v>7610 Totalt</v>
          </cell>
          <cell r="D243">
            <v>0</v>
          </cell>
          <cell r="E243">
            <v>0</v>
          </cell>
          <cell r="F243">
            <v>-32.700000000000003</v>
          </cell>
          <cell r="G243">
            <v>0</v>
          </cell>
          <cell r="H243">
            <v>0</v>
          </cell>
          <cell r="I243">
            <v>0</v>
          </cell>
          <cell r="J243">
            <v>-79.8</v>
          </cell>
          <cell r="K243">
            <v>0</v>
          </cell>
          <cell r="L243">
            <v>0</v>
          </cell>
          <cell r="O243">
            <v>0</v>
          </cell>
        </row>
        <row r="244">
          <cell r="A244" t="str">
            <v>T-KAP</v>
          </cell>
          <cell r="B244">
            <v>7615</v>
          </cell>
          <cell r="C244" t="str">
            <v>Tryck av årsredovisning</v>
          </cell>
          <cell r="D244">
            <v>0</v>
          </cell>
          <cell r="E244">
            <v>0</v>
          </cell>
          <cell r="F244">
            <v>0</v>
          </cell>
          <cell r="G244">
            <v>-100.6</v>
          </cell>
          <cell r="H244">
            <v>-61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 t="str">
            <v>T-FOND</v>
          </cell>
          <cell r="B245">
            <v>7615</v>
          </cell>
          <cell r="C245" t="str">
            <v>Tryck av årsredovisning</v>
          </cell>
          <cell r="D245">
            <v>0</v>
          </cell>
          <cell r="E245">
            <v>0</v>
          </cell>
          <cell r="F245">
            <v>-44.3</v>
          </cell>
          <cell r="G245">
            <v>-62.4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-15.7</v>
          </cell>
          <cell r="M245">
            <v>0</v>
          </cell>
          <cell r="N245">
            <v>0</v>
          </cell>
          <cell r="O245">
            <v>0</v>
          </cell>
        </row>
        <row r="246">
          <cell r="B246" t="str">
            <v>7615 Totalt</v>
          </cell>
          <cell r="D246">
            <v>0</v>
          </cell>
          <cell r="E246">
            <v>0</v>
          </cell>
          <cell r="F246">
            <v>-44.3</v>
          </cell>
          <cell r="G246">
            <v>-163</v>
          </cell>
          <cell r="H246">
            <v>-61</v>
          </cell>
          <cell r="I246">
            <v>0</v>
          </cell>
          <cell r="J246">
            <v>0</v>
          </cell>
          <cell r="K246">
            <v>0</v>
          </cell>
          <cell r="L246">
            <v>-15.7</v>
          </cell>
          <cell r="O246">
            <v>0</v>
          </cell>
        </row>
        <row r="247">
          <cell r="A247" t="str">
            <v>T-KAP</v>
          </cell>
          <cell r="B247">
            <v>7620</v>
          </cell>
          <cell r="C247" t="str">
            <v>Börsinformation, SIX</v>
          </cell>
          <cell r="D247">
            <v>-10.6</v>
          </cell>
          <cell r="E247">
            <v>-10.6</v>
          </cell>
          <cell r="F247">
            <v>-10.6</v>
          </cell>
          <cell r="G247">
            <v>-10.6</v>
          </cell>
          <cell r="H247">
            <v>-10.6</v>
          </cell>
          <cell r="I247">
            <v>-21.2</v>
          </cell>
          <cell r="J247">
            <v>0</v>
          </cell>
          <cell r="K247">
            <v>-10.6</v>
          </cell>
          <cell r="L247">
            <v>-10.6</v>
          </cell>
          <cell r="M247">
            <v>0</v>
          </cell>
          <cell r="N247">
            <v>0</v>
          </cell>
          <cell r="O247">
            <v>0</v>
          </cell>
        </row>
        <row r="248">
          <cell r="A248" t="str">
            <v>T-FOND</v>
          </cell>
          <cell r="B248">
            <v>7620</v>
          </cell>
          <cell r="C248" t="str">
            <v>Börsinformation, SIX</v>
          </cell>
          <cell r="D248">
            <v>-26.6</v>
          </cell>
          <cell r="E248">
            <v>-26.6</v>
          </cell>
          <cell r="F248">
            <v>-26.6</v>
          </cell>
          <cell r="G248">
            <v>-26.5</v>
          </cell>
          <cell r="H248">
            <v>-26.5</v>
          </cell>
          <cell r="I248">
            <v>-26.5</v>
          </cell>
          <cell r="J248">
            <v>-26.5</v>
          </cell>
          <cell r="K248">
            <v>-26.5</v>
          </cell>
          <cell r="L248">
            <v>-26.5</v>
          </cell>
          <cell r="M248">
            <v>0</v>
          </cell>
          <cell r="N248">
            <v>0</v>
          </cell>
          <cell r="O248">
            <v>0</v>
          </cell>
        </row>
        <row r="249">
          <cell r="B249" t="str">
            <v>7620 Totalt</v>
          </cell>
          <cell r="D249">
            <v>-37.200000000000003</v>
          </cell>
          <cell r="E249">
            <v>-37.200000000000003</v>
          </cell>
          <cell r="F249">
            <v>-37.200000000000003</v>
          </cell>
          <cell r="G249">
            <v>-37.1</v>
          </cell>
          <cell r="H249">
            <v>-37.1</v>
          </cell>
          <cell r="I249">
            <v>-47.7</v>
          </cell>
          <cell r="J249">
            <v>-26.5</v>
          </cell>
          <cell r="K249">
            <v>-37.1</v>
          </cell>
          <cell r="L249">
            <v>-37.1</v>
          </cell>
          <cell r="O249">
            <v>0</v>
          </cell>
        </row>
        <row r="250">
          <cell r="A250" t="str">
            <v>T-FOND</v>
          </cell>
          <cell r="B250">
            <v>7621</v>
          </cell>
          <cell r="C250" t="str">
            <v>Penny, drift &amp; underhåll mm</v>
          </cell>
          <cell r="D250">
            <v>-2.6</v>
          </cell>
          <cell r="E250">
            <v>-2.6</v>
          </cell>
          <cell r="F250">
            <v>-2.6</v>
          </cell>
          <cell r="G250">
            <v>-2.6</v>
          </cell>
          <cell r="H250">
            <v>-2.6</v>
          </cell>
          <cell r="I250">
            <v>-2.6</v>
          </cell>
          <cell r="J250">
            <v>-2.6</v>
          </cell>
          <cell r="K250">
            <v>-2.6</v>
          </cell>
          <cell r="L250">
            <v>-2.6</v>
          </cell>
          <cell r="M250">
            <v>0</v>
          </cell>
          <cell r="N250">
            <v>0</v>
          </cell>
          <cell r="O250">
            <v>0</v>
          </cell>
        </row>
        <row r="251">
          <cell r="B251" t="str">
            <v>7621 Totalt</v>
          </cell>
          <cell r="D251">
            <v>-2.6</v>
          </cell>
          <cell r="E251">
            <v>-2.6</v>
          </cell>
          <cell r="F251">
            <v>-2.6</v>
          </cell>
          <cell r="G251">
            <v>-2.6</v>
          </cell>
          <cell r="H251">
            <v>-2.6</v>
          </cell>
          <cell r="I251">
            <v>-2.6</v>
          </cell>
          <cell r="J251">
            <v>-2.6</v>
          </cell>
          <cell r="K251">
            <v>-2.6</v>
          </cell>
          <cell r="L251">
            <v>-2.6</v>
          </cell>
          <cell r="O251">
            <v>0</v>
          </cell>
        </row>
        <row r="252">
          <cell r="A252" t="str">
            <v>T-KAP</v>
          </cell>
          <cell r="B252">
            <v>7622</v>
          </cell>
          <cell r="C252" t="str">
            <v>Kundsystem, drift &amp; underh, mm</v>
          </cell>
          <cell r="D252">
            <v>-7.9</v>
          </cell>
          <cell r="E252">
            <v>-7.9</v>
          </cell>
          <cell r="F252">
            <v>-7.9</v>
          </cell>
          <cell r="G252">
            <v>-7.9</v>
          </cell>
          <cell r="H252">
            <v>-7.9</v>
          </cell>
          <cell r="I252">
            <v>-15.9</v>
          </cell>
          <cell r="J252">
            <v>0</v>
          </cell>
          <cell r="K252">
            <v>-7.9</v>
          </cell>
          <cell r="L252">
            <v>-7.9</v>
          </cell>
          <cell r="M252">
            <v>0</v>
          </cell>
          <cell r="N252">
            <v>0</v>
          </cell>
          <cell r="O252">
            <v>0</v>
          </cell>
        </row>
        <row r="253">
          <cell r="A253" t="str">
            <v>T-FOND</v>
          </cell>
          <cell r="B253">
            <v>7622</v>
          </cell>
          <cell r="C253" t="str">
            <v>Optima, drift &amp; underhåll mm</v>
          </cell>
          <cell r="D253">
            <v>-23.7</v>
          </cell>
          <cell r="E253">
            <v>-1.6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B254" t="str">
            <v>7622 Totalt</v>
          </cell>
          <cell r="D254">
            <v>-31.6</v>
          </cell>
          <cell r="E254">
            <v>-9.5</v>
          </cell>
          <cell r="F254">
            <v>-7.9</v>
          </cell>
          <cell r="G254">
            <v>-7.9</v>
          </cell>
          <cell r="H254">
            <v>-7.9</v>
          </cell>
          <cell r="I254">
            <v>-15.9</v>
          </cell>
          <cell r="J254">
            <v>0</v>
          </cell>
          <cell r="K254">
            <v>-7.9</v>
          </cell>
          <cell r="L254">
            <v>-7.9</v>
          </cell>
          <cell r="O254">
            <v>0</v>
          </cell>
        </row>
        <row r="255">
          <cell r="A255" t="str">
            <v>T-FOND</v>
          </cell>
          <cell r="B255">
            <v>7623</v>
          </cell>
          <cell r="C255" t="str">
            <v>Vikingen, drift &amp; underhåll mm</v>
          </cell>
          <cell r="D255">
            <v>0</v>
          </cell>
          <cell r="E255">
            <v>-1</v>
          </cell>
          <cell r="F255">
            <v>-1</v>
          </cell>
          <cell r="G255">
            <v>-1</v>
          </cell>
          <cell r="H255">
            <v>-1</v>
          </cell>
          <cell r="I255">
            <v>-1</v>
          </cell>
          <cell r="J255">
            <v>-1</v>
          </cell>
          <cell r="K255">
            <v>-1</v>
          </cell>
          <cell r="L255">
            <v>-1</v>
          </cell>
          <cell r="M255">
            <v>0</v>
          </cell>
          <cell r="N255">
            <v>0</v>
          </cell>
          <cell r="O255">
            <v>0</v>
          </cell>
        </row>
        <row r="256">
          <cell r="B256" t="str">
            <v>7623 Totalt</v>
          </cell>
          <cell r="D256">
            <v>0</v>
          </cell>
          <cell r="E256">
            <v>-1</v>
          </cell>
          <cell r="F256">
            <v>-1</v>
          </cell>
          <cell r="G256">
            <v>-1</v>
          </cell>
          <cell r="H256">
            <v>-1</v>
          </cell>
          <cell r="I256">
            <v>-1</v>
          </cell>
          <cell r="J256">
            <v>-1</v>
          </cell>
          <cell r="K256">
            <v>-1</v>
          </cell>
          <cell r="L256">
            <v>-1</v>
          </cell>
          <cell r="O256">
            <v>0</v>
          </cell>
        </row>
        <row r="257">
          <cell r="A257" t="str">
            <v>T-FOND</v>
          </cell>
          <cell r="B257">
            <v>7624</v>
          </cell>
          <cell r="C257" t="str">
            <v>PM-terminal, drift &amp; underhåll</v>
          </cell>
          <cell r="D257">
            <v>-2.7</v>
          </cell>
          <cell r="E257">
            <v>-1.4</v>
          </cell>
          <cell r="F257">
            <v>-1.4</v>
          </cell>
          <cell r="G257">
            <v>-1.4</v>
          </cell>
          <cell r="H257">
            <v>-1.4</v>
          </cell>
          <cell r="I257">
            <v>-1.4</v>
          </cell>
          <cell r="J257">
            <v>-1.4</v>
          </cell>
          <cell r="K257">
            <v>-4.4000000000000004</v>
          </cell>
          <cell r="L257">
            <v>-4.4000000000000004</v>
          </cell>
          <cell r="M257">
            <v>0</v>
          </cell>
          <cell r="N257">
            <v>0</v>
          </cell>
          <cell r="O257">
            <v>0</v>
          </cell>
        </row>
        <row r="258">
          <cell r="B258" t="str">
            <v>7624 Totalt</v>
          </cell>
          <cell r="D258">
            <v>-2.7</v>
          </cell>
          <cell r="E258">
            <v>-1.4</v>
          </cell>
          <cell r="F258">
            <v>-1.4</v>
          </cell>
          <cell r="G258">
            <v>-1.4</v>
          </cell>
          <cell r="H258">
            <v>-1.4</v>
          </cell>
          <cell r="I258">
            <v>-1.4</v>
          </cell>
          <cell r="J258">
            <v>-1.4</v>
          </cell>
          <cell r="K258">
            <v>-4.4000000000000004</v>
          </cell>
          <cell r="L258">
            <v>-4.4000000000000004</v>
          </cell>
          <cell r="O258">
            <v>0</v>
          </cell>
        </row>
        <row r="259">
          <cell r="A259" t="str">
            <v>T-FOND</v>
          </cell>
          <cell r="B259">
            <v>7625</v>
          </cell>
          <cell r="C259" t="str">
            <v>Telerate, Dow Jones</v>
          </cell>
          <cell r="D259">
            <v>0</v>
          </cell>
          <cell r="E259">
            <v>-15.1</v>
          </cell>
          <cell r="F259">
            <v>-1.8</v>
          </cell>
          <cell r="G259">
            <v>-10.199999999999999</v>
          </cell>
          <cell r="H259">
            <v>-12.3</v>
          </cell>
          <cell r="I259">
            <v>-10.199999999999999</v>
          </cell>
          <cell r="J259">
            <v>-10.7</v>
          </cell>
          <cell r="K259">
            <v>-10.7</v>
          </cell>
          <cell r="L259">
            <v>-10.7</v>
          </cell>
          <cell r="M259">
            <v>0</v>
          </cell>
          <cell r="N259">
            <v>0</v>
          </cell>
          <cell r="O259">
            <v>0</v>
          </cell>
        </row>
        <row r="260">
          <cell r="B260" t="str">
            <v>7625 Totalt</v>
          </cell>
          <cell r="D260">
            <v>0</v>
          </cell>
          <cell r="E260">
            <v>-15.1</v>
          </cell>
          <cell r="F260">
            <v>-1.8</v>
          </cell>
          <cell r="G260">
            <v>-10.199999999999999</v>
          </cell>
          <cell r="H260">
            <v>-12.3</v>
          </cell>
          <cell r="I260">
            <v>-10.199999999999999</v>
          </cell>
          <cell r="J260">
            <v>-10.7</v>
          </cell>
          <cell r="K260">
            <v>-10.7</v>
          </cell>
          <cell r="L260">
            <v>-10.7</v>
          </cell>
          <cell r="O260">
            <v>0</v>
          </cell>
        </row>
        <row r="261">
          <cell r="A261" t="str">
            <v>T-FOND</v>
          </cell>
          <cell r="B261">
            <v>7630</v>
          </cell>
          <cell r="C261" t="str">
            <v>Fondbolagens Förening</v>
          </cell>
          <cell r="D261">
            <v>-3.1</v>
          </cell>
          <cell r="E261">
            <v>-3.1</v>
          </cell>
          <cell r="F261">
            <v>-3.1</v>
          </cell>
          <cell r="G261">
            <v>-3.1</v>
          </cell>
          <cell r="H261">
            <v>-3.1</v>
          </cell>
          <cell r="I261">
            <v>-3.1</v>
          </cell>
          <cell r="J261">
            <v>-9.4</v>
          </cell>
          <cell r="K261">
            <v>-9.4</v>
          </cell>
          <cell r="L261">
            <v>-9.4</v>
          </cell>
          <cell r="M261">
            <v>0</v>
          </cell>
          <cell r="N261">
            <v>0</v>
          </cell>
          <cell r="O261">
            <v>0</v>
          </cell>
        </row>
        <row r="262">
          <cell r="B262" t="str">
            <v>7630 Totalt</v>
          </cell>
          <cell r="D262">
            <v>-3.1</v>
          </cell>
          <cell r="E262">
            <v>-3.1</v>
          </cell>
          <cell r="F262">
            <v>-3.1</v>
          </cell>
          <cell r="G262">
            <v>-3.1</v>
          </cell>
          <cell r="H262">
            <v>-3.1</v>
          </cell>
          <cell r="I262">
            <v>-3.1</v>
          </cell>
          <cell r="J262">
            <v>-9.4</v>
          </cell>
          <cell r="K262">
            <v>-9.4</v>
          </cell>
          <cell r="L262">
            <v>-9.4</v>
          </cell>
          <cell r="O262">
            <v>0</v>
          </cell>
        </row>
        <row r="263">
          <cell r="A263" t="str">
            <v>T-KAP</v>
          </cell>
          <cell r="B263">
            <v>7635</v>
          </cell>
          <cell r="C263" t="str">
            <v>Finansinspektionen</v>
          </cell>
          <cell r="D263">
            <v>-11.2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B264" t="str">
            <v>7635 Totalt</v>
          </cell>
          <cell r="D264">
            <v>-11.2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O264">
            <v>0</v>
          </cell>
        </row>
        <row r="265">
          <cell r="A265" t="str">
            <v>T-KAP</v>
          </cell>
          <cell r="B265">
            <v>7640</v>
          </cell>
          <cell r="C265" t="str">
            <v>Kompensation kunder</v>
          </cell>
          <cell r="D265">
            <v>-13.9</v>
          </cell>
          <cell r="E265">
            <v>0</v>
          </cell>
          <cell r="F265">
            <v>-1.5</v>
          </cell>
          <cell r="G265">
            <v>-6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-0.3</v>
          </cell>
          <cell r="M265">
            <v>0</v>
          </cell>
          <cell r="N265">
            <v>0</v>
          </cell>
          <cell r="O265">
            <v>0</v>
          </cell>
        </row>
        <row r="266">
          <cell r="A266" t="str">
            <v>T-FOND</v>
          </cell>
          <cell r="B266">
            <v>7640</v>
          </cell>
          <cell r="C266" t="str">
            <v>Kompensation kunder</v>
          </cell>
          <cell r="D266">
            <v>-1.7</v>
          </cell>
          <cell r="E266">
            <v>0</v>
          </cell>
          <cell r="F266">
            <v>0</v>
          </cell>
          <cell r="G266">
            <v>-6</v>
          </cell>
          <cell r="H266">
            <v>0</v>
          </cell>
          <cell r="I266">
            <v>-0.1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B267" t="str">
            <v>7640 Totalt</v>
          </cell>
          <cell r="D267">
            <v>-15.6</v>
          </cell>
          <cell r="E267">
            <v>0</v>
          </cell>
          <cell r="F267">
            <v>-1.5</v>
          </cell>
          <cell r="G267">
            <v>-12</v>
          </cell>
          <cell r="H267">
            <v>0</v>
          </cell>
          <cell r="I267">
            <v>-0.1</v>
          </cell>
          <cell r="J267">
            <v>0</v>
          </cell>
          <cell r="K267">
            <v>0</v>
          </cell>
          <cell r="L267">
            <v>-0.3</v>
          </cell>
          <cell r="O267">
            <v>0</v>
          </cell>
        </row>
        <row r="268">
          <cell r="A268" t="str">
            <v>T-KAP</v>
          </cell>
          <cell r="B268">
            <v>7645</v>
          </cell>
          <cell r="C268" t="str">
            <v>Stig Nordek, övrigt</v>
          </cell>
          <cell r="D268">
            <v>0</v>
          </cell>
          <cell r="E268">
            <v>-1.9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 t="str">
            <v>T-FOND</v>
          </cell>
          <cell r="B269">
            <v>7645</v>
          </cell>
          <cell r="C269" t="str">
            <v>Stig Nordek, övrigt</v>
          </cell>
          <cell r="D269">
            <v>0</v>
          </cell>
          <cell r="E269">
            <v>-33.200000000000003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B270" t="str">
            <v>7645 Totalt</v>
          </cell>
          <cell r="D270">
            <v>0</v>
          </cell>
          <cell r="E270">
            <v>-35.1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O270">
            <v>0</v>
          </cell>
        </row>
        <row r="271">
          <cell r="A271" t="str">
            <v>TAB</v>
          </cell>
          <cell r="B271">
            <v>7650</v>
          </cell>
          <cell r="C271" t="str">
            <v>Främmande tjänster för kund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-8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 t="str">
            <v>T-KAP</v>
          </cell>
          <cell r="B272">
            <v>7650</v>
          </cell>
          <cell r="C272" t="str">
            <v>Främmande tjänster för kund</v>
          </cell>
          <cell r="D272">
            <v>-2.8</v>
          </cell>
          <cell r="E272">
            <v>-17.2</v>
          </cell>
          <cell r="F272">
            <v>-4.0999999999999996</v>
          </cell>
          <cell r="G272">
            <v>-6.2</v>
          </cell>
          <cell r="H272">
            <v>0</v>
          </cell>
          <cell r="I272">
            <v>-13.3</v>
          </cell>
          <cell r="J272">
            <v>-36.9</v>
          </cell>
          <cell r="K272">
            <v>0</v>
          </cell>
          <cell r="L272">
            <v>-13.3</v>
          </cell>
          <cell r="M272">
            <v>0</v>
          </cell>
          <cell r="N272">
            <v>0</v>
          </cell>
          <cell r="O272">
            <v>0</v>
          </cell>
        </row>
        <row r="273">
          <cell r="A273" t="str">
            <v>T-FOND</v>
          </cell>
          <cell r="B273">
            <v>7650</v>
          </cell>
          <cell r="C273" t="str">
            <v>Främmande tjänster för kund</v>
          </cell>
          <cell r="D273">
            <v>0</v>
          </cell>
          <cell r="E273">
            <v>-1.5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B274" t="str">
            <v>7650 Totalt</v>
          </cell>
          <cell r="D274">
            <v>-2.8</v>
          </cell>
          <cell r="E274">
            <v>-18.7</v>
          </cell>
          <cell r="F274">
            <v>-4.0999999999999996</v>
          </cell>
          <cell r="G274">
            <v>-6.2</v>
          </cell>
          <cell r="H274">
            <v>0</v>
          </cell>
          <cell r="I274">
            <v>-21.3</v>
          </cell>
          <cell r="J274">
            <v>-36.9</v>
          </cell>
          <cell r="K274">
            <v>0</v>
          </cell>
          <cell r="L274">
            <v>-13.3</v>
          </cell>
          <cell r="O274">
            <v>0</v>
          </cell>
        </row>
        <row r="275">
          <cell r="A275" t="str">
            <v>T-FOND</v>
          </cell>
          <cell r="B275">
            <v>7655</v>
          </cell>
          <cell r="C275" t="str">
            <v>Revision, fonder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7.7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B276" t="str">
            <v>7655 Totalt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7.7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O276">
            <v>0</v>
          </cell>
        </row>
        <row r="277">
          <cell r="A277" t="str">
            <v>TAB</v>
          </cell>
          <cell r="B277">
            <v>7660</v>
          </cell>
          <cell r="C277" t="str">
            <v>Bankprovisioner</v>
          </cell>
          <cell r="D277">
            <v>-2.6</v>
          </cell>
          <cell r="E277">
            <v>-0.1</v>
          </cell>
          <cell r="F277">
            <v>-0.1</v>
          </cell>
          <cell r="G277">
            <v>-0.8</v>
          </cell>
          <cell r="H277">
            <v>0</v>
          </cell>
          <cell r="I277">
            <v>-0.2</v>
          </cell>
          <cell r="J277">
            <v>-0.1</v>
          </cell>
          <cell r="K277">
            <v>-0.1</v>
          </cell>
          <cell r="L277">
            <v>-1.1000000000000001</v>
          </cell>
          <cell r="M277">
            <v>0</v>
          </cell>
          <cell r="N277">
            <v>0</v>
          </cell>
          <cell r="O277">
            <v>0</v>
          </cell>
        </row>
        <row r="278">
          <cell r="A278" t="str">
            <v>T-KAP</v>
          </cell>
          <cell r="B278">
            <v>7660</v>
          </cell>
          <cell r="C278" t="str">
            <v>Bankprovisioner</v>
          </cell>
          <cell r="D278">
            <v>-2.4</v>
          </cell>
          <cell r="E278">
            <v>-0.4</v>
          </cell>
          <cell r="F278">
            <v>-6.4</v>
          </cell>
          <cell r="G278">
            <v>-0.2</v>
          </cell>
          <cell r="H278">
            <v>-0.3</v>
          </cell>
          <cell r="I278">
            <v>-6.8</v>
          </cell>
          <cell r="J278">
            <v>-5.2</v>
          </cell>
          <cell r="K278">
            <v>-1.1000000000000001</v>
          </cell>
          <cell r="L278">
            <v>-0.2</v>
          </cell>
          <cell r="M278">
            <v>0</v>
          </cell>
          <cell r="N278">
            <v>0</v>
          </cell>
          <cell r="O278">
            <v>0</v>
          </cell>
        </row>
        <row r="279">
          <cell r="A279" t="str">
            <v>T-FOND</v>
          </cell>
          <cell r="B279">
            <v>7660</v>
          </cell>
          <cell r="C279" t="str">
            <v>Bankprovisioner</v>
          </cell>
          <cell r="D279">
            <v>-2.2000000000000002</v>
          </cell>
          <cell r="E279">
            <v>0</v>
          </cell>
          <cell r="F279">
            <v>0</v>
          </cell>
          <cell r="G279">
            <v>-0.4</v>
          </cell>
          <cell r="H279">
            <v>-0.1</v>
          </cell>
          <cell r="I279">
            <v>-0.4</v>
          </cell>
          <cell r="J279">
            <v>-0.3</v>
          </cell>
          <cell r="K279">
            <v>-0.5</v>
          </cell>
          <cell r="L279">
            <v>-0.1</v>
          </cell>
          <cell r="M279">
            <v>0</v>
          </cell>
          <cell r="N279">
            <v>0</v>
          </cell>
          <cell r="O279">
            <v>0</v>
          </cell>
        </row>
        <row r="280">
          <cell r="B280" t="str">
            <v>7660 Totalt</v>
          </cell>
          <cell r="D280">
            <v>-7.2</v>
          </cell>
          <cell r="E280">
            <v>-0.5</v>
          </cell>
          <cell r="F280">
            <v>-6.5</v>
          </cell>
          <cell r="G280">
            <v>-1.4</v>
          </cell>
          <cell r="H280">
            <v>-0.4</v>
          </cell>
          <cell r="I280">
            <v>-7.4</v>
          </cell>
          <cell r="J280">
            <v>-5.6</v>
          </cell>
          <cell r="K280">
            <v>-1.7000000000000002</v>
          </cell>
          <cell r="L280">
            <v>-1.4000000000000001</v>
          </cell>
          <cell r="O280">
            <v>0</v>
          </cell>
        </row>
        <row r="281">
          <cell r="A281" t="str">
            <v>T-FOND</v>
          </cell>
          <cell r="B281">
            <v>7661</v>
          </cell>
          <cell r="C281" t="str">
            <v>Depåavgifter Finland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-35.6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B282" t="str">
            <v>7661 Totalt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-35.6</v>
          </cell>
          <cell r="L282">
            <v>0</v>
          </cell>
          <cell r="O282">
            <v>0</v>
          </cell>
        </row>
        <row r="283">
          <cell r="A283" t="str">
            <v>T-KAP</v>
          </cell>
          <cell r="B283">
            <v>7665</v>
          </cell>
          <cell r="C283" t="str">
            <v>Anvisningsprovisioner</v>
          </cell>
          <cell r="D283">
            <v>0</v>
          </cell>
          <cell r="E283">
            <v>-11.1</v>
          </cell>
          <cell r="F283">
            <v>0</v>
          </cell>
          <cell r="G283">
            <v>-1.9</v>
          </cell>
          <cell r="H283">
            <v>0</v>
          </cell>
          <cell r="I283">
            <v>-30.1</v>
          </cell>
          <cell r="J283">
            <v>-16.899999999999999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B284" t="str">
            <v>7665 Totalt</v>
          </cell>
          <cell r="D284">
            <v>0</v>
          </cell>
          <cell r="E284">
            <v>-11.1</v>
          </cell>
          <cell r="F284">
            <v>0</v>
          </cell>
          <cell r="G284">
            <v>-1.9</v>
          </cell>
          <cell r="H284">
            <v>0</v>
          </cell>
          <cell r="I284">
            <v>-30.1</v>
          </cell>
          <cell r="J284">
            <v>-16.899999999999999</v>
          </cell>
          <cell r="K284">
            <v>0</v>
          </cell>
          <cell r="L284">
            <v>0</v>
          </cell>
          <cell r="O284">
            <v>0</v>
          </cell>
        </row>
        <row r="285">
          <cell r="A285" t="str">
            <v>TAB</v>
          </cell>
          <cell r="B285">
            <v>7670</v>
          </cell>
          <cell r="C285" t="str">
            <v>Tidningar, facklitteratur</v>
          </cell>
          <cell r="D285">
            <v>0</v>
          </cell>
          <cell r="E285">
            <v>-0.3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-3.2</v>
          </cell>
          <cell r="L285">
            <v>-0.9</v>
          </cell>
          <cell r="M285">
            <v>0</v>
          </cell>
          <cell r="N285">
            <v>0</v>
          </cell>
          <cell r="O285">
            <v>0</v>
          </cell>
        </row>
        <row r="286">
          <cell r="A286" t="str">
            <v>T-KAP</v>
          </cell>
          <cell r="B286">
            <v>7670</v>
          </cell>
          <cell r="C286" t="str">
            <v>Tidningar, facklitteratur</v>
          </cell>
          <cell r="D286">
            <v>-0.3</v>
          </cell>
          <cell r="E286">
            <v>-3.1</v>
          </cell>
          <cell r="F286">
            <v>-0.9</v>
          </cell>
          <cell r="G286">
            <v>-8.3000000000000007</v>
          </cell>
          <cell r="H286">
            <v>-3.5</v>
          </cell>
          <cell r="I286">
            <v>0</v>
          </cell>
          <cell r="J286">
            <v>-0.2</v>
          </cell>
          <cell r="K286">
            <v>0</v>
          </cell>
          <cell r="L286">
            <v>-2.8</v>
          </cell>
          <cell r="M286">
            <v>0</v>
          </cell>
          <cell r="N286">
            <v>0</v>
          </cell>
          <cell r="O286">
            <v>0</v>
          </cell>
        </row>
        <row r="287">
          <cell r="A287" t="str">
            <v>T-FOND</v>
          </cell>
          <cell r="B287">
            <v>7670</v>
          </cell>
          <cell r="C287" t="str">
            <v>Tidningar, facklitteratur</v>
          </cell>
          <cell r="D287">
            <v>-2.4</v>
          </cell>
          <cell r="E287">
            <v>-11.1</v>
          </cell>
          <cell r="F287">
            <v>-6.2</v>
          </cell>
          <cell r="G287">
            <v>-7.6</v>
          </cell>
          <cell r="H287">
            <v>-2.5</v>
          </cell>
          <cell r="I287">
            <v>-1.6</v>
          </cell>
          <cell r="J287">
            <v>-5</v>
          </cell>
          <cell r="K287">
            <v>-2.9</v>
          </cell>
          <cell r="L287">
            <v>-1.6</v>
          </cell>
          <cell r="M287">
            <v>0</v>
          </cell>
          <cell r="N287">
            <v>0</v>
          </cell>
          <cell r="O287">
            <v>0</v>
          </cell>
        </row>
        <row r="288">
          <cell r="B288" t="str">
            <v>7670 Totalt</v>
          </cell>
          <cell r="D288">
            <v>-2.6999999999999997</v>
          </cell>
          <cell r="E288">
            <v>-14.5</v>
          </cell>
          <cell r="F288">
            <v>-7.1000000000000005</v>
          </cell>
          <cell r="G288">
            <v>-15.9</v>
          </cell>
          <cell r="H288">
            <v>-6</v>
          </cell>
          <cell r="I288">
            <v>-1.6</v>
          </cell>
          <cell r="J288">
            <v>-5.2</v>
          </cell>
          <cell r="K288">
            <v>-6.1</v>
          </cell>
          <cell r="L288">
            <v>-5.3</v>
          </cell>
          <cell r="O288">
            <v>0</v>
          </cell>
        </row>
        <row r="289">
          <cell r="A289" t="str">
            <v>TAB</v>
          </cell>
          <cell r="B289">
            <v>7680</v>
          </cell>
          <cell r="C289" t="str">
            <v>Föreningsavgifter, EJ avdrag</v>
          </cell>
          <cell r="D289">
            <v>-3.7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 t="str">
            <v>T-KAP</v>
          </cell>
          <cell r="B290">
            <v>7680</v>
          </cell>
          <cell r="C290" t="str">
            <v>Föreningsavgifter, EJ avdrag</v>
          </cell>
          <cell r="D290">
            <v>0</v>
          </cell>
          <cell r="E290">
            <v>0</v>
          </cell>
          <cell r="F290">
            <v>0</v>
          </cell>
          <cell r="G290">
            <v>-3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 t="str">
            <v>T-FOND</v>
          </cell>
          <cell r="B291">
            <v>7680</v>
          </cell>
          <cell r="C291" t="str">
            <v>Föreningsavgifter, EJ avdrag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-0.4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B292" t="str">
            <v>7680 Totalt</v>
          </cell>
          <cell r="D292">
            <v>-3.7</v>
          </cell>
          <cell r="E292">
            <v>0</v>
          </cell>
          <cell r="F292">
            <v>0</v>
          </cell>
          <cell r="G292">
            <v>-3</v>
          </cell>
          <cell r="H292">
            <v>0</v>
          </cell>
          <cell r="I292">
            <v>-0.4</v>
          </cell>
          <cell r="J292">
            <v>0</v>
          </cell>
          <cell r="K292">
            <v>0</v>
          </cell>
          <cell r="L292">
            <v>0</v>
          </cell>
          <cell r="O292">
            <v>0</v>
          </cell>
        </row>
        <row r="293">
          <cell r="A293" t="str">
            <v>T-KAP</v>
          </cell>
          <cell r="B293">
            <v>7681</v>
          </cell>
          <cell r="C293" t="str">
            <v>Föreningsavgifter, avdragsgill</v>
          </cell>
          <cell r="D293">
            <v>0</v>
          </cell>
          <cell r="E293">
            <v>0</v>
          </cell>
          <cell r="F293">
            <v>0</v>
          </cell>
          <cell r="G293">
            <v>-0.3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B294" t="str">
            <v>7681 Totalt</v>
          </cell>
          <cell r="D294">
            <v>0</v>
          </cell>
          <cell r="E294">
            <v>0</v>
          </cell>
          <cell r="F294">
            <v>0</v>
          </cell>
          <cell r="G294">
            <v>-0.3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O294">
            <v>0</v>
          </cell>
        </row>
        <row r="295">
          <cell r="A295" t="str">
            <v>TAB</v>
          </cell>
          <cell r="B295">
            <v>7690</v>
          </cell>
          <cell r="C295" t="str">
            <v>Diverse övr. kostn</v>
          </cell>
          <cell r="D295">
            <v>-0.5</v>
          </cell>
          <cell r="E295">
            <v>0</v>
          </cell>
          <cell r="F295">
            <v>-1.3</v>
          </cell>
          <cell r="G295">
            <v>-2.1</v>
          </cell>
          <cell r="H295">
            <v>-14.7</v>
          </cell>
          <cell r="I295">
            <v>0.9</v>
          </cell>
          <cell r="J295">
            <v>0</v>
          </cell>
          <cell r="K295">
            <v>0</v>
          </cell>
          <cell r="L295">
            <v>-3.5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T-KAP</v>
          </cell>
          <cell r="B296">
            <v>7690</v>
          </cell>
          <cell r="C296" t="str">
            <v>Diverse övr. kostn</v>
          </cell>
          <cell r="D296">
            <v>-1.2</v>
          </cell>
          <cell r="E296">
            <v>-1.8</v>
          </cell>
          <cell r="F296">
            <v>-1.4</v>
          </cell>
          <cell r="G296">
            <v>-8</v>
          </cell>
          <cell r="H296">
            <v>-1.1000000000000001</v>
          </cell>
          <cell r="I296">
            <v>-3</v>
          </cell>
          <cell r="J296">
            <v>0</v>
          </cell>
          <cell r="K296">
            <v>-0.1</v>
          </cell>
          <cell r="L296">
            <v>-11.1</v>
          </cell>
          <cell r="M296">
            <v>0</v>
          </cell>
          <cell r="N296">
            <v>0</v>
          </cell>
          <cell r="O296">
            <v>0</v>
          </cell>
        </row>
        <row r="297">
          <cell r="A297" t="str">
            <v>T-FOND</v>
          </cell>
          <cell r="B297">
            <v>7690</v>
          </cell>
          <cell r="C297" t="str">
            <v>Diverse övr. kostn</v>
          </cell>
          <cell r="D297">
            <v>-4.5</v>
          </cell>
          <cell r="E297">
            <v>0.2</v>
          </cell>
          <cell r="F297">
            <v>0</v>
          </cell>
          <cell r="G297">
            <v>-9.9</v>
          </cell>
          <cell r="H297">
            <v>-3.5</v>
          </cell>
          <cell r="I297">
            <v>-0.9</v>
          </cell>
          <cell r="J297">
            <v>-2.8</v>
          </cell>
          <cell r="K297">
            <v>0</v>
          </cell>
          <cell r="L297">
            <v>-1</v>
          </cell>
          <cell r="M297">
            <v>0</v>
          </cell>
          <cell r="N297">
            <v>0</v>
          </cell>
          <cell r="O297">
            <v>0</v>
          </cell>
        </row>
        <row r="298">
          <cell r="B298" t="str">
            <v>7690 Totalt</v>
          </cell>
          <cell r="D298">
            <v>-6.2</v>
          </cell>
          <cell r="E298">
            <v>-1.6</v>
          </cell>
          <cell r="F298">
            <v>-2.7</v>
          </cell>
          <cell r="G298">
            <v>-20</v>
          </cell>
          <cell r="H298">
            <v>-19.299999999999997</v>
          </cell>
          <cell r="I298">
            <v>-3</v>
          </cell>
          <cell r="J298">
            <v>-2.8</v>
          </cell>
          <cell r="K298">
            <v>-0.1</v>
          </cell>
          <cell r="L298">
            <v>-15.6</v>
          </cell>
          <cell r="O298">
            <v>0</v>
          </cell>
        </row>
        <row r="299">
          <cell r="A299" t="str">
            <v>T-FOND</v>
          </cell>
          <cell r="B299">
            <v>7691</v>
          </cell>
          <cell r="C299" t="str">
            <v>Diverse övr. kostn EJ avdrag</v>
          </cell>
          <cell r="D299">
            <v>0</v>
          </cell>
          <cell r="E299">
            <v>-2.7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B300" t="str">
            <v>7691 Totalt</v>
          </cell>
          <cell r="D300">
            <v>0</v>
          </cell>
          <cell r="E300">
            <v>-2.7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O300">
            <v>0</v>
          </cell>
        </row>
        <row r="301">
          <cell r="A301" t="str">
            <v>TAB</v>
          </cell>
          <cell r="B301">
            <v>7810</v>
          </cell>
          <cell r="C301" t="str">
            <v>Resultat avyttr av inventarier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86.1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 t="str">
            <v>T-KAP</v>
          </cell>
          <cell r="B302">
            <v>7810</v>
          </cell>
          <cell r="C302" t="str">
            <v>Resultat förs inventarier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63.3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 t="str">
            <v>T-FOND</v>
          </cell>
          <cell r="B303">
            <v>7810</v>
          </cell>
          <cell r="C303" t="str">
            <v>Resultat avyttring inventarier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163.1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B304" t="str">
            <v>7810 Totalt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163.1</v>
          </cell>
          <cell r="K304">
            <v>149.39999999999998</v>
          </cell>
          <cell r="L304">
            <v>0</v>
          </cell>
          <cell r="O304">
            <v>0</v>
          </cell>
        </row>
        <row r="305">
          <cell r="A305" t="str">
            <v>TAB</v>
          </cell>
          <cell r="B305">
            <v>7919</v>
          </cell>
          <cell r="C305" t="str">
            <v>Avskrivningar datautrustning</v>
          </cell>
          <cell r="D305">
            <v>-7.4</v>
          </cell>
          <cell r="E305">
            <v>-7.4</v>
          </cell>
          <cell r="F305">
            <v>-9.1</v>
          </cell>
          <cell r="G305">
            <v>-9.1</v>
          </cell>
          <cell r="H305">
            <v>-9.1</v>
          </cell>
          <cell r="I305">
            <v>-9.1</v>
          </cell>
          <cell r="J305">
            <v>-9.1</v>
          </cell>
          <cell r="K305">
            <v>-9.1</v>
          </cell>
          <cell r="L305">
            <v>-10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 t="str">
            <v>T-KAP</v>
          </cell>
          <cell r="B306">
            <v>7919</v>
          </cell>
          <cell r="C306" t="str">
            <v>Avskrivningar datautrustning</v>
          </cell>
          <cell r="D306">
            <v>-15.2</v>
          </cell>
          <cell r="E306">
            <v>-15.2</v>
          </cell>
          <cell r="F306">
            <v>-12.9</v>
          </cell>
          <cell r="G306">
            <v>-11.4</v>
          </cell>
          <cell r="H306">
            <v>-11.4</v>
          </cell>
          <cell r="I306">
            <v>-11.4</v>
          </cell>
          <cell r="J306">
            <v>-13.1</v>
          </cell>
          <cell r="K306">
            <v>-12.3</v>
          </cell>
          <cell r="L306">
            <v>-12.3</v>
          </cell>
          <cell r="M306">
            <v>0</v>
          </cell>
          <cell r="N306">
            <v>0</v>
          </cell>
          <cell r="O306">
            <v>0</v>
          </cell>
        </row>
        <row r="307">
          <cell r="A307" t="str">
            <v>T-FOND</v>
          </cell>
          <cell r="B307">
            <v>7919</v>
          </cell>
          <cell r="C307" t="str">
            <v>Avskrivningar datautrustning</v>
          </cell>
          <cell r="D307">
            <v>-10.4</v>
          </cell>
          <cell r="E307">
            <v>-10.4</v>
          </cell>
          <cell r="F307">
            <v>-10.4</v>
          </cell>
          <cell r="G307">
            <v>-11</v>
          </cell>
          <cell r="H307">
            <v>-12.5</v>
          </cell>
          <cell r="I307">
            <v>-11.5</v>
          </cell>
          <cell r="J307">
            <v>-11.5</v>
          </cell>
          <cell r="K307">
            <v>-11.7</v>
          </cell>
          <cell r="L307">
            <v>-14.4</v>
          </cell>
          <cell r="M307">
            <v>0</v>
          </cell>
          <cell r="N307">
            <v>0</v>
          </cell>
          <cell r="O307">
            <v>0</v>
          </cell>
        </row>
        <row r="308">
          <cell r="B308" t="str">
            <v>7919 Totalt</v>
          </cell>
          <cell r="D308">
            <v>-33</v>
          </cell>
          <cell r="E308">
            <v>-33</v>
          </cell>
          <cell r="F308">
            <v>-32.4</v>
          </cell>
          <cell r="G308">
            <v>-31.5</v>
          </cell>
          <cell r="H308">
            <v>-33</v>
          </cell>
          <cell r="I308">
            <v>-32</v>
          </cell>
          <cell r="J308">
            <v>-33.700000000000003</v>
          </cell>
          <cell r="K308">
            <v>-33.099999999999994</v>
          </cell>
          <cell r="L308">
            <v>-36.700000000000003</v>
          </cell>
          <cell r="O308">
            <v>0</v>
          </cell>
        </row>
        <row r="309">
          <cell r="A309" t="str">
            <v>T-KAP</v>
          </cell>
          <cell r="B309">
            <v>7929</v>
          </cell>
          <cell r="C309" t="str">
            <v>Avskrivningar Programvara</v>
          </cell>
          <cell r="D309">
            <v>-18.600000000000001</v>
          </cell>
          <cell r="E309">
            <v>-18.600000000000001</v>
          </cell>
          <cell r="F309">
            <v>-18.600000000000001</v>
          </cell>
          <cell r="G309">
            <v>-18.600000000000001</v>
          </cell>
          <cell r="H309">
            <v>-18.600000000000001</v>
          </cell>
          <cell r="I309">
            <v>-18.600000000000001</v>
          </cell>
          <cell r="J309">
            <v>-18.600000000000001</v>
          </cell>
          <cell r="K309">
            <v>-18.600000000000001</v>
          </cell>
          <cell r="L309">
            <v>-18.600000000000001</v>
          </cell>
          <cell r="M309">
            <v>0</v>
          </cell>
          <cell r="N309">
            <v>0</v>
          </cell>
          <cell r="O309">
            <v>0</v>
          </cell>
        </row>
        <row r="310">
          <cell r="B310" t="str">
            <v>7929 Totalt</v>
          </cell>
          <cell r="D310">
            <v>-18.600000000000001</v>
          </cell>
          <cell r="E310">
            <v>-18.600000000000001</v>
          </cell>
          <cell r="F310">
            <v>-18.600000000000001</v>
          </cell>
          <cell r="G310">
            <v>-18.600000000000001</v>
          </cell>
          <cell r="H310">
            <v>-18.600000000000001</v>
          </cell>
          <cell r="I310">
            <v>-18.600000000000001</v>
          </cell>
          <cell r="J310">
            <v>-18.600000000000001</v>
          </cell>
          <cell r="K310">
            <v>-18.600000000000001</v>
          </cell>
          <cell r="L310">
            <v>-18.600000000000001</v>
          </cell>
          <cell r="O310">
            <v>0</v>
          </cell>
        </row>
        <row r="311">
          <cell r="A311" t="str">
            <v>TAB</v>
          </cell>
          <cell r="B311">
            <v>7949</v>
          </cell>
          <cell r="C311" t="str">
            <v>Avskrivningar bilar</v>
          </cell>
          <cell r="D311">
            <v>-3.3</v>
          </cell>
          <cell r="E311">
            <v>-3.3</v>
          </cell>
          <cell r="F311">
            <v>-3.3</v>
          </cell>
          <cell r="G311">
            <v>-3.3</v>
          </cell>
          <cell r="H311">
            <v>-3.3</v>
          </cell>
          <cell r="I311">
            <v>-3.3</v>
          </cell>
          <cell r="J311">
            <v>-3.3</v>
          </cell>
          <cell r="K311">
            <v>-5.5</v>
          </cell>
          <cell r="L311">
            <v>-5.5</v>
          </cell>
          <cell r="M311">
            <v>0</v>
          </cell>
          <cell r="N311">
            <v>0</v>
          </cell>
          <cell r="O311">
            <v>0</v>
          </cell>
        </row>
        <row r="312">
          <cell r="A312" t="str">
            <v>T-KAP</v>
          </cell>
          <cell r="B312">
            <v>7949</v>
          </cell>
          <cell r="C312" t="str">
            <v>Avskrivningar bilar</v>
          </cell>
          <cell r="D312">
            <v>-8.1999999999999993</v>
          </cell>
          <cell r="E312">
            <v>-8.1999999999999993</v>
          </cell>
          <cell r="F312">
            <v>-13.2</v>
          </cell>
          <cell r="G312">
            <v>-13.2</v>
          </cell>
          <cell r="H312">
            <v>-13.2</v>
          </cell>
          <cell r="I312">
            <v>-13.2</v>
          </cell>
          <cell r="J312">
            <v>-13.2</v>
          </cell>
          <cell r="K312">
            <v>-14.3</v>
          </cell>
          <cell r="L312">
            <v>-14.3</v>
          </cell>
          <cell r="M312">
            <v>0</v>
          </cell>
          <cell r="N312">
            <v>0</v>
          </cell>
          <cell r="O312">
            <v>0</v>
          </cell>
        </row>
        <row r="313">
          <cell r="A313" t="str">
            <v>T-FOND</v>
          </cell>
          <cell r="B313">
            <v>7949</v>
          </cell>
          <cell r="C313" t="str">
            <v>Avskrivningar bilar</v>
          </cell>
          <cell r="D313">
            <v>-5.7</v>
          </cell>
          <cell r="E313">
            <v>-5.7</v>
          </cell>
          <cell r="F313">
            <v>-5.7</v>
          </cell>
          <cell r="G313">
            <v>-5.7</v>
          </cell>
          <cell r="H313">
            <v>-9.6999999999999993</v>
          </cell>
          <cell r="I313">
            <v>-9.6999999999999993</v>
          </cell>
          <cell r="J313">
            <v>-14.8</v>
          </cell>
          <cell r="K313">
            <v>-9.1</v>
          </cell>
          <cell r="L313">
            <v>-9.1</v>
          </cell>
          <cell r="M313">
            <v>0</v>
          </cell>
          <cell r="N313">
            <v>0</v>
          </cell>
          <cell r="O313">
            <v>0</v>
          </cell>
        </row>
        <row r="314">
          <cell r="B314" t="str">
            <v>7949 Totalt</v>
          </cell>
          <cell r="D314">
            <v>-17.2</v>
          </cell>
          <cell r="E314">
            <v>-17.2</v>
          </cell>
          <cell r="F314">
            <v>-22.2</v>
          </cell>
          <cell r="G314">
            <v>-22.2</v>
          </cell>
          <cell r="H314">
            <v>-26.2</v>
          </cell>
          <cell r="I314">
            <v>-26.2</v>
          </cell>
          <cell r="J314">
            <v>-31.3</v>
          </cell>
          <cell r="K314">
            <v>-28.9</v>
          </cell>
          <cell r="L314">
            <v>-28.9</v>
          </cell>
          <cell r="O314">
            <v>0</v>
          </cell>
        </row>
        <row r="315">
          <cell r="A315" t="str">
            <v>T-KAP</v>
          </cell>
          <cell r="B315">
            <v>7999</v>
          </cell>
          <cell r="C315" t="str">
            <v>Avskrivningar övrigt</v>
          </cell>
          <cell r="D315">
            <v>-8.1</v>
          </cell>
          <cell r="E315">
            <v>-8.1999999999999993</v>
          </cell>
          <cell r="F315">
            <v>-8.1999999999999993</v>
          </cell>
          <cell r="G315">
            <v>-8.1999999999999993</v>
          </cell>
          <cell r="H315">
            <v>-8.1999999999999993</v>
          </cell>
          <cell r="I315">
            <v>-8.1999999999999993</v>
          </cell>
          <cell r="J315">
            <v>-8.1999999999999993</v>
          </cell>
          <cell r="K315">
            <v>-8.1999999999999993</v>
          </cell>
          <cell r="L315">
            <v>-8.1999999999999993</v>
          </cell>
          <cell r="M315">
            <v>0</v>
          </cell>
          <cell r="N315">
            <v>0</v>
          </cell>
          <cell r="O315">
            <v>0</v>
          </cell>
        </row>
        <row r="316">
          <cell r="A316" t="str">
            <v>T-FOND</v>
          </cell>
          <cell r="B316">
            <v>7999</v>
          </cell>
          <cell r="C316" t="str">
            <v>Avskrivningar övrigt</v>
          </cell>
          <cell r="D316">
            <v>-2.5</v>
          </cell>
          <cell r="E316">
            <v>-2.5</v>
          </cell>
          <cell r="F316">
            <v>0</v>
          </cell>
          <cell r="G316">
            <v>-2.5</v>
          </cell>
          <cell r="H316">
            <v>-2.5</v>
          </cell>
          <cell r="I316">
            <v>-2.5</v>
          </cell>
          <cell r="J316">
            <v>-2.5</v>
          </cell>
          <cell r="K316">
            <v>-2.5</v>
          </cell>
          <cell r="L316">
            <v>-2.5</v>
          </cell>
          <cell r="M316">
            <v>0</v>
          </cell>
          <cell r="N316">
            <v>0</v>
          </cell>
          <cell r="O316">
            <v>0</v>
          </cell>
        </row>
        <row r="317">
          <cell r="B317" t="str">
            <v>7999 Totalt</v>
          </cell>
          <cell r="D317">
            <v>-10.6</v>
          </cell>
          <cell r="E317">
            <v>-10.7</v>
          </cell>
          <cell r="F317">
            <v>-8.1999999999999993</v>
          </cell>
          <cell r="G317">
            <v>-10.7</v>
          </cell>
          <cell r="H317">
            <v>-10.7</v>
          </cell>
          <cell r="I317">
            <v>-10.7</v>
          </cell>
          <cell r="J317">
            <v>-10.7</v>
          </cell>
          <cell r="K317">
            <v>-10.7</v>
          </cell>
          <cell r="L317">
            <v>-10.7</v>
          </cell>
          <cell r="O317">
            <v>0</v>
          </cell>
        </row>
        <row r="318">
          <cell r="A318" t="str">
            <v>TAB</v>
          </cell>
          <cell r="B318">
            <v>8020</v>
          </cell>
          <cell r="C318" t="str">
            <v>Ränteintäkter</v>
          </cell>
          <cell r="D318">
            <v>3.9</v>
          </cell>
          <cell r="E318">
            <v>1.3</v>
          </cell>
          <cell r="F318">
            <v>474.6</v>
          </cell>
          <cell r="G318">
            <v>3.5</v>
          </cell>
          <cell r="H318">
            <v>0.6</v>
          </cell>
          <cell r="I318">
            <v>0.5</v>
          </cell>
          <cell r="J318">
            <v>2.2000000000000002</v>
          </cell>
          <cell r="K318">
            <v>1.8</v>
          </cell>
          <cell r="L318">
            <v>1.5</v>
          </cell>
          <cell r="M318">
            <v>0</v>
          </cell>
          <cell r="N318">
            <v>0</v>
          </cell>
          <cell r="O318">
            <v>0</v>
          </cell>
        </row>
        <row r="319">
          <cell r="A319" t="str">
            <v>T-KAP</v>
          </cell>
          <cell r="B319">
            <v>8020</v>
          </cell>
          <cell r="C319" t="str">
            <v>Ränteintäkter</v>
          </cell>
          <cell r="D319">
            <v>11.1</v>
          </cell>
          <cell r="E319">
            <v>14.3</v>
          </cell>
          <cell r="F319">
            <v>10.6</v>
          </cell>
          <cell r="G319">
            <v>4.0999999999999996</v>
          </cell>
          <cell r="H319">
            <v>6</v>
          </cell>
          <cell r="I319">
            <v>12.8</v>
          </cell>
          <cell r="J319">
            <v>11.7</v>
          </cell>
          <cell r="K319">
            <v>10.199999999999999</v>
          </cell>
          <cell r="L319">
            <v>6.4</v>
          </cell>
          <cell r="M319">
            <v>0</v>
          </cell>
          <cell r="N319">
            <v>0</v>
          </cell>
          <cell r="O319">
            <v>0</v>
          </cell>
        </row>
        <row r="320">
          <cell r="A320" t="str">
            <v>T-FOND</v>
          </cell>
          <cell r="B320">
            <v>8020</v>
          </cell>
          <cell r="C320" t="str">
            <v>Ränteintäkter</v>
          </cell>
          <cell r="D320">
            <v>3.9</v>
          </cell>
          <cell r="E320">
            <v>4.0999999999999996</v>
          </cell>
          <cell r="F320">
            <v>4</v>
          </cell>
          <cell r="G320">
            <v>3.1</v>
          </cell>
          <cell r="H320">
            <v>2.1</v>
          </cell>
          <cell r="I320">
            <v>1.9</v>
          </cell>
          <cell r="J320">
            <v>2.7</v>
          </cell>
          <cell r="K320">
            <v>3.2</v>
          </cell>
          <cell r="L320">
            <v>3.5</v>
          </cell>
          <cell r="M320">
            <v>0</v>
          </cell>
          <cell r="N320">
            <v>0</v>
          </cell>
          <cell r="O320">
            <v>0</v>
          </cell>
        </row>
        <row r="321">
          <cell r="B321" t="str">
            <v>8020 Totalt</v>
          </cell>
          <cell r="D321">
            <v>18.899999999999999</v>
          </cell>
          <cell r="E321">
            <v>19.700000000000003</v>
          </cell>
          <cell r="F321">
            <v>489.20000000000005</v>
          </cell>
          <cell r="G321">
            <v>10.7</v>
          </cell>
          <cell r="H321">
            <v>8.6999999999999993</v>
          </cell>
          <cell r="I321">
            <v>15.200000000000001</v>
          </cell>
          <cell r="J321">
            <v>16.599999999999998</v>
          </cell>
          <cell r="K321">
            <v>15.2</v>
          </cell>
          <cell r="L321">
            <v>11.4</v>
          </cell>
          <cell r="O321">
            <v>0</v>
          </cell>
        </row>
        <row r="322">
          <cell r="A322" t="str">
            <v>TAB</v>
          </cell>
          <cell r="B322">
            <v>8050</v>
          </cell>
          <cell r="C322" t="str">
            <v>Orealiserat resultat räntefond</v>
          </cell>
          <cell r="D322">
            <v>49</v>
          </cell>
          <cell r="E322">
            <v>40.299999999999997</v>
          </cell>
          <cell r="F322">
            <v>-423.5</v>
          </cell>
          <cell r="G322">
            <v>116.6</v>
          </cell>
          <cell r="H322">
            <v>44.1</v>
          </cell>
          <cell r="I322">
            <v>23.5</v>
          </cell>
          <cell r="J322">
            <v>21.2</v>
          </cell>
          <cell r="K322">
            <v>23</v>
          </cell>
          <cell r="L322">
            <v>22.8</v>
          </cell>
          <cell r="M322">
            <v>0</v>
          </cell>
          <cell r="N322">
            <v>0</v>
          </cell>
          <cell r="O322">
            <v>0</v>
          </cell>
        </row>
        <row r="323">
          <cell r="B323" t="str">
            <v>8050 Totalt</v>
          </cell>
          <cell r="D323">
            <v>49</v>
          </cell>
          <cell r="E323">
            <v>40.299999999999997</v>
          </cell>
          <cell r="F323">
            <v>-423.5</v>
          </cell>
          <cell r="G323">
            <v>116.6</v>
          </cell>
          <cell r="H323">
            <v>44.1</v>
          </cell>
          <cell r="I323">
            <v>23.5</v>
          </cell>
          <cell r="J323">
            <v>21.2</v>
          </cell>
          <cell r="K323">
            <v>23</v>
          </cell>
          <cell r="L323">
            <v>22.8</v>
          </cell>
          <cell r="O323">
            <v>0</v>
          </cell>
        </row>
        <row r="324">
          <cell r="A324" t="str">
            <v>TAB</v>
          </cell>
          <cell r="B324">
            <v>8060</v>
          </cell>
          <cell r="C324" t="str">
            <v>Reavinst värdepapper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29.1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B325" t="str">
            <v>8060 Totalt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29.1</v>
          </cell>
          <cell r="J325">
            <v>0</v>
          </cell>
          <cell r="K325">
            <v>0</v>
          </cell>
          <cell r="L325">
            <v>0</v>
          </cell>
          <cell r="O325">
            <v>0</v>
          </cell>
        </row>
        <row r="326">
          <cell r="A326" t="str">
            <v>TAB</v>
          </cell>
          <cell r="B326">
            <v>8120</v>
          </cell>
          <cell r="C326" t="str">
            <v>Räntekostnader</v>
          </cell>
          <cell r="D326">
            <v>-20.8</v>
          </cell>
          <cell r="E326">
            <v>-20.8</v>
          </cell>
          <cell r="F326">
            <v>-20.8</v>
          </cell>
          <cell r="G326">
            <v>-95.8</v>
          </cell>
          <cell r="H326">
            <v>-11.5</v>
          </cell>
          <cell r="I326">
            <v>-11.5</v>
          </cell>
          <cell r="J326">
            <v>-11.5</v>
          </cell>
          <cell r="K326">
            <v>-11.5</v>
          </cell>
          <cell r="L326">
            <v>-11.5</v>
          </cell>
          <cell r="M326">
            <v>0</v>
          </cell>
          <cell r="N326">
            <v>0</v>
          </cell>
          <cell r="O326">
            <v>0</v>
          </cell>
        </row>
        <row r="327">
          <cell r="A327" t="str">
            <v>T-KAP</v>
          </cell>
          <cell r="B327">
            <v>8120</v>
          </cell>
          <cell r="C327" t="str">
            <v>Räntekostnader</v>
          </cell>
          <cell r="D327">
            <v>0</v>
          </cell>
          <cell r="E327">
            <v>0</v>
          </cell>
          <cell r="F327">
            <v>-0.1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-0.1</v>
          </cell>
          <cell r="M327">
            <v>0</v>
          </cell>
          <cell r="N327">
            <v>0</v>
          </cell>
          <cell r="O327">
            <v>0</v>
          </cell>
        </row>
        <row r="328">
          <cell r="B328" t="str">
            <v>8120 Totalt</v>
          </cell>
          <cell r="D328">
            <v>-20.8</v>
          </cell>
          <cell r="E328">
            <v>-20.8</v>
          </cell>
          <cell r="F328">
            <v>-20.900000000000002</v>
          </cell>
          <cell r="G328">
            <v>-95.8</v>
          </cell>
          <cell r="H328">
            <v>-11.5</v>
          </cell>
          <cell r="I328">
            <v>-11.5</v>
          </cell>
          <cell r="J328">
            <v>-11.5</v>
          </cell>
          <cell r="K328">
            <v>-11.5</v>
          </cell>
          <cell r="L328">
            <v>-11.6</v>
          </cell>
          <cell r="O328">
            <v>0</v>
          </cell>
        </row>
        <row r="329">
          <cell r="A329" t="str">
            <v>TAB</v>
          </cell>
          <cell r="B329">
            <v>8160</v>
          </cell>
          <cell r="C329" t="str">
            <v>Reaförlust värdepapper</v>
          </cell>
          <cell r="D329">
            <v>0</v>
          </cell>
          <cell r="E329">
            <v>0</v>
          </cell>
          <cell r="F329">
            <v>0</v>
          </cell>
          <cell r="G329">
            <v>-83</v>
          </cell>
          <cell r="H329">
            <v>-25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B330" t="str">
            <v>8160 Totalt</v>
          </cell>
          <cell r="D330">
            <v>0</v>
          </cell>
          <cell r="E330">
            <v>0</v>
          </cell>
          <cell r="F330">
            <v>0</v>
          </cell>
          <cell r="G330">
            <v>-83</v>
          </cell>
          <cell r="H330">
            <v>-25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O330">
            <v>0</v>
          </cell>
        </row>
        <row r="331">
          <cell r="A331" t="str">
            <v>TAB</v>
          </cell>
          <cell r="B331">
            <v>8191</v>
          </cell>
          <cell r="C331" t="str">
            <v>Inlösen av konvertibler</v>
          </cell>
          <cell r="D331">
            <v>0</v>
          </cell>
          <cell r="E331">
            <v>0</v>
          </cell>
          <cell r="F331">
            <v>0</v>
          </cell>
          <cell r="G331">
            <v>-225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B332" t="str">
            <v>8191 Totalt</v>
          </cell>
          <cell r="D332">
            <v>0</v>
          </cell>
          <cell r="E332">
            <v>0</v>
          </cell>
          <cell r="F332">
            <v>0</v>
          </cell>
          <cell r="G332">
            <v>-225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O332">
            <v>0</v>
          </cell>
        </row>
        <row r="333">
          <cell r="A333" t="str">
            <v>TAB</v>
          </cell>
          <cell r="B333">
            <v>8192</v>
          </cell>
          <cell r="C333" t="str">
            <v>Inlösen av optioner</v>
          </cell>
          <cell r="D333">
            <v>0</v>
          </cell>
          <cell r="E333">
            <v>0</v>
          </cell>
          <cell r="F333">
            <v>0</v>
          </cell>
          <cell r="G333">
            <v>-159.1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B334" t="str">
            <v>8192 Totalt</v>
          </cell>
          <cell r="D334">
            <v>0</v>
          </cell>
          <cell r="E334">
            <v>0</v>
          </cell>
          <cell r="F334">
            <v>0</v>
          </cell>
          <cell r="G334">
            <v>-159.1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O334">
            <v>0</v>
          </cell>
        </row>
        <row r="335">
          <cell r="B335" t="str">
            <v>Totalt</v>
          </cell>
          <cell r="D335">
            <v>-45.200000000000102</v>
          </cell>
          <cell r="E335">
            <v>498.39999999999912</v>
          </cell>
          <cell r="F335">
            <v>-765.5</v>
          </cell>
          <cell r="G335">
            <v>36.200000000000585</v>
          </cell>
          <cell r="H335">
            <v>-336.19999999999965</v>
          </cell>
          <cell r="I335">
            <v>3593.3</v>
          </cell>
          <cell r="J335">
            <v>1092.9000000000003</v>
          </cell>
          <cell r="K335">
            <v>-152.10000000000008</v>
          </cell>
          <cell r="L335">
            <v>-395.1999999999997</v>
          </cell>
          <cell r="O335">
            <v>0</v>
          </cell>
        </row>
      </sheetData>
      <sheetData sheetId="25"/>
      <sheetData sheetId="26"/>
      <sheetData sheetId="27"/>
      <sheetData sheetId="28" refreshError="1">
        <row r="2">
          <cell r="AD2">
            <v>36400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Blad2"/>
    </sheetNames>
    <sheetDataSet>
      <sheetData sheetId="0">
        <row r="11">
          <cell r="X11" t="str">
            <v>REGIONS</v>
          </cell>
          <cell r="Y11" t="str">
            <v xml:space="preserve"> Regions IMPAIRED</v>
          </cell>
          <cell r="Z11" t="str">
            <v>BPS</v>
          </cell>
          <cell r="AB11" t="str">
            <v>PLOT</v>
          </cell>
        </row>
        <row r="12">
          <cell r="X12" t="str">
            <v>DK   Århus</v>
          </cell>
          <cell r="Y12">
            <v>312381.31486821815</v>
          </cell>
          <cell r="Z12">
            <v>92.872623849890587</v>
          </cell>
          <cell r="AB12">
            <v>27</v>
          </cell>
        </row>
        <row r="13">
          <cell r="X13" t="str">
            <v>DK   København</v>
          </cell>
          <cell r="Y13">
            <v>250066.63523573201</v>
          </cell>
          <cell r="Z13">
            <v>52.683335605973426</v>
          </cell>
          <cell r="AB13">
            <v>26</v>
          </cell>
        </row>
        <row r="14">
          <cell r="X14" t="str">
            <v>DK   Fyn</v>
          </cell>
          <cell r="Y14">
            <v>237137.02032056873</v>
          </cell>
          <cell r="Z14">
            <v>151.54612091863368</v>
          </cell>
          <cell r="AB14">
            <v>25</v>
          </cell>
        </row>
        <row r="15">
          <cell r="X15" t="str">
            <v>DK   Sydsjælland</v>
          </cell>
          <cell r="Y15">
            <v>195719.25504660991</v>
          </cell>
          <cell r="Z15">
            <v>380.77932019652286</v>
          </cell>
          <cell r="AB15">
            <v>24</v>
          </cell>
        </row>
        <row r="16">
          <cell r="X16" t="str">
            <v>DK   København Vest</v>
          </cell>
          <cell r="Y16">
            <v>181811.98283146671</v>
          </cell>
          <cell r="Z16">
            <v>299.2454731440717</v>
          </cell>
          <cell r="AB16">
            <v>23</v>
          </cell>
          <cell r="AG16">
            <v>1</v>
          </cell>
        </row>
        <row r="17">
          <cell r="X17" t="str">
            <v>DK   Randers/Djursland</v>
          </cell>
          <cell r="Y17">
            <v>176815.65260545904</v>
          </cell>
          <cell r="Z17">
            <v>246.29372383099951</v>
          </cell>
          <cell r="AB17">
            <v>22</v>
          </cell>
        </row>
        <row r="18">
          <cell r="X18" t="str">
            <v>DK   Sønderjylland</v>
          </cell>
          <cell r="Y18">
            <v>174500.15907719135</v>
          </cell>
          <cell r="Z18">
            <v>451.5731979710356</v>
          </cell>
          <cell r="AB18">
            <v>21</v>
          </cell>
        </row>
        <row r="19">
          <cell r="X19" t="str">
            <v>DK   Midt- og Vestjylland</v>
          </cell>
          <cell r="Y19">
            <v>171620.42961571997</v>
          </cell>
          <cell r="Z19">
            <v>200.72295525139265</v>
          </cell>
          <cell r="AB19">
            <v>20</v>
          </cell>
        </row>
        <row r="20">
          <cell r="X20" t="str">
            <v>DK   Hillerød/Helsingør</v>
          </cell>
          <cell r="Y20">
            <v>168306.69733753605</v>
          </cell>
          <cell r="Z20">
            <v>170.59839368361978</v>
          </cell>
          <cell r="AB20">
            <v>19</v>
          </cell>
        </row>
        <row r="21">
          <cell r="X21" t="str">
            <v>DK   Syd- og Vestjylland</v>
          </cell>
          <cell r="Y21">
            <v>161651.32975655555</v>
          </cell>
          <cell r="Z21">
            <v>258.63552020552942</v>
          </cell>
          <cell r="AB21">
            <v>18</v>
          </cell>
        </row>
        <row r="22">
          <cell r="X22" t="str">
            <v>DK   Østjylland</v>
          </cell>
          <cell r="Y22">
            <v>158695.59533230501</v>
          </cell>
          <cell r="Z22">
            <v>274.04069783851412</v>
          </cell>
          <cell r="AB22">
            <v>17</v>
          </cell>
        </row>
        <row r="23">
          <cell r="X23" t="str">
            <v>DK   København Nord/Hørsholm</v>
          </cell>
          <cell r="Y23">
            <v>135809.24109717659</v>
          </cell>
          <cell r="Z23">
            <v>227.61375817134476</v>
          </cell>
          <cell r="AB23">
            <v>16</v>
          </cell>
        </row>
        <row r="24">
          <cell r="X24" t="str">
            <v>DK   Nordjylland</v>
          </cell>
          <cell r="Y24">
            <v>111298.28274428274</v>
          </cell>
          <cell r="Z24">
            <v>101.06327879128011</v>
          </cell>
          <cell r="AB24">
            <v>15</v>
          </cell>
        </row>
        <row r="25">
          <cell r="X25" t="str">
            <v>DK   Nordvestjylland</v>
          </cell>
          <cell r="Y25">
            <v>103882.29562068272</v>
          </cell>
          <cell r="Z25">
            <v>176.18161611042075</v>
          </cell>
          <cell r="AB25">
            <v>14</v>
          </cell>
        </row>
        <row r="26">
          <cell r="X26" t="str">
            <v>DK   Vestsjælland</v>
          </cell>
          <cell r="Y26">
            <v>103340.20092549126</v>
          </cell>
          <cell r="Z26">
            <v>577.02732604639073</v>
          </cell>
          <cell r="AB26">
            <v>13</v>
          </cell>
        </row>
        <row r="27">
          <cell r="X27" t="str">
            <v>DK   Lolland-Falster</v>
          </cell>
          <cell r="Y27">
            <v>95915.380457380481</v>
          </cell>
          <cell r="Z27">
            <v>208.85494463842454</v>
          </cell>
          <cell r="AB27">
            <v>12</v>
          </cell>
        </row>
        <row r="28">
          <cell r="X28" t="str">
            <v>DK   Roskilde/Frederikssund</v>
          </cell>
          <cell r="Y28">
            <v>64933.361679297159</v>
          </cell>
          <cell r="Z28">
            <v>337.16253711968699</v>
          </cell>
          <cell r="AB28">
            <v>11</v>
          </cell>
        </row>
        <row r="29">
          <cell r="X29" t="str">
            <v>DK   Køge</v>
          </cell>
          <cell r="Y29">
            <v>63452.524176782244</v>
          </cell>
          <cell r="Z29">
            <v>170.39734135014476</v>
          </cell>
          <cell r="AB29">
            <v>10</v>
          </cell>
        </row>
        <row r="30">
          <cell r="X30" t="str">
            <v>DK   Silkeborg</v>
          </cell>
          <cell r="Y30">
            <v>55295.195359130848</v>
          </cell>
          <cell r="Z30">
            <v>127.09489914801179</v>
          </cell>
          <cell r="AB30">
            <v>9</v>
          </cell>
        </row>
        <row r="31">
          <cell r="X31" t="str">
            <v>DK   Viborg</v>
          </cell>
          <cell r="Y31">
            <v>50508.445845349073</v>
          </cell>
          <cell r="Z31">
            <v>-49.43116173399266</v>
          </cell>
          <cell r="AB31">
            <v>8</v>
          </cell>
        </row>
        <row r="32">
          <cell r="X32" t="str">
            <v>DK   CMB</v>
          </cell>
          <cell r="Y32">
            <v>51.883441754409496</v>
          </cell>
          <cell r="Z32">
            <v>0</v>
          </cell>
          <cell r="AB32">
            <v>7</v>
          </cell>
        </row>
        <row r="33">
          <cell r="X33" t="str">
            <v>DK   Bornholm</v>
          </cell>
          <cell r="Y33">
            <v>0</v>
          </cell>
          <cell r="Z33">
            <v>0</v>
          </cell>
          <cell r="AB33">
            <v>6</v>
          </cell>
        </row>
        <row r="34">
          <cell r="X34"/>
          <cell r="Y34"/>
          <cell r="Z34"/>
          <cell r="AB34">
            <v>0</v>
          </cell>
        </row>
        <row r="35">
          <cell r="X35"/>
          <cell r="Y35"/>
          <cell r="Z35"/>
          <cell r="AB35">
            <v>0</v>
          </cell>
        </row>
        <row r="36">
          <cell r="X36"/>
          <cell r="Y36"/>
          <cell r="Z36"/>
          <cell r="AB36">
            <v>0</v>
          </cell>
        </row>
        <row r="37">
          <cell r="X37"/>
          <cell r="Y37"/>
          <cell r="Z37"/>
          <cell r="AB37">
            <v>0</v>
          </cell>
        </row>
        <row r="38">
          <cell r="X38"/>
          <cell r="Y38"/>
          <cell r="AB38">
            <v>0</v>
          </cell>
        </row>
      </sheetData>
      <sheetData sheetId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Blad2"/>
    </sheetNames>
    <sheetDataSet>
      <sheetData sheetId="0">
        <row r="11">
          <cell r="X11" t="str">
            <v>REGIONS</v>
          </cell>
          <cell r="Y11" t="str">
            <v xml:space="preserve"> Regions IMPAIRED</v>
          </cell>
          <cell r="Z11" t="str">
            <v>BPS</v>
          </cell>
          <cell r="AB11" t="str">
            <v>PLOT</v>
          </cell>
        </row>
        <row r="12">
          <cell r="X12" t="str">
            <v>DK   Århus</v>
          </cell>
          <cell r="Y12">
            <v>312381.31486821815</v>
          </cell>
          <cell r="Z12">
            <v>92.872623849890587</v>
          </cell>
          <cell r="AB12">
            <v>27</v>
          </cell>
        </row>
        <row r="13">
          <cell r="X13" t="str">
            <v>DK   København</v>
          </cell>
          <cell r="Y13">
            <v>250066.63523573201</v>
          </cell>
          <cell r="Z13">
            <v>52.683335605973426</v>
          </cell>
          <cell r="AB13">
            <v>26</v>
          </cell>
        </row>
        <row r="14">
          <cell r="X14" t="str">
            <v>DK   Fyn</v>
          </cell>
          <cell r="Y14">
            <v>237137.02032056873</v>
          </cell>
          <cell r="Z14">
            <v>151.54612091863368</v>
          </cell>
          <cell r="AB14">
            <v>25</v>
          </cell>
        </row>
        <row r="15">
          <cell r="X15" t="str">
            <v>DK   Sydsjælland</v>
          </cell>
          <cell r="Y15">
            <v>195719.25504660991</v>
          </cell>
          <cell r="Z15">
            <v>380.77932019652286</v>
          </cell>
          <cell r="AB15">
            <v>24</v>
          </cell>
        </row>
        <row r="16">
          <cell r="X16" t="str">
            <v>DK   København Vest</v>
          </cell>
          <cell r="Y16">
            <v>181811.98283146671</v>
          </cell>
          <cell r="Z16">
            <v>299.2454731440717</v>
          </cell>
          <cell r="AB16">
            <v>23</v>
          </cell>
          <cell r="AG16">
            <v>1</v>
          </cell>
        </row>
        <row r="17">
          <cell r="X17" t="str">
            <v>DK   Randers/Djursland</v>
          </cell>
          <cell r="Y17">
            <v>176815.65260545904</v>
          </cell>
          <cell r="Z17">
            <v>246.29372383099951</v>
          </cell>
          <cell r="AB17">
            <v>22</v>
          </cell>
        </row>
        <row r="18">
          <cell r="X18" t="str">
            <v>DK   Sønderjylland</v>
          </cell>
          <cell r="Y18">
            <v>174500.15907719135</v>
          </cell>
          <cell r="Z18">
            <v>451.5731979710356</v>
          </cell>
          <cell r="AB18">
            <v>21</v>
          </cell>
        </row>
        <row r="19">
          <cell r="X19" t="str">
            <v>DK   Midt- og Vestjylland</v>
          </cell>
          <cell r="Y19">
            <v>171620.42961571997</v>
          </cell>
          <cell r="Z19">
            <v>200.72295525139265</v>
          </cell>
          <cell r="AB19">
            <v>20</v>
          </cell>
        </row>
        <row r="20">
          <cell r="X20" t="str">
            <v>DK   Hillerød/Helsingør</v>
          </cell>
          <cell r="Y20">
            <v>168306.69733753605</v>
          </cell>
          <cell r="Z20">
            <v>170.59839368361978</v>
          </cell>
          <cell r="AB20">
            <v>19</v>
          </cell>
        </row>
        <row r="21">
          <cell r="X21" t="str">
            <v>DK   Syd- og Vestjylland</v>
          </cell>
          <cell r="Y21">
            <v>161651.32975655555</v>
          </cell>
          <cell r="Z21">
            <v>258.63552020552942</v>
          </cell>
          <cell r="AB21">
            <v>18</v>
          </cell>
        </row>
        <row r="22">
          <cell r="X22" t="str">
            <v>DK   Østjylland</v>
          </cell>
          <cell r="Y22">
            <v>158695.59533230501</v>
          </cell>
          <cell r="Z22">
            <v>274.04069783851412</v>
          </cell>
          <cell r="AB22">
            <v>17</v>
          </cell>
        </row>
        <row r="23">
          <cell r="X23" t="str">
            <v>DK   København Nord/Hørsholm</v>
          </cell>
          <cell r="Y23">
            <v>135809.24109717659</v>
          </cell>
          <cell r="Z23">
            <v>227.61375817134476</v>
          </cell>
          <cell r="AB23">
            <v>16</v>
          </cell>
        </row>
        <row r="24">
          <cell r="X24" t="str">
            <v>DK   Nordjylland</v>
          </cell>
          <cell r="Y24">
            <v>111298.28274428274</v>
          </cell>
          <cell r="Z24">
            <v>101.06327879128011</v>
          </cell>
          <cell r="AB24">
            <v>15</v>
          </cell>
        </row>
        <row r="25">
          <cell r="X25" t="str">
            <v>DK   Nordvestjylland</v>
          </cell>
          <cell r="Y25">
            <v>103882.29562068272</v>
          </cell>
          <cell r="Z25">
            <v>176.18161611042075</v>
          </cell>
          <cell r="AB25">
            <v>14</v>
          </cell>
        </row>
        <row r="26">
          <cell r="X26" t="str">
            <v>DK   Vestsjælland</v>
          </cell>
          <cell r="Y26">
            <v>103340.20092549126</v>
          </cell>
          <cell r="Z26">
            <v>577.02732604639073</v>
          </cell>
          <cell r="AB26">
            <v>13</v>
          </cell>
        </row>
        <row r="27">
          <cell r="X27" t="str">
            <v>DK   Lolland-Falster</v>
          </cell>
          <cell r="Y27">
            <v>95915.380457380481</v>
          </cell>
          <cell r="Z27">
            <v>208.85494463842454</v>
          </cell>
          <cell r="AB27">
            <v>12</v>
          </cell>
        </row>
        <row r="28">
          <cell r="X28" t="str">
            <v>DK   Roskilde/Frederikssund</v>
          </cell>
          <cell r="Y28">
            <v>64933.361679297159</v>
          </cell>
          <cell r="Z28">
            <v>337.16253711968699</v>
          </cell>
          <cell r="AB28">
            <v>11</v>
          </cell>
        </row>
        <row r="29">
          <cell r="X29" t="str">
            <v>DK   Køge</v>
          </cell>
          <cell r="Y29">
            <v>63452.524176782244</v>
          </cell>
          <cell r="Z29">
            <v>170.39734135014476</v>
          </cell>
          <cell r="AB29">
            <v>10</v>
          </cell>
        </row>
        <row r="30">
          <cell r="X30" t="str">
            <v>DK   Silkeborg</v>
          </cell>
          <cell r="Y30">
            <v>55295.195359130848</v>
          </cell>
          <cell r="Z30">
            <v>127.09489914801179</v>
          </cell>
          <cell r="AB30">
            <v>9</v>
          </cell>
        </row>
        <row r="31">
          <cell r="X31" t="str">
            <v>DK   Viborg</v>
          </cell>
          <cell r="Y31">
            <v>50508.445845349073</v>
          </cell>
          <cell r="Z31">
            <v>-49.43116173399266</v>
          </cell>
          <cell r="AB31">
            <v>8</v>
          </cell>
        </row>
        <row r="32">
          <cell r="X32" t="str">
            <v>DK   CMB</v>
          </cell>
          <cell r="Y32">
            <v>51.883441754409496</v>
          </cell>
          <cell r="Z32">
            <v>0</v>
          </cell>
          <cell r="AB32">
            <v>7</v>
          </cell>
        </row>
        <row r="33">
          <cell r="X33" t="str">
            <v>DK   Bornholm</v>
          </cell>
          <cell r="Y33">
            <v>0</v>
          </cell>
          <cell r="Z33">
            <v>0</v>
          </cell>
          <cell r="AB33">
            <v>6</v>
          </cell>
        </row>
        <row r="34">
          <cell r="X34">
            <v>0</v>
          </cell>
          <cell r="Y34">
            <v>0</v>
          </cell>
          <cell r="Z34">
            <v>0</v>
          </cell>
          <cell r="AB34">
            <v>0</v>
          </cell>
        </row>
        <row r="35">
          <cell r="X35">
            <v>0</v>
          </cell>
          <cell r="Y35">
            <v>0</v>
          </cell>
          <cell r="Z35">
            <v>0</v>
          </cell>
          <cell r="AB35">
            <v>0</v>
          </cell>
        </row>
        <row r="36">
          <cell r="X36">
            <v>0</v>
          </cell>
          <cell r="Y36">
            <v>0</v>
          </cell>
          <cell r="Z36">
            <v>0</v>
          </cell>
          <cell r="AB36">
            <v>0</v>
          </cell>
        </row>
        <row r="37">
          <cell r="X37">
            <v>0</v>
          </cell>
          <cell r="Y37">
            <v>0</v>
          </cell>
          <cell r="Z37">
            <v>0</v>
          </cell>
          <cell r="AB37">
            <v>0</v>
          </cell>
        </row>
        <row r="38">
          <cell r="X38">
            <v>0</v>
          </cell>
          <cell r="Y38">
            <v>0</v>
          </cell>
          <cell r="AB38">
            <v>0</v>
          </cell>
        </row>
      </sheetData>
      <sheetData sheetId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Blad2"/>
    </sheetNames>
    <sheetDataSet>
      <sheetData sheetId="0">
        <row r="11">
          <cell r="X11" t="str">
            <v>REGIONS</v>
          </cell>
          <cell r="Y11" t="str">
            <v xml:space="preserve"> Regions IMPAIRED</v>
          </cell>
          <cell r="Z11" t="str">
            <v>BPS</v>
          </cell>
          <cell r="AB11" t="str">
            <v>PLOT</v>
          </cell>
        </row>
        <row r="12">
          <cell r="X12" t="str">
            <v>DK   Århus</v>
          </cell>
          <cell r="Y12">
            <v>312381.31486821815</v>
          </cell>
          <cell r="Z12">
            <v>92.872623849890587</v>
          </cell>
          <cell r="AB12">
            <v>27</v>
          </cell>
        </row>
        <row r="13">
          <cell r="X13" t="str">
            <v>DK   København</v>
          </cell>
          <cell r="Y13">
            <v>250066.63523573201</v>
          </cell>
          <cell r="Z13">
            <v>52.683335605973426</v>
          </cell>
          <cell r="AB13">
            <v>26</v>
          </cell>
        </row>
        <row r="14">
          <cell r="X14" t="str">
            <v>DK   Fyn</v>
          </cell>
          <cell r="Y14">
            <v>237137.02032056873</v>
          </cell>
          <cell r="Z14">
            <v>151.54612091863368</v>
          </cell>
          <cell r="AB14">
            <v>25</v>
          </cell>
        </row>
        <row r="15">
          <cell r="X15" t="str">
            <v>DK   Sydsjælland</v>
          </cell>
          <cell r="Y15">
            <v>195719.25504660991</v>
          </cell>
          <cell r="Z15">
            <v>380.77932019652286</v>
          </cell>
          <cell r="AB15">
            <v>24</v>
          </cell>
        </row>
        <row r="16">
          <cell r="X16" t="str">
            <v>DK   København Vest</v>
          </cell>
          <cell r="Y16">
            <v>181811.98283146671</v>
          </cell>
          <cell r="Z16">
            <v>299.2454731440717</v>
          </cell>
          <cell r="AB16">
            <v>23</v>
          </cell>
          <cell r="AG16">
            <v>1</v>
          </cell>
        </row>
        <row r="17">
          <cell r="X17" t="str">
            <v>DK   Randers/Djursland</v>
          </cell>
          <cell r="Y17">
            <v>176815.65260545904</v>
          </cell>
          <cell r="Z17">
            <v>246.29372383099951</v>
          </cell>
          <cell r="AB17">
            <v>22</v>
          </cell>
        </row>
        <row r="18">
          <cell r="X18" t="str">
            <v>DK   Sønderjylland</v>
          </cell>
          <cell r="Y18">
            <v>174500.15907719135</v>
          </cell>
          <cell r="Z18">
            <v>451.5731979710356</v>
          </cell>
          <cell r="AB18">
            <v>21</v>
          </cell>
        </row>
        <row r="19">
          <cell r="X19" t="str">
            <v>DK   Midt- og Vestjylland</v>
          </cell>
          <cell r="Y19">
            <v>171620.42961571997</v>
          </cell>
          <cell r="Z19">
            <v>200.72295525139265</v>
          </cell>
          <cell r="AB19">
            <v>20</v>
          </cell>
        </row>
        <row r="20">
          <cell r="X20" t="str">
            <v>DK   Hillerød/Helsingør</v>
          </cell>
          <cell r="Y20">
            <v>168306.69733753605</v>
          </cell>
          <cell r="Z20">
            <v>170.59839368361978</v>
          </cell>
          <cell r="AB20">
            <v>19</v>
          </cell>
        </row>
        <row r="21">
          <cell r="X21" t="str">
            <v>DK   Syd- og Vestjylland</v>
          </cell>
          <cell r="Y21">
            <v>161651.32975655555</v>
          </cell>
          <cell r="Z21">
            <v>258.63552020552942</v>
          </cell>
          <cell r="AB21">
            <v>18</v>
          </cell>
        </row>
        <row r="22">
          <cell r="X22" t="str">
            <v>DK   Østjylland</v>
          </cell>
          <cell r="Y22">
            <v>158695.59533230501</v>
          </cell>
          <cell r="Z22">
            <v>274.04069783851412</v>
          </cell>
          <cell r="AB22">
            <v>17</v>
          </cell>
        </row>
        <row r="23">
          <cell r="X23" t="str">
            <v>DK   København Nord/Hørsholm</v>
          </cell>
          <cell r="Y23">
            <v>135809.24109717659</v>
          </cell>
          <cell r="Z23">
            <v>227.61375817134476</v>
          </cell>
          <cell r="AB23">
            <v>16</v>
          </cell>
        </row>
        <row r="24">
          <cell r="X24" t="str">
            <v>DK   Nordjylland</v>
          </cell>
          <cell r="Y24">
            <v>111298.28274428274</v>
          </cell>
          <cell r="Z24">
            <v>101.06327879128011</v>
          </cell>
          <cell r="AB24">
            <v>15</v>
          </cell>
        </row>
        <row r="25">
          <cell r="X25" t="str">
            <v>DK   Nordvestjylland</v>
          </cell>
          <cell r="Y25">
            <v>103882.29562068272</v>
          </cell>
          <cell r="Z25">
            <v>176.18161611042075</v>
          </cell>
          <cell r="AB25">
            <v>14</v>
          </cell>
        </row>
        <row r="26">
          <cell r="X26" t="str">
            <v>DK   Vestsjælland</v>
          </cell>
          <cell r="Y26">
            <v>103340.20092549126</v>
          </cell>
          <cell r="Z26">
            <v>577.02732604639073</v>
          </cell>
          <cell r="AB26">
            <v>13</v>
          </cell>
        </row>
        <row r="27">
          <cell r="X27" t="str">
            <v>DK   Lolland-Falster</v>
          </cell>
          <cell r="Y27">
            <v>95915.380457380481</v>
          </cell>
          <cell r="Z27">
            <v>208.85494463842454</v>
          </cell>
          <cell r="AB27">
            <v>12</v>
          </cell>
        </row>
        <row r="28">
          <cell r="X28" t="str">
            <v>DK   Roskilde/Frederikssund</v>
          </cell>
          <cell r="Y28">
            <v>64933.361679297159</v>
          </cell>
          <cell r="Z28">
            <v>337.16253711968699</v>
          </cell>
          <cell r="AB28">
            <v>11</v>
          </cell>
        </row>
        <row r="29">
          <cell r="X29" t="str">
            <v>DK   Køge</v>
          </cell>
          <cell r="Y29">
            <v>63452.524176782244</v>
          </cell>
          <cell r="Z29">
            <v>170.39734135014476</v>
          </cell>
          <cell r="AB29">
            <v>10</v>
          </cell>
        </row>
        <row r="30">
          <cell r="X30" t="str">
            <v>DK   Silkeborg</v>
          </cell>
          <cell r="Y30">
            <v>55295.195359130848</v>
          </cell>
          <cell r="Z30">
            <v>127.09489914801179</v>
          </cell>
          <cell r="AB30">
            <v>9</v>
          </cell>
        </row>
        <row r="31">
          <cell r="X31" t="str">
            <v>DK   Viborg</v>
          </cell>
          <cell r="Y31">
            <v>50508.445845349073</v>
          </cell>
          <cell r="Z31">
            <v>-49.43116173399266</v>
          </cell>
          <cell r="AB31">
            <v>8</v>
          </cell>
        </row>
        <row r="32">
          <cell r="X32" t="str">
            <v>DK   CMB</v>
          </cell>
          <cell r="Y32">
            <v>51.883441754409496</v>
          </cell>
          <cell r="Z32">
            <v>0</v>
          </cell>
          <cell r="AB32">
            <v>7</v>
          </cell>
        </row>
        <row r="33">
          <cell r="X33" t="str">
            <v>DK   Bornholm</v>
          </cell>
          <cell r="Y33">
            <v>0</v>
          </cell>
          <cell r="Z33">
            <v>0</v>
          </cell>
          <cell r="AB33">
            <v>6</v>
          </cell>
        </row>
        <row r="34">
          <cell r="X34">
            <v>0</v>
          </cell>
          <cell r="Y34">
            <v>0</v>
          </cell>
          <cell r="Z34">
            <v>0</v>
          </cell>
          <cell r="AB34">
            <v>0</v>
          </cell>
        </row>
        <row r="35">
          <cell r="X35">
            <v>0</v>
          </cell>
          <cell r="Y35">
            <v>0</v>
          </cell>
          <cell r="Z35">
            <v>0</v>
          </cell>
          <cell r="AB35">
            <v>0</v>
          </cell>
        </row>
        <row r="36">
          <cell r="X36">
            <v>0</v>
          </cell>
          <cell r="Y36">
            <v>0</v>
          </cell>
          <cell r="Z36">
            <v>0</v>
          </cell>
          <cell r="AB36">
            <v>0</v>
          </cell>
        </row>
        <row r="37">
          <cell r="X37">
            <v>0</v>
          </cell>
          <cell r="Y37">
            <v>0</v>
          </cell>
          <cell r="Z37">
            <v>0</v>
          </cell>
          <cell r="AB37">
            <v>0</v>
          </cell>
        </row>
        <row r="38">
          <cell r="X38">
            <v>0</v>
          </cell>
          <cell r="Y38">
            <v>0</v>
          </cell>
          <cell r="AB38">
            <v>0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Final output"/>
      <sheetName val="Adjustments"/>
      <sheetName val="Calculated forecast"/>
      <sheetName val="AuM"/>
      <sheetName val=" Income"/>
      <sheetName val="Income deduction"/>
      <sheetName val=" Personnel"/>
      <sheetName val="Other Opex"/>
    </sheetNames>
    <sheetDataSet>
      <sheetData sheetId="0"/>
      <sheetData sheetId="1"/>
      <sheetData sheetId="2" refreshError="1">
        <row r="2">
          <cell r="O2">
            <v>7.44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Blad2"/>
    </sheetNames>
    <sheetDataSet>
      <sheetData sheetId="0">
        <row r="11">
          <cell r="X11" t="str">
            <v>REGIONS</v>
          </cell>
          <cell r="Y11" t="str">
            <v xml:space="preserve"> Regions IMPAIRED</v>
          </cell>
          <cell r="Z11" t="str">
            <v>BPS</v>
          </cell>
          <cell r="AB11" t="str">
            <v>PLOT</v>
          </cell>
        </row>
        <row r="12">
          <cell r="X12" t="str">
            <v>DK   Århus</v>
          </cell>
          <cell r="Y12">
            <v>312381.31486821815</v>
          </cell>
          <cell r="Z12">
            <v>92.872623849890587</v>
          </cell>
          <cell r="AB12">
            <v>27</v>
          </cell>
        </row>
        <row r="13">
          <cell r="X13" t="str">
            <v>DK   København</v>
          </cell>
          <cell r="Y13">
            <v>250066.63523573201</v>
          </cell>
          <cell r="Z13">
            <v>52.683335605973426</v>
          </cell>
          <cell r="AB13">
            <v>26</v>
          </cell>
        </row>
        <row r="14">
          <cell r="X14" t="str">
            <v>DK   Fyn</v>
          </cell>
          <cell r="Y14">
            <v>237137.02032056873</v>
          </cell>
          <cell r="Z14">
            <v>151.54612091863368</v>
          </cell>
          <cell r="AB14">
            <v>25</v>
          </cell>
        </row>
        <row r="15">
          <cell r="X15" t="str">
            <v>DK   Sydsjælland</v>
          </cell>
          <cell r="Y15">
            <v>195719.25504660991</v>
          </cell>
          <cell r="Z15">
            <v>380.77932019652286</v>
          </cell>
          <cell r="AB15">
            <v>24</v>
          </cell>
        </row>
        <row r="16">
          <cell r="X16" t="str">
            <v>DK   København Vest</v>
          </cell>
          <cell r="Y16">
            <v>181811.98283146671</v>
          </cell>
          <cell r="Z16">
            <v>299.2454731440717</v>
          </cell>
          <cell r="AB16">
            <v>23</v>
          </cell>
          <cell r="AG16">
            <v>1</v>
          </cell>
        </row>
        <row r="17">
          <cell r="X17" t="str">
            <v>DK   Randers/Djursland</v>
          </cell>
          <cell r="Y17">
            <v>176815.65260545904</v>
          </cell>
          <cell r="Z17">
            <v>246.29372383099951</v>
          </cell>
          <cell r="AB17">
            <v>22</v>
          </cell>
        </row>
        <row r="18">
          <cell r="X18" t="str">
            <v>DK   Sønderjylland</v>
          </cell>
          <cell r="Y18">
            <v>174500.15907719135</v>
          </cell>
          <cell r="Z18">
            <v>451.5731979710356</v>
          </cell>
          <cell r="AB18">
            <v>21</v>
          </cell>
        </row>
        <row r="19">
          <cell r="X19" t="str">
            <v>DK   Midt- og Vestjylland</v>
          </cell>
          <cell r="Y19">
            <v>171620.42961571997</v>
          </cell>
          <cell r="Z19">
            <v>200.72295525139265</v>
          </cell>
          <cell r="AB19">
            <v>20</v>
          </cell>
        </row>
        <row r="20">
          <cell r="X20" t="str">
            <v>DK   Hillerød/Helsingør</v>
          </cell>
          <cell r="Y20">
            <v>168306.69733753605</v>
          </cell>
          <cell r="Z20">
            <v>170.59839368361978</v>
          </cell>
          <cell r="AB20">
            <v>19</v>
          </cell>
        </row>
        <row r="21">
          <cell r="X21" t="str">
            <v>DK   Syd- og Vestjylland</v>
          </cell>
          <cell r="Y21">
            <v>161651.32975655555</v>
          </cell>
          <cell r="Z21">
            <v>258.63552020552942</v>
          </cell>
          <cell r="AB21">
            <v>18</v>
          </cell>
        </row>
        <row r="22">
          <cell r="X22" t="str">
            <v>DK   Østjylland</v>
          </cell>
          <cell r="Y22">
            <v>158695.59533230501</v>
          </cell>
          <cell r="Z22">
            <v>274.04069783851412</v>
          </cell>
          <cell r="AB22">
            <v>17</v>
          </cell>
        </row>
        <row r="23">
          <cell r="X23" t="str">
            <v>DK   København Nord/Hørsholm</v>
          </cell>
          <cell r="Y23">
            <v>135809.24109717659</v>
          </cell>
          <cell r="Z23">
            <v>227.61375817134476</v>
          </cell>
          <cell r="AB23">
            <v>16</v>
          </cell>
        </row>
        <row r="24">
          <cell r="X24" t="str">
            <v>DK   Nordjylland</v>
          </cell>
          <cell r="Y24">
            <v>111298.28274428274</v>
          </cell>
          <cell r="Z24">
            <v>101.06327879128011</v>
          </cell>
          <cell r="AB24">
            <v>15</v>
          </cell>
        </row>
        <row r="25">
          <cell r="X25" t="str">
            <v>DK   Nordvestjylland</v>
          </cell>
          <cell r="Y25">
            <v>103882.29562068272</v>
          </cell>
          <cell r="Z25">
            <v>176.18161611042075</v>
          </cell>
          <cell r="AB25">
            <v>14</v>
          </cell>
        </row>
        <row r="26">
          <cell r="X26" t="str">
            <v>DK   Vestsjælland</v>
          </cell>
          <cell r="Y26">
            <v>103340.20092549126</v>
          </cell>
          <cell r="Z26">
            <v>577.02732604639073</v>
          </cell>
          <cell r="AB26">
            <v>13</v>
          </cell>
        </row>
        <row r="27">
          <cell r="X27" t="str">
            <v>DK   Lolland-Falster</v>
          </cell>
          <cell r="Y27">
            <v>95915.380457380481</v>
          </cell>
          <cell r="Z27">
            <v>208.85494463842454</v>
          </cell>
          <cell r="AB27">
            <v>12</v>
          </cell>
        </row>
        <row r="28">
          <cell r="X28" t="str">
            <v>DK   Roskilde/Frederikssund</v>
          </cell>
          <cell r="Y28">
            <v>64933.361679297159</v>
          </cell>
          <cell r="Z28">
            <v>337.16253711968699</v>
          </cell>
          <cell r="AB28">
            <v>11</v>
          </cell>
        </row>
        <row r="29">
          <cell r="X29" t="str">
            <v>DK   Køge</v>
          </cell>
          <cell r="Y29">
            <v>63452.524176782244</v>
          </cell>
          <cell r="Z29">
            <v>170.39734135014476</v>
          </cell>
          <cell r="AB29">
            <v>10</v>
          </cell>
        </row>
        <row r="30">
          <cell r="X30" t="str">
            <v>DK   Silkeborg</v>
          </cell>
          <cell r="Y30">
            <v>55295.195359130848</v>
          </cell>
          <cell r="Z30">
            <v>127.09489914801179</v>
          </cell>
          <cell r="AB30">
            <v>9</v>
          </cell>
        </row>
        <row r="31">
          <cell r="X31" t="str">
            <v>DK   Viborg</v>
          </cell>
          <cell r="Y31">
            <v>50508.445845349073</v>
          </cell>
          <cell r="Z31">
            <v>-49.43116173399266</v>
          </cell>
          <cell r="AB31">
            <v>8</v>
          </cell>
        </row>
        <row r="32">
          <cell r="X32" t="str">
            <v>DK   CMB</v>
          </cell>
          <cell r="Y32">
            <v>51.883441754409496</v>
          </cell>
          <cell r="Z32">
            <v>0</v>
          </cell>
          <cell r="AB32">
            <v>7</v>
          </cell>
        </row>
        <row r="33">
          <cell r="X33" t="str">
            <v>DK   Bornholm</v>
          </cell>
          <cell r="Y33">
            <v>0</v>
          </cell>
          <cell r="Z33">
            <v>0</v>
          </cell>
          <cell r="AB33">
            <v>6</v>
          </cell>
        </row>
        <row r="34">
          <cell r="X34"/>
          <cell r="Y34"/>
          <cell r="Z34"/>
          <cell r="AB34">
            <v>0</v>
          </cell>
        </row>
        <row r="35">
          <cell r="X35"/>
          <cell r="Y35"/>
          <cell r="Z35"/>
          <cell r="AB35">
            <v>0</v>
          </cell>
        </row>
        <row r="36">
          <cell r="X36"/>
          <cell r="Y36"/>
          <cell r="Z36"/>
          <cell r="AB36">
            <v>0</v>
          </cell>
        </row>
        <row r="37">
          <cell r="X37"/>
          <cell r="Y37"/>
          <cell r="Z37"/>
          <cell r="AB37">
            <v>0</v>
          </cell>
        </row>
        <row r="38">
          <cell r="X38"/>
          <cell r="Y38"/>
          <cell r="AB38">
            <v>0</v>
          </cell>
        </row>
      </sheetData>
      <sheetData sheetId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Blad2"/>
    </sheetNames>
    <sheetDataSet>
      <sheetData sheetId="0">
        <row r="11">
          <cell r="X11" t="str">
            <v>REGIONS</v>
          </cell>
          <cell r="Y11" t="str">
            <v xml:space="preserve"> Regions IMPAIRED</v>
          </cell>
          <cell r="Z11" t="str">
            <v>BPS</v>
          </cell>
          <cell r="AB11" t="str">
            <v>PLOT</v>
          </cell>
        </row>
        <row r="12">
          <cell r="X12" t="str">
            <v>DK   Århus</v>
          </cell>
          <cell r="Y12">
            <v>312381.31486821815</v>
          </cell>
          <cell r="Z12">
            <v>92.872623849890587</v>
          </cell>
          <cell r="AB12">
            <v>27</v>
          </cell>
        </row>
        <row r="13">
          <cell r="X13" t="str">
            <v>DK   København</v>
          </cell>
          <cell r="Y13">
            <v>250066.63523573201</v>
          </cell>
          <cell r="Z13">
            <v>52.683335605973426</v>
          </cell>
          <cell r="AB13">
            <v>26</v>
          </cell>
        </row>
        <row r="14">
          <cell r="X14" t="str">
            <v>DK   Fyn</v>
          </cell>
          <cell r="Y14">
            <v>237137.02032056873</v>
          </cell>
          <cell r="Z14">
            <v>151.54612091863368</v>
          </cell>
          <cell r="AB14">
            <v>25</v>
          </cell>
        </row>
        <row r="15">
          <cell r="X15" t="str">
            <v>DK   Sydsjælland</v>
          </cell>
          <cell r="Y15">
            <v>195719.25504660991</v>
          </cell>
          <cell r="Z15">
            <v>380.77932019652286</v>
          </cell>
          <cell r="AB15">
            <v>24</v>
          </cell>
        </row>
        <row r="16">
          <cell r="X16" t="str">
            <v>DK   København Vest</v>
          </cell>
          <cell r="Y16">
            <v>181811.98283146671</v>
          </cell>
          <cell r="Z16">
            <v>299.2454731440717</v>
          </cell>
          <cell r="AB16">
            <v>23</v>
          </cell>
          <cell r="AG16">
            <v>1</v>
          </cell>
        </row>
        <row r="17">
          <cell r="X17" t="str">
            <v>DK   Randers/Djursland</v>
          </cell>
          <cell r="Y17">
            <v>176815.65260545904</v>
          </cell>
          <cell r="Z17">
            <v>246.29372383099951</v>
          </cell>
          <cell r="AB17">
            <v>22</v>
          </cell>
        </row>
        <row r="18">
          <cell r="X18" t="str">
            <v>DK   Sønderjylland</v>
          </cell>
          <cell r="Y18">
            <v>174500.15907719135</v>
          </cell>
          <cell r="Z18">
            <v>451.5731979710356</v>
          </cell>
          <cell r="AB18">
            <v>21</v>
          </cell>
        </row>
        <row r="19">
          <cell r="X19" t="str">
            <v>DK   Midt- og Vestjylland</v>
          </cell>
          <cell r="Y19">
            <v>171620.42961571997</v>
          </cell>
          <cell r="Z19">
            <v>200.72295525139265</v>
          </cell>
          <cell r="AB19">
            <v>20</v>
          </cell>
        </row>
        <row r="20">
          <cell r="X20" t="str">
            <v>DK   Hillerød/Helsingør</v>
          </cell>
          <cell r="Y20">
            <v>168306.69733753605</v>
          </cell>
          <cell r="Z20">
            <v>170.59839368361978</v>
          </cell>
          <cell r="AB20">
            <v>19</v>
          </cell>
        </row>
        <row r="21">
          <cell r="X21" t="str">
            <v>DK   Syd- og Vestjylland</v>
          </cell>
          <cell r="Y21">
            <v>161651.32975655555</v>
          </cell>
          <cell r="Z21">
            <v>258.63552020552942</v>
          </cell>
          <cell r="AB21">
            <v>18</v>
          </cell>
        </row>
        <row r="22">
          <cell r="X22" t="str">
            <v>DK   Østjylland</v>
          </cell>
          <cell r="Y22">
            <v>158695.59533230501</v>
          </cell>
          <cell r="Z22">
            <v>274.04069783851412</v>
          </cell>
          <cell r="AB22">
            <v>17</v>
          </cell>
        </row>
        <row r="23">
          <cell r="X23" t="str">
            <v>DK   København Nord/Hørsholm</v>
          </cell>
          <cell r="Y23">
            <v>135809.24109717659</v>
          </cell>
          <cell r="Z23">
            <v>227.61375817134476</v>
          </cell>
          <cell r="AB23">
            <v>16</v>
          </cell>
        </row>
        <row r="24">
          <cell r="X24" t="str">
            <v>DK   Nordjylland</v>
          </cell>
          <cell r="Y24">
            <v>111298.28274428274</v>
          </cell>
          <cell r="Z24">
            <v>101.06327879128011</v>
          </cell>
          <cell r="AB24">
            <v>15</v>
          </cell>
        </row>
        <row r="25">
          <cell r="X25" t="str">
            <v>DK   Nordvestjylland</v>
          </cell>
          <cell r="Y25">
            <v>103882.29562068272</v>
          </cell>
          <cell r="Z25">
            <v>176.18161611042075</v>
          </cell>
          <cell r="AB25">
            <v>14</v>
          </cell>
        </row>
        <row r="26">
          <cell r="X26" t="str">
            <v>DK   Vestsjælland</v>
          </cell>
          <cell r="Y26">
            <v>103340.20092549126</v>
          </cell>
          <cell r="Z26">
            <v>577.02732604639073</v>
          </cell>
          <cell r="AB26">
            <v>13</v>
          </cell>
        </row>
        <row r="27">
          <cell r="X27" t="str">
            <v>DK   Lolland-Falster</v>
          </cell>
          <cell r="Y27">
            <v>95915.380457380481</v>
          </cell>
          <cell r="Z27">
            <v>208.85494463842454</v>
          </cell>
          <cell r="AB27">
            <v>12</v>
          </cell>
        </row>
        <row r="28">
          <cell r="X28" t="str">
            <v>DK   Roskilde/Frederikssund</v>
          </cell>
          <cell r="Y28">
            <v>64933.361679297159</v>
          </cell>
          <cell r="Z28">
            <v>337.16253711968699</v>
          </cell>
          <cell r="AB28">
            <v>11</v>
          </cell>
        </row>
        <row r="29">
          <cell r="X29" t="str">
            <v>DK   Køge</v>
          </cell>
          <cell r="Y29">
            <v>63452.524176782244</v>
          </cell>
          <cell r="Z29">
            <v>170.39734135014476</v>
          </cell>
          <cell r="AB29">
            <v>10</v>
          </cell>
        </row>
        <row r="30">
          <cell r="X30" t="str">
            <v>DK   Silkeborg</v>
          </cell>
          <cell r="Y30">
            <v>55295.195359130848</v>
          </cell>
          <cell r="Z30">
            <v>127.09489914801179</v>
          </cell>
          <cell r="AB30">
            <v>9</v>
          </cell>
        </row>
        <row r="31">
          <cell r="X31" t="str">
            <v>DK   Viborg</v>
          </cell>
          <cell r="Y31">
            <v>50508.445845349073</v>
          </cell>
          <cell r="Z31">
            <v>-49.43116173399266</v>
          </cell>
          <cell r="AB31">
            <v>8</v>
          </cell>
        </row>
        <row r="32">
          <cell r="X32" t="str">
            <v>DK   CMB</v>
          </cell>
          <cell r="Y32">
            <v>51.883441754409496</v>
          </cell>
          <cell r="Z32">
            <v>0</v>
          </cell>
          <cell r="AB32">
            <v>7</v>
          </cell>
        </row>
        <row r="33">
          <cell r="X33" t="str">
            <v>DK   Bornholm</v>
          </cell>
          <cell r="Y33">
            <v>0</v>
          </cell>
          <cell r="Z33">
            <v>0</v>
          </cell>
          <cell r="AB33">
            <v>6</v>
          </cell>
        </row>
        <row r="34">
          <cell r="X34"/>
          <cell r="Y34"/>
          <cell r="Z34"/>
          <cell r="AB34">
            <v>0</v>
          </cell>
        </row>
        <row r="35">
          <cell r="X35"/>
          <cell r="Y35"/>
          <cell r="Z35"/>
          <cell r="AB35">
            <v>0</v>
          </cell>
        </row>
        <row r="36">
          <cell r="X36"/>
          <cell r="Y36"/>
          <cell r="Z36"/>
          <cell r="AB36">
            <v>0</v>
          </cell>
        </row>
        <row r="37">
          <cell r="X37"/>
          <cell r="Y37"/>
          <cell r="Z37"/>
          <cell r="AB37">
            <v>0</v>
          </cell>
        </row>
        <row r="38">
          <cell r="X38"/>
          <cell r="Y38"/>
          <cell r="AB38">
            <v>0</v>
          </cell>
        </row>
      </sheetData>
      <sheetData sheetId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Data"/>
      <sheetName val="Calculation"/>
      <sheetName val="Cockpit"/>
      <sheetName val="Data1"/>
      <sheetName val="Blad2"/>
      <sheetName val="Chart Losses"/>
      <sheetName val="Chart"/>
      <sheetName val="Verticle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H1">
            <v>12</v>
          </cell>
        </row>
        <row r="7">
          <cell r="H7">
            <v>39355</v>
          </cell>
          <cell r="I7">
            <v>-12583.568320457169</v>
          </cell>
          <cell r="J7">
            <v>-29528.796506045481</v>
          </cell>
          <cell r="K7">
            <v>9149.5046072428504</v>
          </cell>
          <cell r="L7">
            <v>521.78458709035749</v>
          </cell>
          <cell r="M7">
            <v>832.28606182556814</v>
          </cell>
        </row>
        <row r="8">
          <cell r="H8">
            <v>39447</v>
          </cell>
          <cell r="I8">
            <v>-6107.2062160985151</v>
          </cell>
          <cell r="J8">
            <v>-17297.23785140492</v>
          </cell>
          <cell r="K8">
            <v>11190.056635055025</v>
          </cell>
          <cell r="L8">
            <v>2207.7170482824918</v>
          </cell>
          <cell r="M8">
            <v>8982.3395867725321</v>
          </cell>
        </row>
        <row r="9">
          <cell r="H9">
            <v>39538</v>
          </cell>
          <cell r="I9">
            <v>20744.94983963656</v>
          </cell>
          <cell r="J9">
            <v>9871.652745685089</v>
          </cell>
          <cell r="K9">
            <v>10873.297093951469</v>
          </cell>
          <cell r="L9">
            <v>235.08904428518645</v>
          </cell>
          <cell r="M9">
            <v>10638.208049666282</v>
          </cell>
        </row>
        <row r="10">
          <cell r="H10">
            <v>39629</v>
          </cell>
          <cell r="I10">
            <v>36004.189320832505</v>
          </cell>
          <cell r="J10">
            <v>31513.641948807286</v>
          </cell>
          <cell r="K10">
            <v>4490.5473720252212</v>
          </cell>
          <cell r="L10">
            <v>-74.91448625549674</v>
          </cell>
          <cell r="M10">
            <v>4565.4618582807179</v>
          </cell>
        </row>
        <row r="11">
          <cell r="H11">
            <v>39721</v>
          </cell>
          <cell r="I11">
            <v>89222.237971861614</v>
          </cell>
          <cell r="J11">
            <v>62520.173986288719</v>
          </cell>
          <cell r="K11">
            <v>26702.06398557288</v>
          </cell>
          <cell r="L11">
            <v>1124.5291144871567</v>
          </cell>
          <cell r="M11">
            <v>25577.534871085722</v>
          </cell>
        </row>
        <row r="12">
          <cell r="H12">
            <v>39813</v>
          </cell>
          <cell r="I12">
            <v>319647.75925762422</v>
          </cell>
          <cell r="J12">
            <v>258719.81678384106</v>
          </cell>
          <cell r="K12">
            <v>60927.94247378318</v>
          </cell>
          <cell r="L12">
            <v>16117.831101670337</v>
          </cell>
          <cell r="M12">
            <v>44810.111372112842</v>
          </cell>
        </row>
        <row r="13">
          <cell r="H13">
            <v>39903</v>
          </cell>
          <cell r="I13">
            <v>356047.2713030263</v>
          </cell>
          <cell r="J13">
            <v>293525.78179947234</v>
          </cell>
          <cell r="K13">
            <v>62521.489503553959</v>
          </cell>
          <cell r="L13">
            <v>7616.3075737973231</v>
          </cell>
          <cell r="M13">
            <v>54905.181929756633</v>
          </cell>
        </row>
        <row r="14">
          <cell r="H14">
            <v>39994</v>
          </cell>
          <cell r="I14">
            <v>424948.9560509639</v>
          </cell>
          <cell r="J14">
            <v>379151.08055957564</v>
          </cell>
          <cell r="K14">
            <v>45797.875491388208</v>
          </cell>
          <cell r="L14">
            <v>20502.932593554051</v>
          </cell>
          <cell r="M14">
            <v>25294.942897834164</v>
          </cell>
        </row>
        <row r="15">
          <cell r="H15">
            <v>40086</v>
          </cell>
          <cell r="I15">
            <v>358248.26213232439</v>
          </cell>
          <cell r="J15">
            <v>298161.04450320697</v>
          </cell>
          <cell r="K15">
            <v>60087.217629117556</v>
          </cell>
          <cell r="L15">
            <v>33233.502392196053</v>
          </cell>
          <cell r="M15">
            <v>26853.715236921507</v>
          </cell>
        </row>
        <row r="16">
          <cell r="H16">
            <v>40178</v>
          </cell>
          <cell r="I16">
            <v>346378.76246359549</v>
          </cell>
          <cell r="J16">
            <v>270060.67629333772</v>
          </cell>
          <cell r="K16">
            <v>76385.232770257659</v>
          </cell>
          <cell r="L16">
            <v>35689.407993377368</v>
          </cell>
          <cell r="M16">
            <v>40695.824776880268</v>
          </cell>
        </row>
        <row r="17">
          <cell r="H17">
            <v>40268</v>
          </cell>
          <cell r="I17">
            <v>260744.26718327386</v>
          </cell>
          <cell r="J17">
            <v>202920.05239833766</v>
          </cell>
          <cell r="K17">
            <v>57855.522312518107</v>
          </cell>
          <cell r="L17">
            <v>10062.278699749018</v>
          </cell>
          <cell r="M17">
            <v>47793.243612769089</v>
          </cell>
        </row>
        <row r="18">
          <cell r="H18">
            <v>40359</v>
          </cell>
          <cell r="I18">
            <v>245504.5718670499</v>
          </cell>
          <cell r="J18">
            <v>161765.99814240375</v>
          </cell>
          <cell r="K18">
            <v>83741.74025533539</v>
          </cell>
          <cell r="L18">
            <v>18409.483842318619</v>
          </cell>
          <cell r="M18">
            <v>65332.256413016774</v>
          </cell>
        </row>
        <row r="19">
          <cell r="H19">
            <v>40451</v>
          </cell>
          <cell r="I19">
            <v>206826.41197855858</v>
          </cell>
          <cell r="J19">
            <v>159843.84234750154</v>
          </cell>
          <cell r="K19">
            <v>46984.298418579187</v>
          </cell>
          <cell r="L19">
            <v>6223.7427397333486</v>
          </cell>
          <cell r="M19">
            <v>40760.555678845827</v>
          </cell>
        </row>
        <row r="20">
          <cell r="H20">
            <v>40543</v>
          </cell>
          <cell r="I20">
            <v>165764.88963013806</v>
          </cell>
          <cell r="J20">
            <v>134693.92537076038</v>
          </cell>
          <cell r="K20">
            <v>31098.830768661253</v>
          </cell>
          <cell r="L20">
            <v>-7426.223087774968</v>
          </cell>
          <cell r="M20">
            <v>38525.053856436214</v>
          </cell>
        </row>
        <row r="21">
          <cell r="H21">
            <v>40633</v>
          </cell>
          <cell r="I21">
            <v>241599.15648041904</v>
          </cell>
          <cell r="J21">
            <v>210511.13181724132</v>
          </cell>
          <cell r="K21">
            <v>31088.784803448958</v>
          </cell>
          <cell r="L21">
            <v>8970.7464536218558</v>
          </cell>
          <cell r="M21">
            <v>22118.038349827104</v>
          </cell>
        </row>
        <row r="22">
          <cell r="H22">
            <v>40724</v>
          </cell>
          <cell r="I22">
            <v>118454.88312951848</v>
          </cell>
          <cell r="J22">
            <v>68750.260729311791</v>
          </cell>
          <cell r="K22">
            <v>49704.621192572595</v>
          </cell>
          <cell r="L22">
            <v>14678.4341582295</v>
          </cell>
          <cell r="M22">
            <v>35026.1870343431</v>
          </cell>
        </row>
        <row r="23">
          <cell r="H23">
            <v>40816</v>
          </cell>
          <cell r="I23">
            <v>112444.88760693354</v>
          </cell>
          <cell r="J23">
            <v>36741.993541070085</v>
          </cell>
          <cell r="K23">
            <v>75703.379208318715</v>
          </cell>
          <cell r="L23">
            <v>11366.937170274534</v>
          </cell>
          <cell r="M23">
            <v>64336.442038044173</v>
          </cell>
        </row>
        <row r="24">
          <cell r="H24">
            <v>40908</v>
          </cell>
          <cell r="I24">
            <v>262196.18462191231</v>
          </cell>
          <cell r="J24">
            <v>155983.75675268547</v>
          </cell>
          <cell r="K24">
            <v>106242.97736406702</v>
          </cell>
          <cell r="L24">
            <v>26345.991655664955</v>
          </cell>
          <cell r="M24">
            <v>79896.985708402048</v>
          </cell>
        </row>
        <row r="25">
          <cell r="H25">
            <v>40999</v>
          </cell>
          <cell r="I25">
            <v>218256.17996445112</v>
          </cell>
          <cell r="J25">
            <v>139178.3301834286</v>
          </cell>
          <cell r="K25">
            <v>79077.849781022538</v>
          </cell>
          <cell r="L25">
            <v>19072.123072579398</v>
          </cell>
          <cell r="M25">
            <v>60005.726708443137</v>
          </cell>
        </row>
        <row r="26">
          <cell r="H26">
            <v>41090</v>
          </cell>
          <cell r="I26">
            <v>216619.26632703928</v>
          </cell>
          <cell r="J26">
            <v>186454.11113278463</v>
          </cell>
          <cell r="K26">
            <v>30165.155194254636</v>
          </cell>
          <cell r="L26">
            <v>6158.8849274080749</v>
          </cell>
          <cell r="M26">
            <v>24006.270266846564</v>
          </cell>
        </row>
        <row r="27">
          <cell r="H27">
            <v>41182</v>
          </cell>
          <cell r="I27">
            <v>254452.74787014717</v>
          </cell>
          <cell r="J27">
            <v>167013.41498044319</v>
          </cell>
          <cell r="K27">
            <v>87439.332889704005</v>
          </cell>
          <cell r="L27">
            <v>14268.092507650599</v>
          </cell>
          <cell r="M27">
            <v>73171.240382053482</v>
          </cell>
        </row>
      </sheetData>
      <sheetData sheetId="7">
        <row r="12">
          <cell r="AA12">
            <v>27</v>
          </cell>
        </row>
      </sheetData>
      <sheetData sheetId="8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Data"/>
      <sheetName val="Calculation"/>
      <sheetName val="Cockpit"/>
      <sheetName val="Data1"/>
      <sheetName val="Blad2"/>
      <sheetName val="Chart Losses"/>
      <sheetName val="Chart"/>
      <sheetName val="Verticle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H1">
            <v>12</v>
          </cell>
        </row>
        <row r="7">
          <cell r="H7">
            <v>39355</v>
          </cell>
          <cell r="I7">
            <v>-12583.568320457169</v>
          </cell>
          <cell r="J7">
            <v>-29528.796506045481</v>
          </cell>
          <cell r="K7">
            <v>9149.5046072428504</v>
          </cell>
          <cell r="L7">
            <v>521.78458709035749</v>
          </cell>
          <cell r="M7">
            <v>832.28606182556814</v>
          </cell>
        </row>
        <row r="8">
          <cell r="H8">
            <v>39447</v>
          </cell>
          <cell r="I8">
            <v>-6107.2062160985151</v>
          </cell>
          <cell r="J8">
            <v>-17297.23785140492</v>
          </cell>
          <cell r="K8">
            <v>11190.056635055025</v>
          </cell>
          <cell r="L8">
            <v>2207.7170482824918</v>
          </cell>
          <cell r="M8">
            <v>8982.3395867725321</v>
          </cell>
        </row>
        <row r="9">
          <cell r="H9">
            <v>39538</v>
          </cell>
          <cell r="I9">
            <v>20744.94983963656</v>
          </cell>
          <cell r="J9">
            <v>9871.652745685089</v>
          </cell>
          <cell r="K9">
            <v>10873.297093951469</v>
          </cell>
          <cell r="L9">
            <v>235.08904428518645</v>
          </cell>
          <cell r="M9">
            <v>10638.208049666282</v>
          </cell>
        </row>
        <row r="10">
          <cell r="H10">
            <v>39629</v>
          </cell>
          <cell r="I10">
            <v>36004.189320832505</v>
          </cell>
          <cell r="J10">
            <v>31513.641948807286</v>
          </cell>
          <cell r="K10">
            <v>4490.5473720252212</v>
          </cell>
          <cell r="L10">
            <v>-74.91448625549674</v>
          </cell>
          <cell r="M10">
            <v>4565.4618582807179</v>
          </cell>
        </row>
        <row r="11">
          <cell r="H11">
            <v>39721</v>
          </cell>
          <cell r="I11">
            <v>89222.237971861614</v>
          </cell>
          <cell r="J11">
            <v>62520.173986288719</v>
          </cell>
          <cell r="K11">
            <v>26702.06398557288</v>
          </cell>
          <cell r="L11">
            <v>1124.5291144871567</v>
          </cell>
          <cell r="M11">
            <v>25577.534871085722</v>
          </cell>
        </row>
        <row r="12">
          <cell r="H12">
            <v>39813</v>
          </cell>
          <cell r="I12">
            <v>319647.75925762422</v>
          </cell>
          <cell r="J12">
            <v>258719.81678384106</v>
          </cell>
          <cell r="K12">
            <v>60927.94247378318</v>
          </cell>
          <cell r="L12">
            <v>16117.831101670337</v>
          </cell>
          <cell r="M12">
            <v>44810.111372112842</v>
          </cell>
        </row>
        <row r="13">
          <cell r="H13">
            <v>39903</v>
          </cell>
          <cell r="I13">
            <v>356047.2713030263</v>
          </cell>
          <cell r="J13">
            <v>293525.78179947234</v>
          </cell>
          <cell r="K13">
            <v>62521.489503553959</v>
          </cell>
          <cell r="L13">
            <v>7616.3075737973231</v>
          </cell>
          <cell r="M13">
            <v>54905.181929756633</v>
          </cell>
        </row>
        <row r="14">
          <cell r="H14">
            <v>39994</v>
          </cell>
          <cell r="I14">
            <v>424948.9560509639</v>
          </cell>
          <cell r="J14">
            <v>379151.08055957564</v>
          </cell>
          <cell r="K14">
            <v>45797.875491388208</v>
          </cell>
          <cell r="L14">
            <v>20502.932593554051</v>
          </cell>
          <cell r="M14">
            <v>25294.942897834164</v>
          </cell>
        </row>
        <row r="15">
          <cell r="H15">
            <v>40086</v>
          </cell>
          <cell r="I15">
            <v>358248.26213232439</v>
          </cell>
          <cell r="J15">
            <v>298161.04450320697</v>
          </cell>
          <cell r="K15">
            <v>60087.217629117556</v>
          </cell>
          <cell r="L15">
            <v>33233.502392196053</v>
          </cell>
          <cell r="M15">
            <v>26853.715236921507</v>
          </cell>
        </row>
        <row r="16">
          <cell r="H16">
            <v>40178</v>
          </cell>
          <cell r="I16">
            <v>346378.76246359549</v>
          </cell>
          <cell r="J16">
            <v>270060.67629333772</v>
          </cell>
          <cell r="K16">
            <v>76385.232770257659</v>
          </cell>
          <cell r="L16">
            <v>35689.407993377368</v>
          </cell>
          <cell r="M16">
            <v>40695.824776880268</v>
          </cell>
        </row>
        <row r="17">
          <cell r="H17">
            <v>40268</v>
          </cell>
          <cell r="I17">
            <v>260744.26718327386</v>
          </cell>
          <cell r="J17">
            <v>202920.05239833766</v>
          </cell>
          <cell r="K17">
            <v>57855.522312518107</v>
          </cell>
          <cell r="L17">
            <v>10062.278699749018</v>
          </cell>
          <cell r="M17">
            <v>47793.243612769089</v>
          </cell>
        </row>
        <row r="18">
          <cell r="H18">
            <v>40359</v>
          </cell>
          <cell r="I18">
            <v>245504.5718670499</v>
          </cell>
          <cell r="J18">
            <v>161765.99814240375</v>
          </cell>
          <cell r="K18">
            <v>83741.74025533539</v>
          </cell>
          <cell r="L18">
            <v>18409.483842318619</v>
          </cell>
          <cell r="M18">
            <v>65332.256413016774</v>
          </cell>
        </row>
        <row r="19">
          <cell r="H19">
            <v>40451</v>
          </cell>
          <cell r="I19">
            <v>206826.41197855858</v>
          </cell>
          <cell r="J19">
            <v>159843.84234750154</v>
          </cell>
          <cell r="K19">
            <v>46984.298418579187</v>
          </cell>
          <cell r="L19">
            <v>6223.7427397333486</v>
          </cell>
          <cell r="M19">
            <v>40760.555678845827</v>
          </cell>
        </row>
        <row r="20">
          <cell r="H20">
            <v>40543</v>
          </cell>
          <cell r="I20">
            <v>165764.88963013806</v>
          </cell>
          <cell r="J20">
            <v>134693.92537076038</v>
          </cell>
          <cell r="K20">
            <v>31098.830768661253</v>
          </cell>
          <cell r="L20">
            <v>-7426.223087774968</v>
          </cell>
          <cell r="M20">
            <v>38525.053856436214</v>
          </cell>
        </row>
        <row r="21">
          <cell r="H21">
            <v>40633</v>
          </cell>
          <cell r="I21">
            <v>241599.15648041904</v>
          </cell>
          <cell r="J21">
            <v>210511.13181724132</v>
          </cell>
          <cell r="K21">
            <v>31088.784803448958</v>
          </cell>
          <cell r="L21">
            <v>8970.7464536218558</v>
          </cell>
          <cell r="M21">
            <v>22118.038349827104</v>
          </cell>
        </row>
        <row r="22">
          <cell r="H22">
            <v>40724</v>
          </cell>
          <cell r="I22">
            <v>118454.88312951848</v>
          </cell>
          <cell r="J22">
            <v>68750.260729311791</v>
          </cell>
          <cell r="K22">
            <v>49704.621192572595</v>
          </cell>
          <cell r="L22">
            <v>14678.4341582295</v>
          </cell>
          <cell r="M22">
            <v>35026.1870343431</v>
          </cell>
        </row>
        <row r="23">
          <cell r="H23">
            <v>40816</v>
          </cell>
          <cell r="I23">
            <v>112444.88760693354</v>
          </cell>
          <cell r="J23">
            <v>36741.993541070085</v>
          </cell>
          <cell r="K23">
            <v>75703.379208318715</v>
          </cell>
          <cell r="L23">
            <v>11366.937170274534</v>
          </cell>
          <cell r="M23">
            <v>64336.442038044173</v>
          </cell>
        </row>
        <row r="24">
          <cell r="H24">
            <v>40908</v>
          </cell>
          <cell r="I24">
            <v>262196.18462191231</v>
          </cell>
          <cell r="J24">
            <v>155983.75675268547</v>
          </cell>
          <cell r="K24">
            <v>106242.97736406702</v>
          </cell>
          <cell r="L24">
            <v>26345.991655664955</v>
          </cell>
          <cell r="M24">
            <v>79896.985708402048</v>
          </cell>
        </row>
        <row r="25">
          <cell r="H25">
            <v>40999</v>
          </cell>
          <cell r="I25">
            <v>218256.17996445112</v>
          </cell>
          <cell r="J25">
            <v>139178.3301834286</v>
          </cell>
          <cell r="K25">
            <v>79077.849781022538</v>
          </cell>
          <cell r="L25">
            <v>19072.123072579398</v>
          </cell>
          <cell r="M25">
            <v>60005.726708443137</v>
          </cell>
        </row>
        <row r="26">
          <cell r="H26">
            <v>41090</v>
          </cell>
          <cell r="I26">
            <v>216619.26632703928</v>
          </cell>
          <cell r="J26">
            <v>186454.11113278463</v>
          </cell>
          <cell r="K26">
            <v>30165.155194254636</v>
          </cell>
          <cell r="L26">
            <v>6158.8849274080749</v>
          </cell>
          <cell r="M26">
            <v>24006.270266846564</v>
          </cell>
        </row>
        <row r="27">
          <cell r="H27">
            <v>41182</v>
          </cell>
          <cell r="I27">
            <v>254452.74787014717</v>
          </cell>
          <cell r="J27">
            <v>167013.41498044319</v>
          </cell>
          <cell r="K27">
            <v>87439.332889704005</v>
          </cell>
          <cell r="L27">
            <v>14268.092507650599</v>
          </cell>
          <cell r="M27">
            <v>73171.240382053482</v>
          </cell>
        </row>
      </sheetData>
      <sheetData sheetId="7">
        <row r="12">
          <cell r="AA12">
            <v>27</v>
          </cell>
        </row>
      </sheetData>
      <sheetData sheetId="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Data"/>
      <sheetName val="Calculation"/>
      <sheetName val="Cockpit"/>
      <sheetName val="Data1"/>
      <sheetName val="Blad2"/>
      <sheetName val="Chart Losses"/>
      <sheetName val="Chart"/>
      <sheetName val="Verticle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H1">
            <v>12</v>
          </cell>
        </row>
        <row r="7">
          <cell r="H7">
            <v>39355</v>
          </cell>
          <cell r="I7">
            <v>-12583.568320457169</v>
          </cell>
          <cell r="J7">
            <v>-29528.796506045481</v>
          </cell>
          <cell r="K7">
            <v>9149.5046072428504</v>
          </cell>
          <cell r="L7">
            <v>521.78458709035749</v>
          </cell>
          <cell r="M7">
            <v>832.28606182556814</v>
          </cell>
        </row>
        <row r="8">
          <cell r="H8">
            <v>39447</v>
          </cell>
          <cell r="I8">
            <v>-6107.2062160985151</v>
          </cell>
          <cell r="J8">
            <v>-17297.23785140492</v>
          </cell>
          <cell r="K8">
            <v>11190.056635055025</v>
          </cell>
          <cell r="L8">
            <v>2207.7170482824918</v>
          </cell>
          <cell r="M8">
            <v>8982.3395867725321</v>
          </cell>
        </row>
        <row r="9">
          <cell r="H9">
            <v>39538</v>
          </cell>
          <cell r="I9">
            <v>20744.94983963656</v>
          </cell>
          <cell r="J9">
            <v>9871.652745685089</v>
          </cell>
          <cell r="K9">
            <v>10873.297093951469</v>
          </cell>
          <cell r="L9">
            <v>235.08904428518645</v>
          </cell>
          <cell r="M9">
            <v>10638.208049666282</v>
          </cell>
        </row>
        <row r="10">
          <cell r="H10">
            <v>39629</v>
          </cell>
          <cell r="I10">
            <v>36004.189320832505</v>
          </cell>
          <cell r="J10">
            <v>31513.641948807286</v>
          </cell>
          <cell r="K10">
            <v>4490.5473720252212</v>
          </cell>
          <cell r="L10">
            <v>-74.91448625549674</v>
          </cell>
          <cell r="M10">
            <v>4565.4618582807179</v>
          </cell>
        </row>
        <row r="11">
          <cell r="H11">
            <v>39721</v>
          </cell>
          <cell r="I11">
            <v>89222.237971861614</v>
          </cell>
          <cell r="J11">
            <v>62520.173986288719</v>
          </cell>
          <cell r="K11">
            <v>26702.06398557288</v>
          </cell>
          <cell r="L11">
            <v>1124.5291144871567</v>
          </cell>
          <cell r="M11">
            <v>25577.534871085722</v>
          </cell>
        </row>
        <row r="12">
          <cell r="H12">
            <v>39813</v>
          </cell>
          <cell r="I12">
            <v>319647.75925762422</v>
          </cell>
          <cell r="J12">
            <v>258719.81678384106</v>
          </cell>
          <cell r="K12">
            <v>60927.94247378318</v>
          </cell>
          <cell r="L12">
            <v>16117.831101670337</v>
          </cell>
          <cell r="M12">
            <v>44810.111372112842</v>
          </cell>
        </row>
        <row r="13">
          <cell r="H13">
            <v>39903</v>
          </cell>
          <cell r="I13">
            <v>356047.2713030263</v>
          </cell>
          <cell r="J13">
            <v>293525.78179947234</v>
          </cell>
          <cell r="K13">
            <v>62521.489503553959</v>
          </cell>
          <cell r="L13">
            <v>7616.3075737973231</v>
          </cell>
          <cell r="M13">
            <v>54905.181929756633</v>
          </cell>
        </row>
        <row r="14">
          <cell r="H14">
            <v>39994</v>
          </cell>
          <cell r="I14">
            <v>424948.9560509639</v>
          </cell>
          <cell r="J14">
            <v>379151.08055957564</v>
          </cell>
          <cell r="K14">
            <v>45797.875491388208</v>
          </cell>
          <cell r="L14">
            <v>20502.932593554051</v>
          </cell>
          <cell r="M14">
            <v>25294.942897834164</v>
          </cell>
        </row>
        <row r="15">
          <cell r="H15">
            <v>40086</v>
          </cell>
          <cell r="I15">
            <v>358248.26213232439</v>
          </cell>
          <cell r="J15">
            <v>298161.04450320697</v>
          </cell>
          <cell r="K15">
            <v>60087.217629117556</v>
          </cell>
          <cell r="L15">
            <v>33233.502392196053</v>
          </cell>
          <cell r="M15">
            <v>26853.715236921507</v>
          </cell>
        </row>
        <row r="16">
          <cell r="H16">
            <v>40178</v>
          </cell>
          <cell r="I16">
            <v>346378.76246359549</v>
          </cell>
          <cell r="J16">
            <v>270060.67629333772</v>
          </cell>
          <cell r="K16">
            <v>76385.232770257659</v>
          </cell>
          <cell r="L16">
            <v>35689.407993377368</v>
          </cell>
          <cell r="M16">
            <v>40695.824776880268</v>
          </cell>
        </row>
        <row r="17">
          <cell r="H17">
            <v>40268</v>
          </cell>
          <cell r="I17">
            <v>260744.26718327386</v>
          </cell>
          <cell r="J17">
            <v>202920.05239833766</v>
          </cell>
          <cell r="K17">
            <v>57855.522312518107</v>
          </cell>
          <cell r="L17">
            <v>10062.278699749018</v>
          </cell>
          <cell r="M17">
            <v>47793.243612769089</v>
          </cell>
        </row>
        <row r="18">
          <cell r="H18">
            <v>40359</v>
          </cell>
          <cell r="I18">
            <v>245504.5718670499</v>
          </cell>
          <cell r="J18">
            <v>161765.99814240375</v>
          </cell>
          <cell r="K18">
            <v>83741.74025533539</v>
          </cell>
          <cell r="L18">
            <v>18409.483842318619</v>
          </cell>
          <cell r="M18">
            <v>65332.256413016774</v>
          </cell>
        </row>
        <row r="19">
          <cell r="H19">
            <v>40451</v>
          </cell>
          <cell r="I19">
            <v>206826.41197855858</v>
          </cell>
          <cell r="J19">
            <v>159843.84234750154</v>
          </cell>
          <cell r="K19">
            <v>46984.298418579187</v>
          </cell>
          <cell r="L19">
            <v>6223.7427397333486</v>
          </cell>
          <cell r="M19">
            <v>40760.555678845827</v>
          </cell>
        </row>
        <row r="20">
          <cell r="H20">
            <v>40543</v>
          </cell>
          <cell r="I20">
            <v>165764.88963013806</v>
          </cell>
          <cell r="J20">
            <v>134693.92537076038</v>
          </cell>
          <cell r="K20">
            <v>31098.830768661253</v>
          </cell>
          <cell r="L20">
            <v>-7426.223087774968</v>
          </cell>
          <cell r="M20">
            <v>38525.053856436214</v>
          </cell>
        </row>
        <row r="21">
          <cell r="H21">
            <v>40633</v>
          </cell>
          <cell r="I21">
            <v>241599.15648041904</v>
          </cell>
          <cell r="J21">
            <v>210511.13181724132</v>
          </cell>
          <cell r="K21">
            <v>31088.784803448958</v>
          </cell>
          <cell r="L21">
            <v>8970.7464536218558</v>
          </cell>
          <cell r="M21">
            <v>22118.038349827104</v>
          </cell>
        </row>
        <row r="22">
          <cell r="H22">
            <v>40724</v>
          </cell>
          <cell r="I22">
            <v>118454.88312951848</v>
          </cell>
          <cell r="J22">
            <v>68750.260729311791</v>
          </cell>
          <cell r="K22">
            <v>49704.621192572595</v>
          </cell>
          <cell r="L22">
            <v>14678.4341582295</v>
          </cell>
          <cell r="M22">
            <v>35026.1870343431</v>
          </cell>
        </row>
        <row r="23">
          <cell r="H23">
            <v>40816</v>
          </cell>
          <cell r="I23">
            <v>112444.88760693354</v>
          </cell>
          <cell r="J23">
            <v>36741.993541070085</v>
          </cell>
          <cell r="K23">
            <v>75703.379208318715</v>
          </cell>
          <cell r="L23">
            <v>11366.937170274534</v>
          </cell>
          <cell r="M23">
            <v>64336.442038044173</v>
          </cell>
        </row>
        <row r="24">
          <cell r="H24">
            <v>40908</v>
          </cell>
          <cell r="I24">
            <v>262196.18462191231</v>
          </cell>
          <cell r="J24">
            <v>155983.75675268547</v>
          </cell>
          <cell r="K24">
            <v>106242.97736406702</v>
          </cell>
          <cell r="L24">
            <v>26345.991655664955</v>
          </cell>
          <cell r="M24">
            <v>79896.985708402048</v>
          </cell>
        </row>
        <row r="25">
          <cell r="H25">
            <v>40999</v>
          </cell>
          <cell r="I25">
            <v>218256.17996445112</v>
          </cell>
          <cell r="J25">
            <v>139178.3301834286</v>
          </cell>
          <cell r="K25">
            <v>79077.849781022538</v>
          </cell>
          <cell r="L25">
            <v>19072.123072579398</v>
          </cell>
          <cell r="M25">
            <v>60005.726708443137</v>
          </cell>
        </row>
        <row r="26">
          <cell r="H26">
            <v>41090</v>
          </cell>
          <cell r="I26">
            <v>216619.26632703928</v>
          </cell>
          <cell r="J26">
            <v>186454.11113278463</v>
          </cell>
          <cell r="K26">
            <v>30165.155194254636</v>
          </cell>
          <cell r="L26">
            <v>6158.8849274080749</v>
          </cell>
          <cell r="M26">
            <v>24006.270266846564</v>
          </cell>
        </row>
        <row r="27">
          <cell r="H27">
            <v>41182</v>
          </cell>
          <cell r="I27">
            <v>254452.74787014717</v>
          </cell>
          <cell r="J27">
            <v>167013.41498044319</v>
          </cell>
          <cell r="K27">
            <v>87439.332889704005</v>
          </cell>
          <cell r="L27">
            <v>14268.092507650599</v>
          </cell>
          <cell r="M27">
            <v>73171.240382053482</v>
          </cell>
        </row>
      </sheetData>
      <sheetData sheetId="7">
        <row r="12">
          <cell r="AA12">
            <v>27</v>
          </cell>
        </row>
      </sheetData>
      <sheetData sheetId="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Data"/>
      <sheetName val="Calculation"/>
      <sheetName val="Cockpit"/>
      <sheetName val="Data1"/>
      <sheetName val="Blad2"/>
      <sheetName val="Chart Losses"/>
      <sheetName val="Chart"/>
      <sheetName val="Verticle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H1">
            <v>12</v>
          </cell>
        </row>
        <row r="7">
          <cell r="H7">
            <v>39355</v>
          </cell>
          <cell r="I7">
            <v>-12583.568320457169</v>
          </cell>
          <cell r="J7">
            <v>-29528.796506045481</v>
          </cell>
          <cell r="K7">
            <v>9149.5046072428504</v>
          </cell>
          <cell r="L7">
            <v>521.78458709035749</v>
          </cell>
          <cell r="M7">
            <v>832.28606182556814</v>
          </cell>
        </row>
        <row r="8">
          <cell r="H8">
            <v>39447</v>
          </cell>
          <cell r="I8">
            <v>-6107.2062160985151</v>
          </cell>
          <cell r="J8">
            <v>-17297.23785140492</v>
          </cell>
          <cell r="K8">
            <v>11190.056635055025</v>
          </cell>
          <cell r="L8">
            <v>2207.7170482824918</v>
          </cell>
          <cell r="M8">
            <v>8982.3395867725321</v>
          </cell>
        </row>
        <row r="9">
          <cell r="H9">
            <v>39538</v>
          </cell>
          <cell r="I9">
            <v>20744.94983963656</v>
          </cell>
          <cell r="J9">
            <v>9871.652745685089</v>
          </cell>
          <cell r="K9">
            <v>10873.297093951469</v>
          </cell>
          <cell r="L9">
            <v>235.08904428518645</v>
          </cell>
          <cell r="M9">
            <v>10638.208049666282</v>
          </cell>
        </row>
        <row r="10">
          <cell r="H10">
            <v>39629</v>
          </cell>
          <cell r="I10">
            <v>36004.189320832505</v>
          </cell>
          <cell r="J10">
            <v>31513.641948807286</v>
          </cell>
          <cell r="K10">
            <v>4490.5473720252212</v>
          </cell>
          <cell r="L10">
            <v>-74.91448625549674</v>
          </cell>
          <cell r="M10">
            <v>4565.4618582807179</v>
          </cell>
        </row>
        <row r="11">
          <cell r="H11">
            <v>39721</v>
          </cell>
          <cell r="I11">
            <v>89222.237971861614</v>
          </cell>
          <cell r="J11">
            <v>62520.173986288719</v>
          </cell>
          <cell r="K11">
            <v>26702.06398557288</v>
          </cell>
          <cell r="L11">
            <v>1124.5291144871567</v>
          </cell>
          <cell r="M11">
            <v>25577.534871085722</v>
          </cell>
        </row>
        <row r="12">
          <cell r="H12">
            <v>39813</v>
          </cell>
          <cell r="I12">
            <v>319647.75925762422</v>
          </cell>
          <cell r="J12">
            <v>258719.81678384106</v>
          </cell>
          <cell r="K12">
            <v>60927.94247378318</v>
          </cell>
          <cell r="L12">
            <v>16117.831101670337</v>
          </cell>
          <cell r="M12">
            <v>44810.111372112842</v>
          </cell>
        </row>
        <row r="13">
          <cell r="H13">
            <v>39903</v>
          </cell>
          <cell r="I13">
            <v>356047.2713030263</v>
          </cell>
          <cell r="J13">
            <v>293525.78179947234</v>
          </cell>
          <cell r="K13">
            <v>62521.489503553959</v>
          </cell>
          <cell r="L13">
            <v>7616.3075737973231</v>
          </cell>
          <cell r="M13">
            <v>54905.181929756633</v>
          </cell>
        </row>
        <row r="14">
          <cell r="H14">
            <v>39994</v>
          </cell>
          <cell r="I14">
            <v>424948.9560509639</v>
          </cell>
          <cell r="J14">
            <v>379151.08055957564</v>
          </cell>
          <cell r="K14">
            <v>45797.875491388208</v>
          </cell>
          <cell r="L14">
            <v>20502.932593554051</v>
          </cell>
          <cell r="M14">
            <v>25294.942897834164</v>
          </cell>
        </row>
        <row r="15">
          <cell r="H15">
            <v>40086</v>
          </cell>
          <cell r="I15">
            <v>358248.26213232439</v>
          </cell>
          <cell r="J15">
            <v>298161.04450320697</v>
          </cell>
          <cell r="K15">
            <v>60087.217629117556</v>
          </cell>
          <cell r="L15">
            <v>33233.502392196053</v>
          </cell>
          <cell r="M15">
            <v>26853.715236921507</v>
          </cell>
        </row>
        <row r="16">
          <cell r="H16">
            <v>40178</v>
          </cell>
          <cell r="I16">
            <v>346378.76246359549</v>
          </cell>
          <cell r="J16">
            <v>270060.67629333772</v>
          </cell>
          <cell r="K16">
            <v>76385.232770257659</v>
          </cell>
          <cell r="L16">
            <v>35689.407993377368</v>
          </cell>
          <cell r="M16">
            <v>40695.824776880268</v>
          </cell>
        </row>
        <row r="17">
          <cell r="H17">
            <v>40268</v>
          </cell>
          <cell r="I17">
            <v>260744.26718327386</v>
          </cell>
          <cell r="J17">
            <v>202920.05239833766</v>
          </cell>
          <cell r="K17">
            <v>57855.522312518107</v>
          </cell>
          <cell r="L17">
            <v>10062.278699749018</v>
          </cell>
          <cell r="M17">
            <v>47793.243612769089</v>
          </cell>
        </row>
        <row r="18">
          <cell r="H18">
            <v>40359</v>
          </cell>
          <cell r="I18">
            <v>245504.5718670499</v>
          </cell>
          <cell r="J18">
            <v>161765.99814240375</v>
          </cell>
          <cell r="K18">
            <v>83741.74025533539</v>
          </cell>
          <cell r="L18">
            <v>18409.483842318619</v>
          </cell>
          <cell r="M18">
            <v>65332.256413016774</v>
          </cell>
        </row>
        <row r="19">
          <cell r="H19">
            <v>40451</v>
          </cell>
          <cell r="I19">
            <v>206826.41197855858</v>
          </cell>
          <cell r="J19">
            <v>159843.84234750154</v>
          </cell>
          <cell r="K19">
            <v>46984.298418579187</v>
          </cell>
          <cell r="L19">
            <v>6223.7427397333486</v>
          </cell>
          <cell r="M19">
            <v>40760.555678845827</v>
          </cell>
        </row>
        <row r="20">
          <cell r="H20">
            <v>40543</v>
          </cell>
          <cell r="I20">
            <v>165764.88963013806</v>
          </cell>
          <cell r="J20">
            <v>134693.92537076038</v>
          </cell>
          <cell r="K20">
            <v>31098.830768661253</v>
          </cell>
          <cell r="L20">
            <v>-7426.223087774968</v>
          </cell>
          <cell r="M20">
            <v>38525.053856436214</v>
          </cell>
        </row>
        <row r="21">
          <cell r="H21">
            <v>40633</v>
          </cell>
          <cell r="I21">
            <v>241599.15648041904</v>
          </cell>
          <cell r="J21">
            <v>210511.13181724132</v>
          </cell>
          <cell r="K21">
            <v>31088.784803448958</v>
          </cell>
          <cell r="L21">
            <v>8970.7464536218558</v>
          </cell>
          <cell r="M21">
            <v>22118.038349827104</v>
          </cell>
        </row>
        <row r="22">
          <cell r="H22">
            <v>40724</v>
          </cell>
          <cell r="I22">
            <v>118454.88312951848</v>
          </cell>
          <cell r="J22">
            <v>68750.260729311791</v>
          </cell>
          <cell r="K22">
            <v>49704.621192572595</v>
          </cell>
          <cell r="L22">
            <v>14678.4341582295</v>
          </cell>
          <cell r="M22">
            <v>35026.1870343431</v>
          </cell>
        </row>
        <row r="23">
          <cell r="H23">
            <v>40816</v>
          </cell>
          <cell r="I23">
            <v>112444.88760693354</v>
          </cell>
          <cell r="J23">
            <v>36741.993541070085</v>
          </cell>
          <cell r="K23">
            <v>75703.379208318715</v>
          </cell>
          <cell r="L23">
            <v>11366.937170274534</v>
          </cell>
          <cell r="M23">
            <v>64336.442038044173</v>
          </cell>
        </row>
        <row r="24">
          <cell r="H24">
            <v>40908</v>
          </cell>
          <cell r="I24">
            <v>262196.18462191231</v>
          </cell>
          <cell r="J24">
            <v>155983.75675268547</v>
          </cell>
          <cell r="K24">
            <v>106242.97736406702</v>
          </cell>
          <cell r="L24">
            <v>26345.991655664955</v>
          </cell>
          <cell r="M24">
            <v>79896.985708402048</v>
          </cell>
        </row>
        <row r="25">
          <cell r="H25">
            <v>40999</v>
          </cell>
          <cell r="I25">
            <v>218256.17996445112</v>
          </cell>
          <cell r="J25">
            <v>139178.3301834286</v>
          </cell>
          <cell r="K25">
            <v>79077.849781022538</v>
          </cell>
          <cell r="L25">
            <v>19072.123072579398</v>
          </cell>
          <cell r="M25">
            <v>60005.726708443137</v>
          </cell>
        </row>
        <row r="26">
          <cell r="H26">
            <v>41090</v>
          </cell>
          <cell r="I26">
            <v>216619.26632703928</v>
          </cell>
          <cell r="J26">
            <v>186454.11113278463</v>
          </cell>
          <cell r="K26">
            <v>30165.155194254636</v>
          </cell>
          <cell r="L26">
            <v>6158.8849274080749</v>
          </cell>
          <cell r="M26">
            <v>24006.270266846564</v>
          </cell>
        </row>
        <row r="27">
          <cell r="H27">
            <v>41182</v>
          </cell>
          <cell r="I27">
            <v>254452.74787014717</v>
          </cell>
          <cell r="J27">
            <v>167013.41498044319</v>
          </cell>
          <cell r="K27">
            <v>87439.332889704005</v>
          </cell>
          <cell r="L27">
            <v>14268.092507650599</v>
          </cell>
          <cell r="M27">
            <v>73171.240382053482</v>
          </cell>
        </row>
      </sheetData>
      <sheetData sheetId="7">
        <row r="12">
          <cell r="AA12">
            <v>27</v>
          </cell>
        </row>
      </sheetData>
      <sheetData sheetId="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Data"/>
      <sheetName val="Calculation"/>
      <sheetName val="Cockpit"/>
      <sheetName val="Data1"/>
      <sheetName val="Blad2"/>
      <sheetName val="Chart Losses"/>
      <sheetName val="Chart"/>
      <sheetName val="Verticle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H1">
            <v>12</v>
          </cell>
        </row>
        <row r="7">
          <cell r="H7">
            <v>39355</v>
          </cell>
          <cell r="I7">
            <v>-12583.568320457169</v>
          </cell>
          <cell r="J7">
            <v>-29528.796506045481</v>
          </cell>
          <cell r="K7">
            <v>9149.5046072428504</v>
          </cell>
          <cell r="L7">
            <v>521.78458709035749</v>
          </cell>
          <cell r="M7">
            <v>832.28606182556814</v>
          </cell>
        </row>
        <row r="8">
          <cell r="H8">
            <v>39447</v>
          </cell>
          <cell r="I8">
            <v>-6107.2062160985151</v>
          </cell>
          <cell r="J8">
            <v>-17297.23785140492</v>
          </cell>
          <cell r="K8">
            <v>11190.056635055025</v>
          </cell>
          <cell r="L8">
            <v>2207.7170482824918</v>
          </cell>
          <cell r="M8">
            <v>8982.3395867725321</v>
          </cell>
        </row>
        <row r="9">
          <cell r="H9">
            <v>39538</v>
          </cell>
          <cell r="I9">
            <v>20744.94983963656</v>
          </cell>
          <cell r="J9">
            <v>9871.652745685089</v>
          </cell>
          <cell r="K9">
            <v>10873.297093951469</v>
          </cell>
          <cell r="L9">
            <v>235.08904428518645</v>
          </cell>
          <cell r="M9">
            <v>10638.208049666282</v>
          </cell>
        </row>
        <row r="10">
          <cell r="H10">
            <v>39629</v>
          </cell>
          <cell r="I10">
            <v>36004.189320832505</v>
          </cell>
          <cell r="J10">
            <v>31513.641948807286</v>
          </cell>
          <cell r="K10">
            <v>4490.5473720252212</v>
          </cell>
          <cell r="L10">
            <v>-74.91448625549674</v>
          </cell>
          <cell r="M10">
            <v>4565.4618582807179</v>
          </cell>
        </row>
        <row r="11">
          <cell r="H11">
            <v>39721</v>
          </cell>
          <cell r="I11">
            <v>89222.237971861614</v>
          </cell>
          <cell r="J11">
            <v>62520.173986288719</v>
          </cell>
          <cell r="K11">
            <v>26702.06398557288</v>
          </cell>
          <cell r="L11">
            <v>1124.5291144871567</v>
          </cell>
          <cell r="M11">
            <v>25577.534871085722</v>
          </cell>
        </row>
        <row r="12">
          <cell r="H12">
            <v>39813</v>
          </cell>
          <cell r="I12">
            <v>319647.75925762422</v>
          </cell>
          <cell r="J12">
            <v>258719.81678384106</v>
          </cell>
          <cell r="K12">
            <v>60927.94247378318</v>
          </cell>
          <cell r="L12">
            <v>16117.831101670337</v>
          </cell>
          <cell r="M12">
            <v>44810.111372112842</v>
          </cell>
        </row>
        <row r="13">
          <cell r="H13">
            <v>39903</v>
          </cell>
          <cell r="I13">
            <v>356047.2713030263</v>
          </cell>
          <cell r="J13">
            <v>293525.78179947234</v>
          </cell>
          <cell r="K13">
            <v>62521.489503553959</v>
          </cell>
          <cell r="L13">
            <v>7616.3075737973231</v>
          </cell>
          <cell r="M13">
            <v>54905.181929756633</v>
          </cell>
        </row>
        <row r="14">
          <cell r="H14">
            <v>39994</v>
          </cell>
          <cell r="I14">
            <v>424948.9560509639</v>
          </cell>
          <cell r="J14">
            <v>379151.08055957564</v>
          </cell>
          <cell r="K14">
            <v>45797.875491388208</v>
          </cell>
          <cell r="L14">
            <v>20502.932593554051</v>
          </cell>
          <cell r="M14">
            <v>25294.942897834164</v>
          </cell>
        </row>
        <row r="15">
          <cell r="H15">
            <v>40086</v>
          </cell>
          <cell r="I15">
            <v>358248.26213232439</v>
          </cell>
          <cell r="J15">
            <v>298161.04450320697</v>
          </cell>
          <cell r="K15">
            <v>60087.217629117556</v>
          </cell>
          <cell r="L15">
            <v>33233.502392196053</v>
          </cell>
          <cell r="M15">
            <v>26853.715236921507</v>
          </cell>
        </row>
        <row r="16">
          <cell r="H16">
            <v>40178</v>
          </cell>
          <cell r="I16">
            <v>346378.76246359549</v>
          </cell>
          <cell r="J16">
            <v>270060.67629333772</v>
          </cell>
          <cell r="K16">
            <v>76385.232770257659</v>
          </cell>
          <cell r="L16">
            <v>35689.407993377368</v>
          </cell>
          <cell r="M16">
            <v>40695.824776880268</v>
          </cell>
        </row>
        <row r="17">
          <cell r="H17">
            <v>40268</v>
          </cell>
          <cell r="I17">
            <v>260744.26718327386</v>
          </cell>
          <cell r="J17">
            <v>202920.05239833766</v>
          </cell>
          <cell r="K17">
            <v>57855.522312518107</v>
          </cell>
          <cell r="L17">
            <v>10062.278699749018</v>
          </cell>
          <cell r="M17">
            <v>47793.243612769089</v>
          </cell>
        </row>
        <row r="18">
          <cell r="H18">
            <v>40359</v>
          </cell>
          <cell r="I18">
            <v>245504.5718670499</v>
          </cell>
          <cell r="J18">
            <v>161765.99814240375</v>
          </cell>
          <cell r="K18">
            <v>83741.74025533539</v>
          </cell>
          <cell r="L18">
            <v>18409.483842318619</v>
          </cell>
          <cell r="M18">
            <v>65332.256413016774</v>
          </cell>
        </row>
        <row r="19">
          <cell r="H19">
            <v>40451</v>
          </cell>
          <cell r="I19">
            <v>206826.41197855858</v>
          </cell>
          <cell r="J19">
            <v>159843.84234750154</v>
          </cell>
          <cell r="K19">
            <v>46984.298418579187</v>
          </cell>
          <cell r="L19">
            <v>6223.7427397333486</v>
          </cell>
          <cell r="M19">
            <v>40760.555678845827</v>
          </cell>
        </row>
        <row r="20">
          <cell r="H20">
            <v>40543</v>
          </cell>
          <cell r="I20">
            <v>165764.88963013806</v>
          </cell>
          <cell r="J20">
            <v>134693.92537076038</v>
          </cell>
          <cell r="K20">
            <v>31098.830768661253</v>
          </cell>
          <cell r="L20">
            <v>-7426.223087774968</v>
          </cell>
          <cell r="M20">
            <v>38525.053856436214</v>
          </cell>
        </row>
        <row r="21">
          <cell r="H21">
            <v>40633</v>
          </cell>
          <cell r="I21">
            <v>241599.15648041904</v>
          </cell>
          <cell r="J21">
            <v>210511.13181724132</v>
          </cell>
          <cell r="K21">
            <v>31088.784803448958</v>
          </cell>
          <cell r="L21">
            <v>8970.7464536218558</v>
          </cell>
          <cell r="M21">
            <v>22118.038349827104</v>
          </cell>
        </row>
        <row r="22">
          <cell r="H22">
            <v>40724</v>
          </cell>
          <cell r="I22">
            <v>118454.88312951848</v>
          </cell>
          <cell r="J22">
            <v>68750.260729311791</v>
          </cell>
          <cell r="K22">
            <v>49704.621192572595</v>
          </cell>
          <cell r="L22">
            <v>14678.4341582295</v>
          </cell>
          <cell r="M22">
            <v>35026.1870343431</v>
          </cell>
        </row>
        <row r="23">
          <cell r="H23">
            <v>40816</v>
          </cell>
          <cell r="I23">
            <v>112444.88760693354</v>
          </cell>
          <cell r="J23">
            <v>36741.993541070085</v>
          </cell>
          <cell r="K23">
            <v>75703.379208318715</v>
          </cell>
          <cell r="L23">
            <v>11366.937170274534</v>
          </cell>
          <cell r="M23">
            <v>64336.442038044173</v>
          </cell>
        </row>
        <row r="24">
          <cell r="H24">
            <v>40908</v>
          </cell>
          <cell r="I24">
            <v>262196.18462191231</v>
          </cell>
          <cell r="J24">
            <v>155983.75675268547</v>
          </cell>
          <cell r="K24">
            <v>106242.97736406702</v>
          </cell>
          <cell r="L24">
            <v>26345.991655664955</v>
          </cell>
          <cell r="M24">
            <v>79896.985708402048</v>
          </cell>
        </row>
        <row r="25">
          <cell r="H25">
            <v>40999</v>
          </cell>
          <cell r="I25">
            <v>218256.17996445112</v>
          </cell>
          <cell r="J25">
            <v>139178.3301834286</v>
          </cell>
          <cell r="K25">
            <v>79077.849781022538</v>
          </cell>
          <cell r="L25">
            <v>19072.123072579398</v>
          </cell>
          <cell r="M25">
            <v>60005.726708443137</v>
          </cell>
        </row>
        <row r="26">
          <cell r="H26">
            <v>41090</v>
          </cell>
          <cell r="I26">
            <v>216619.26632703928</v>
          </cell>
          <cell r="J26">
            <v>186454.11113278463</v>
          </cell>
          <cell r="K26">
            <v>30165.155194254636</v>
          </cell>
          <cell r="L26">
            <v>6158.8849274080749</v>
          </cell>
          <cell r="M26">
            <v>24006.270266846564</v>
          </cell>
        </row>
        <row r="27">
          <cell r="H27">
            <v>41182</v>
          </cell>
          <cell r="I27">
            <v>254452.74787014717</v>
          </cell>
          <cell r="J27">
            <v>167013.41498044319</v>
          </cell>
          <cell r="K27">
            <v>87439.332889704005</v>
          </cell>
          <cell r="L27">
            <v>14268.092507650599</v>
          </cell>
          <cell r="M27">
            <v>73171.240382053482</v>
          </cell>
        </row>
      </sheetData>
      <sheetData sheetId="7">
        <row r="12">
          <cell r="AA12">
            <v>27</v>
          </cell>
        </row>
      </sheetData>
      <sheetData sheetId="8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s Retail Total"/>
      <sheetName val="Figures Retail other sek"/>
      <sheetName val="Figures Retail other Eur"/>
      <sheetName val="Figures NF Rest CRU"/>
      <sheetName val="Figures E-banking"/>
      <sheetName val="Figures DK DKK"/>
      <sheetName val="Figures DK East DKK"/>
      <sheetName val="Figures DK west DKK"/>
      <sheetName val="Figures DK other DKK"/>
      <sheetName val="Figures DK Eur"/>
      <sheetName val="Figures DK East Eur"/>
      <sheetName val="Figures DK west Eur"/>
      <sheetName val="Figures DK other Eur"/>
      <sheetName val="Figures F"/>
      <sheetName val="Figures F EN"/>
      <sheetName val="Figures F CW"/>
      <sheetName val="Figures F HU"/>
      <sheetName val="Figures F other"/>
      <sheetName val="Figures N Coast Nok"/>
      <sheetName val="Figures N nok"/>
      <sheetName val="Figures N East Nok"/>
      <sheetName val="Figures N other nok"/>
      <sheetName val="Figures N Eur"/>
      <sheetName val="Figures N Coast Eur"/>
      <sheetName val="Figures N East Eur"/>
      <sheetName val="Figures N other Eur"/>
      <sheetName val="Figures S sek"/>
      <sheetName val="Figures S South Sek"/>
      <sheetName val="Figures S stock sek"/>
      <sheetName val="Figures S west Sek"/>
      <sheetName val="Figures S n and c Sek"/>
      <sheetName val="Figures S other Sek"/>
      <sheetName val="Figures S Eur"/>
      <sheetName val="Figures S South Eur"/>
      <sheetName val="Figures S Stock Eur"/>
      <sheetName val="Figures S west Eur"/>
      <sheetName val="Figures S n and c eur"/>
      <sheetName val="Figures S other Eur"/>
      <sheetName val="Figures PMSU App"/>
      <sheetName val="Figures PMSU Exp"/>
      <sheetName val="Figures Regional Banks Total"/>
      <sheetName val="Fac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13">
          <cell r="B13" t="str">
            <v>DKK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s Retail Total"/>
      <sheetName val="Figures Retail other sek"/>
      <sheetName val="Figures Retail other Eur"/>
      <sheetName val="Figures NF Rest CRU"/>
      <sheetName val="Figures E-banking"/>
      <sheetName val="Figures DK DKK"/>
      <sheetName val="Figures DK East DKK"/>
      <sheetName val="Figures DK west DKK"/>
      <sheetName val="Figures DK other DKK"/>
      <sheetName val="Figures DK Eur"/>
      <sheetName val="Figures DK East Eur"/>
      <sheetName val="Figures DK west Eur"/>
      <sheetName val="Figures DK other Eur"/>
      <sheetName val="Figures F"/>
      <sheetName val="Figures F EN"/>
      <sheetName val="Figures F CW"/>
      <sheetName val="Figures F HU"/>
      <sheetName val="Figures F other"/>
      <sheetName val="Figures N Coast Nok"/>
      <sheetName val="Figures N nok"/>
      <sheetName val="Figures N East Nok"/>
      <sheetName val="Figures N other nok"/>
      <sheetName val="Figures N Eur"/>
      <sheetName val="Figures N Coast Eur"/>
      <sheetName val="Figures N East Eur"/>
      <sheetName val="Figures N other Eur"/>
      <sheetName val="Figures S sek"/>
      <sheetName val="Figures S South Sek"/>
      <sheetName val="Figures S stock sek"/>
      <sheetName val="Figures S west Sek"/>
      <sheetName val="Figures S n and c Sek"/>
      <sheetName val="Figures S other Sek"/>
      <sheetName val="Figures S Eur"/>
      <sheetName val="Figures S South Eur"/>
      <sheetName val="Figures S Stock Eur"/>
      <sheetName val="Figures S west Eur"/>
      <sheetName val="Figures S n and c eur"/>
      <sheetName val="Figures S other Eur"/>
      <sheetName val="Figures PMSU App"/>
      <sheetName val="Figures PMSU Exp"/>
      <sheetName val="Figures Regional Banks Total"/>
      <sheetName val="Fac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13">
          <cell r="B13" t="str">
            <v>DKK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s Retail Total"/>
      <sheetName val="Figures Retail other sek"/>
      <sheetName val="Figures Retail other Eur"/>
      <sheetName val="Figures NF Rest CRU"/>
      <sheetName val="Figures E-banking"/>
      <sheetName val="Figures DK DKK"/>
      <sheetName val="Figures DK East DKK"/>
      <sheetName val="Figures DK west DKK"/>
      <sheetName val="Figures DK other DKK"/>
      <sheetName val="Figures DK Eur"/>
      <sheetName val="Figures DK East Eur"/>
      <sheetName val="Figures DK west Eur"/>
      <sheetName val="Figures DK other Eur"/>
      <sheetName val="Figures F"/>
      <sheetName val="Figures F EN"/>
      <sheetName val="Figures F CW"/>
      <sheetName val="Figures F HU"/>
      <sheetName val="Figures F other"/>
      <sheetName val="Figures N Coast Nok"/>
      <sheetName val="Figures N nok"/>
      <sheetName val="Figures N East Nok"/>
      <sheetName val="Figures N other nok"/>
      <sheetName val="Figures N Eur"/>
      <sheetName val="Figures N Coast Eur"/>
      <sheetName val="Figures N East Eur"/>
      <sheetName val="Figures N other Eur"/>
      <sheetName val="Figures S sek"/>
      <sheetName val="Figures S South Sek"/>
      <sheetName val="Figures S stock sek"/>
      <sheetName val="Figures S west Sek"/>
      <sheetName val="Figures S n and c Sek"/>
      <sheetName val="Figures S other Sek"/>
      <sheetName val="Figures S Eur"/>
      <sheetName val="Figures S South Eur"/>
      <sheetName val="Figures S Stock Eur"/>
      <sheetName val="Figures S west Eur"/>
      <sheetName val="Figures S n and c eur"/>
      <sheetName val="Figures S other Eur"/>
      <sheetName val="Figures PMSU App"/>
      <sheetName val="Figures PMSU Exp"/>
      <sheetName val="Figures Regional Banks Total"/>
      <sheetName val="Fac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13">
          <cell r="B13" t="str">
            <v>DKK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Final output"/>
      <sheetName val="Adjustments"/>
      <sheetName val="Calculated forecast"/>
      <sheetName val="AuM"/>
      <sheetName val=" Income"/>
      <sheetName val="Income deduction"/>
      <sheetName val=" Personnel"/>
      <sheetName val="Other Opex"/>
    </sheetNames>
    <sheetDataSet>
      <sheetData sheetId="0"/>
      <sheetData sheetId="1"/>
      <sheetData sheetId="2" refreshError="1">
        <row r="2">
          <cell r="O2">
            <v>7.44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s Retail Total"/>
      <sheetName val="Figures Retail other sek"/>
      <sheetName val="Figures Retail other Eur"/>
      <sheetName val="Figures NF Rest CRU"/>
      <sheetName val="Figures E-banking"/>
      <sheetName val="Figures DK DKK"/>
      <sheetName val="Figures DK East DKK"/>
      <sheetName val="Figures DK west DKK"/>
      <sheetName val="Figures DK other DKK"/>
      <sheetName val="Figures DK Eur"/>
      <sheetName val="Figures DK East Eur"/>
      <sheetName val="Figures DK west Eur"/>
      <sheetName val="Figures DK other Eur"/>
      <sheetName val="Figures F"/>
      <sheetName val="Figures F EN"/>
      <sheetName val="Figures F CW"/>
      <sheetName val="Figures F HU"/>
      <sheetName val="Figures F other"/>
      <sheetName val="Figures N Coast Nok"/>
      <sheetName val="Figures N nok"/>
      <sheetName val="Figures N East Nok"/>
      <sheetName val="Figures N other nok"/>
      <sheetName val="Figures N Eur"/>
      <sheetName val="Figures N Coast Eur"/>
      <sheetName val="Figures N East Eur"/>
      <sheetName val="Figures N other Eur"/>
      <sheetName val="Figures S sek"/>
      <sheetName val="Figures S South Sek"/>
      <sheetName val="Figures S stock sek"/>
      <sheetName val="Figures S west Sek"/>
      <sheetName val="Figures S n and c Sek"/>
      <sheetName val="Figures S other Sek"/>
      <sheetName val="Figures S Eur"/>
      <sheetName val="Figures S South Eur"/>
      <sheetName val="Figures S Stock Eur"/>
      <sheetName val="Figures S west Eur"/>
      <sheetName val="Figures S n and c eur"/>
      <sheetName val="Figures S other Eur"/>
      <sheetName val="Figures PMSU App"/>
      <sheetName val="Figures PMSU Exp"/>
      <sheetName val="Figures Regional Banks Total"/>
      <sheetName val="Fac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13">
          <cell r="B13" t="str">
            <v>DKK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s Retail Total"/>
      <sheetName val="Figures Retail other sek"/>
      <sheetName val="Figures Retail other Eur"/>
      <sheetName val="Figures NF Rest CRU"/>
      <sheetName val="Figures E-banking"/>
      <sheetName val="Figures DK DKK"/>
      <sheetName val="Figures DK East DKK"/>
      <sheetName val="Figures DK west DKK"/>
      <sheetName val="Figures DK other DKK"/>
      <sheetName val="Figures DK Eur"/>
      <sheetName val="Figures DK East Eur"/>
      <sheetName val="Figures DK west Eur"/>
      <sheetName val="Figures DK other Eur"/>
      <sheetName val="Figures F"/>
      <sheetName val="Figures F EN"/>
      <sheetName val="Figures F CW"/>
      <sheetName val="Figures F HU"/>
      <sheetName val="Figures F other"/>
      <sheetName val="Figures N Coast Nok"/>
      <sheetName val="Figures N nok"/>
      <sheetName val="Figures N East Nok"/>
      <sheetName val="Figures N other nok"/>
      <sheetName val="Figures N Eur"/>
      <sheetName val="Figures N Coast Eur"/>
      <sheetName val="Figures N East Eur"/>
      <sheetName val="Figures N other Eur"/>
      <sheetName val="Figures S sek"/>
      <sheetName val="Figures S South Sek"/>
      <sheetName val="Figures S stock sek"/>
      <sheetName val="Figures S west Sek"/>
      <sheetName val="Figures S n and c Sek"/>
      <sheetName val="Figures S other Sek"/>
      <sheetName val="Figures S Eur"/>
      <sheetName val="Figures S South Eur"/>
      <sheetName val="Figures S Stock Eur"/>
      <sheetName val="Figures S west Eur"/>
      <sheetName val="Figures S n and c eur"/>
      <sheetName val="Figures S other Eur"/>
      <sheetName val="Figures PMSU App"/>
      <sheetName val="Figures PMSU Exp"/>
      <sheetName val="Figures Regional Banks Total"/>
      <sheetName val="Fac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13">
          <cell r="B13" t="str">
            <v>DKK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New AuM "/>
      <sheetName val="MPC 1"/>
      <sheetName val="MPC 2"/>
      <sheetName val="MPC 3"/>
      <sheetName val="MPC 4"/>
      <sheetName val="MPC 5"/>
      <sheetName val="MPC 6"/>
      <sheetName val="Investment_assets"/>
      <sheetName val="Månedsrapport"/>
      <sheetName val="NettoInflow"/>
      <sheetName val="Afkast"/>
      <sheetName val="Benchmark"/>
      <sheetName val="HelpSheet"/>
      <sheetName val="Nordea_pension"/>
      <sheetName val="Vesta_life"/>
      <sheetName val="Nordea_life_I"/>
      <sheetName val="Nordea_life_II"/>
      <sheetName val="Nordea_life_Ass_LTD_Sverige"/>
      <sheetName val="Nordea_life_Ass_LTD_Finland"/>
      <sheetName val="Nordea_Zycie"/>
      <sheetName val="Nordea_Lux"/>
      <sheetName val="Nordea_IOM"/>
      <sheetName val="Valutakurs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A4" t="str">
            <v>Mio. DKK, markedsværdi</v>
          </cell>
        </row>
        <row r="6">
          <cell r="AX6" t="str">
            <v>Total</v>
          </cell>
          <cell r="AY6" t="str">
            <v>Total</v>
          </cell>
        </row>
        <row r="7">
          <cell r="A7" t="str">
            <v>Valuta</v>
          </cell>
          <cell r="C7" t="str">
            <v>DKK</v>
          </cell>
          <cell r="D7" t="str">
            <v>DKK</v>
          </cell>
          <cell r="E7" t="str">
            <v>DKK</v>
          </cell>
          <cell r="F7" t="str">
            <v>DKK</v>
          </cell>
          <cell r="G7" t="str">
            <v>DKK</v>
          </cell>
          <cell r="H7" t="str">
            <v>DKK</v>
          </cell>
          <cell r="J7" t="str">
            <v>DKK</v>
          </cell>
          <cell r="K7" t="str">
            <v>DKK</v>
          </cell>
          <cell r="L7" t="str">
            <v>DKK</v>
          </cell>
          <cell r="M7" t="str">
            <v>NOK</v>
          </cell>
          <cell r="N7" t="str">
            <v>NOK</v>
          </cell>
          <cell r="O7" t="str">
            <v>NOK</v>
          </cell>
          <cell r="Q7" t="str">
            <v>DKK</v>
          </cell>
          <cell r="R7" t="str">
            <v>DKK</v>
          </cell>
          <cell r="S7" t="str">
            <v>DKK</v>
          </cell>
          <cell r="T7" t="str">
            <v>SEK</v>
          </cell>
          <cell r="U7" t="str">
            <v>SEK</v>
          </cell>
          <cell r="V7" t="str">
            <v>SEK</v>
          </cell>
          <cell r="W7" t="str">
            <v>SEK</v>
          </cell>
          <cell r="X7" t="str">
            <v>SEK</v>
          </cell>
          <cell r="Y7" t="str">
            <v>SEK</v>
          </cell>
          <cell r="Z7" t="str">
            <v>EUR</v>
          </cell>
          <cell r="AA7" t="str">
            <v>EUR</v>
          </cell>
          <cell r="AB7" t="str">
            <v>EUR</v>
          </cell>
          <cell r="AD7" t="str">
            <v>DKK</v>
          </cell>
          <cell r="AE7" t="str">
            <v>DKK</v>
          </cell>
          <cell r="AF7" t="str">
            <v>DKK</v>
          </cell>
          <cell r="AG7" t="str">
            <v>EUR</v>
          </cell>
          <cell r="AH7" t="str">
            <v>EUR</v>
          </cell>
          <cell r="AI7" t="str">
            <v>EUR</v>
          </cell>
          <cell r="AK7" t="str">
            <v>DKK</v>
          </cell>
          <cell r="AL7" t="str">
            <v>DKK</v>
          </cell>
          <cell r="AM7" t="str">
            <v>DKK</v>
          </cell>
          <cell r="AN7" t="str">
            <v>PLN</v>
          </cell>
          <cell r="AO7" t="str">
            <v>PLN</v>
          </cell>
          <cell r="AP7" t="str">
            <v>PLN</v>
          </cell>
          <cell r="AQ7" t="str">
            <v>EUR</v>
          </cell>
          <cell r="AR7" t="str">
            <v>EUR</v>
          </cell>
          <cell r="AS7" t="str">
            <v>EUR</v>
          </cell>
          <cell r="AT7" t="str">
            <v>EUR</v>
          </cell>
          <cell r="AU7" t="str">
            <v>EUR</v>
          </cell>
          <cell r="AV7" t="str">
            <v>EUR</v>
          </cell>
          <cell r="AX7" t="str">
            <v>DKK</v>
          </cell>
          <cell r="AY7" t="str">
            <v>DKK</v>
          </cell>
          <cell r="AZ7" t="str">
            <v>DKK</v>
          </cell>
        </row>
        <row r="8">
          <cell r="AX8" t="str">
            <v>31-07-07</v>
          </cell>
          <cell r="AY8" t="str">
            <v>30-06-07</v>
          </cell>
        </row>
        <row r="9">
          <cell r="AX9">
            <v>0</v>
          </cell>
          <cell r="AY9">
            <v>0</v>
          </cell>
        </row>
        <row r="10">
          <cell r="AX10">
            <v>0</v>
          </cell>
          <cell r="AY10">
            <v>0</v>
          </cell>
        </row>
        <row r="11">
          <cell r="AX11">
            <v>215107.07760891999</v>
          </cell>
          <cell r="AY11">
            <v>212354.93760179999</v>
          </cell>
        </row>
        <row r="12">
          <cell r="AX12">
            <v>0</v>
          </cell>
          <cell r="AY12">
            <v>0</v>
          </cell>
        </row>
        <row r="13">
          <cell r="AX13">
            <v>215107.07760891999</v>
          </cell>
          <cell r="AY13">
            <v>212354.93760179999</v>
          </cell>
        </row>
        <row r="14">
          <cell r="AX14">
            <v>62937.990051940003</v>
          </cell>
          <cell r="AY14">
            <v>61124.49862903999</v>
          </cell>
        </row>
        <row r="15">
          <cell r="AX15">
            <v>0</v>
          </cell>
          <cell r="AY15">
            <v>0</v>
          </cell>
        </row>
        <row r="16">
          <cell r="AX16">
            <v>62937.990051940003</v>
          </cell>
          <cell r="AY16">
            <v>61124.49862903999</v>
          </cell>
        </row>
        <row r="17">
          <cell r="AX17">
            <v>278045.06766086002</v>
          </cell>
          <cell r="AY17">
            <v>273479.43623083999</v>
          </cell>
        </row>
        <row r="20">
          <cell r="AX20">
            <v>17776.591245625797</v>
          </cell>
          <cell r="AY20">
            <v>15054.542282285798</v>
          </cell>
        </row>
        <row r="21">
          <cell r="AX21">
            <v>0</v>
          </cell>
        </row>
        <row r="22">
          <cell r="AX22">
            <v>2722.0489633399993</v>
          </cell>
        </row>
        <row r="24">
          <cell r="AX24">
            <v>9.1152895541215251E-2</v>
          </cell>
          <cell r="AY24">
            <v>7.7201021157917202E-2</v>
          </cell>
        </row>
        <row r="25">
          <cell r="AX25">
            <v>0.15626210664208329</v>
          </cell>
          <cell r="AY25">
            <v>0.1544020423158344</v>
          </cell>
        </row>
        <row r="26">
          <cell r="AX26">
            <v>0</v>
          </cell>
        </row>
        <row r="27">
          <cell r="AX27">
            <v>1.2951969139706865E-2</v>
          </cell>
        </row>
        <row r="30">
          <cell r="AX30">
            <v>23222.3264994934</v>
          </cell>
          <cell r="AY30">
            <v>19665.663785123397</v>
          </cell>
        </row>
        <row r="31">
          <cell r="AX31">
            <v>0</v>
          </cell>
        </row>
        <row r="32">
          <cell r="AX32">
            <v>3556.6627143700025</v>
          </cell>
        </row>
        <row r="34">
          <cell r="AX34">
            <v>9.3382943230032503E-2</v>
          </cell>
          <cell r="AY34">
            <v>7.9241442401256135E-2</v>
          </cell>
        </row>
        <row r="35">
          <cell r="AX35">
            <v>0.16008504553719857</v>
          </cell>
          <cell r="AY35">
            <v>0.15848288480251227</v>
          </cell>
        </row>
        <row r="36">
          <cell r="AX36">
            <v>0</v>
          </cell>
        </row>
        <row r="37">
          <cell r="AX37">
            <v>1.3103185508992699E-2</v>
          </cell>
        </row>
        <row r="45">
          <cell r="AX45" t="str">
            <v>Total</v>
          </cell>
          <cell r="AY45" t="str">
            <v>Total</v>
          </cell>
        </row>
        <row r="46">
          <cell r="AX46" t="str">
            <v>31-07-07</v>
          </cell>
          <cell r="AY46" t="str">
            <v>30-06-07</v>
          </cell>
        </row>
        <row r="47">
          <cell r="C47">
            <v>0</v>
          </cell>
          <cell r="D47">
            <v>0</v>
          </cell>
          <cell r="E47">
            <v>2880.1685703708872</v>
          </cell>
          <cell r="F47">
            <v>0</v>
          </cell>
          <cell r="G47">
            <v>0</v>
          </cell>
          <cell r="H47">
            <v>2880.1685703708872</v>
          </cell>
          <cell r="J47">
            <v>0</v>
          </cell>
          <cell r="K47">
            <v>0</v>
          </cell>
          <cell r="L47">
            <v>803.45735635989706</v>
          </cell>
          <cell r="M47">
            <v>0</v>
          </cell>
          <cell r="N47">
            <v>0</v>
          </cell>
          <cell r="O47">
            <v>803.45735635989706</v>
          </cell>
          <cell r="Q47">
            <v>0</v>
          </cell>
          <cell r="R47">
            <v>0</v>
          </cell>
          <cell r="S47">
            <v>226.23210484690946</v>
          </cell>
          <cell r="T47">
            <v>0</v>
          </cell>
          <cell r="U47">
            <v>0</v>
          </cell>
          <cell r="V47">
            <v>163.42918752583827</v>
          </cell>
          <cell r="W47">
            <v>0</v>
          </cell>
          <cell r="X47">
            <v>0</v>
          </cell>
          <cell r="Y47">
            <v>62.802917321071163</v>
          </cell>
          <cell r="Z47">
            <v>0</v>
          </cell>
          <cell r="AA47">
            <v>0</v>
          </cell>
          <cell r="AB47">
            <v>0</v>
          </cell>
          <cell r="AD47">
            <v>0</v>
          </cell>
          <cell r="AE47">
            <v>0</v>
          </cell>
          <cell r="AF47">
            <v>938.50889086000007</v>
          </cell>
          <cell r="AG47">
            <v>0</v>
          </cell>
          <cell r="AH47">
            <v>0</v>
          </cell>
          <cell r="AI47">
            <v>938.50889086000007</v>
          </cell>
          <cell r="AK47">
            <v>0</v>
          </cell>
          <cell r="AL47">
            <v>0</v>
          </cell>
          <cell r="AM47">
            <v>0.6097720150423066</v>
          </cell>
          <cell r="AN47">
            <v>0</v>
          </cell>
          <cell r="AO47">
            <v>0</v>
          </cell>
          <cell r="AP47">
            <v>0.6097720150423066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X47">
            <v>0</v>
          </cell>
          <cell r="AY47">
            <v>0</v>
          </cell>
        </row>
        <row r="48">
          <cell r="C48">
            <v>0</v>
          </cell>
          <cell r="D48">
            <v>0</v>
          </cell>
          <cell r="E48">
            <v>1301.9807823339111</v>
          </cell>
          <cell r="F48">
            <v>0</v>
          </cell>
          <cell r="G48">
            <v>0</v>
          </cell>
          <cell r="H48">
            <v>1301.9807823339111</v>
          </cell>
          <cell r="J48">
            <v>0</v>
          </cell>
          <cell r="K48">
            <v>0</v>
          </cell>
          <cell r="L48">
            <v>99.465133334248677</v>
          </cell>
          <cell r="M48">
            <v>0</v>
          </cell>
          <cell r="N48">
            <v>0</v>
          </cell>
          <cell r="O48">
            <v>99.465133334248677</v>
          </cell>
          <cell r="Q48">
            <v>0</v>
          </cell>
          <cell r="R48">
            <v>0</v>
          </cell>
          <cell r="S48">
            <v>18.884019705314152</v>
          </cell>
          <cell r="T48">
            <v>0</v>
          </cell>
          <cell r="U48">
            <v>0</v>
          </cell>
          <cell r="V48">
            <v>15.222267788232147</v>
          </cell>
          <cell r="W48">
            <v>0</v>
          </cell>
          <cell r="X48">
            <v>0</v>
          </cell>
          <cell r="Y48">
            <v>3.6617519170820065</v>
          </cell>
          <cell r="Z48">
            <v>0</v>
          </cell>
          <cell r="AA48">
            <v>0</v>
          </cell>
          <cell r="AB48">
            <v>0</v>
          </cell>
          <cell r="AD48">
            <v>0</v>
          </cell>
          <cell r="AE48">
            <v>0</v>
          </cell>
          <cell r="AF48">
            <v>923.86107974999993</v>
          </cell>
          <cell r="AG48">
            <v>0</v>
          </cell>
          <cell r="AH48">
            <v>0</v>
          </cell>
          <cell r="AI48">
            <v>923.86107974999993</v>
          </cell>
          <cell r="AK48">
            <v>0</v>
          </cell>
          <cell r="AL48">
            <v>0</v>
          </cell>
          <cell r="AM48">
            <v>2.6115115428810196E-36</v>
          </cell>
          <cell r="AN48">
            <v>0</v>
          </cell>
          <cell r="AO48">
            <v>0</v>
          </cell>
          <cell r="AP48">
            <v>2.6115115428810196E-36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X48">
            <v>0</v>
          </cell>
          <cell r="AY48">
            <v>0</v>
          </cell>
        </row>
        <row r="49">
          <cell r="C49">
            <v>14615.73726541555</v>
          </cell>
          <cell r="D49">
            <v>14444.651474530832</v>
          </cell>
          <cell r="E49">
            <v>7595.9542037973933</v>
          </cell>
          <cell r="F49">
            <v>14615.73726541555</v>
          </cell>
          <cell r="G49">
            <v>14444.651474530832</v>
          </cell>
          <cell r="H49">
            <v>7595.9542037973933</v>
          </cell>
          <cell r="J49">
            <v>5539.7018766756037</v>
          </cell>
          <cell r="K49">
            <v>5404.6970509383382</v>
          </cell>
          <cell r="L49">
            <v>2440.6037295655401</v>
          </cell>
          <cell r="M49">
            <v>5539.7018766756037</v>
          </cell>
          <cell r="N49">
            <v>5404.6970509383382</v>
          </cell>
          <cell r="O49">
            <v>2440.6037295655401</v>
          </cell>
          <cell r="Q49">
            <v>2248.7567158176944</v>
          </cell>
          <cell r="R49">
            <v>2212.6138873994641</v>
          </cell>
          <cell r="S49">
            <v>1739.7162965476441</v>
          </cell>
          <cell r="T49">
            <v>1855.5072788203752</v>
          </cell>
          <cell r="U49">
            <v>1851.2021823056298</v>
          </cell>
          <cell r="V49">
            <v>1586.0695894379589</v>
          </cell>
          <cell r="W49">
            <v>388.84943699731906</v>
          </cell>
          <cell r="X49">
            <v>357.01170509383377</v>
          </cell>
          <cell r="Y49">
            <v>149.5786938696852</v>
          </cell>
          <cell r="Z49">
            <v>4.4000000000000004</v>
          </cell>
          <cell r="AA49">
            <v>4.4000000000000004</v>
          </cell>
          <cell r="AB49">
            <v>4.06801324</v>
          </cell>
          <cell r="AD49">
            <v>6319.7000000000007</v>
          </cell>
          <cell r="AE49">
            <v>6292.5</v>
          </cell>
          <cell r="AF49">
            <v>3767.0182771700006</v>
          </cell>
          <cell r="AG49">
            <v>6319.7000000000007</v>
          </cell>
          <cell r="AH49">
            <v>6292.5</v>
          </cell>
          <cell r="AI49">
            <v>3767.0182771700006</v>
          </cell>
          <cell r="AK49">
            <v>110.83304409114936</v>
          </cell>
          <cell r="AL49">
            <v>111.34691713136435</v>
          </cell>
          <cell r="AM49">
            <v>93.867041157421909</v>
          </cell>
          <cell r="AN49">
            <v>62.738676422252006</v>
          </cell>
          <cell r="AO49">
            <v>62.467089756032166</v>
          </cell>
          <cell r="AP49">
            <v>62.46704115742191</v>
          </cell>
          <cell r="AQ49">
            <v>15.486426999999999</v>
          </cell>
          <cell r="AR49">
            <v>15.405415</v>
          </cell>
          <cell r="AS49">
            <v>15</v>
          </cell>
          <cell r="AT49">
            <v>32.607940668897356</v>
          </cell>
          <cell r="AU49">
            <v>33.474412375332179</v>
          </cell>
          <cell r="AV49">
            <v>16.400000000000002</v>
          </cell>
          <cell r="AX49">
            <v>28834.728901999999</v>
          </cell>
          <cell r="AY49">
            <v>28465.809329999996</v>
          </cell>
        </row>
        <row r="50">
          <cell r="C50">
            <v>0</v>
          </cell>
          <cell r="D50">
            <v>0</v>
          </cell>
          <cell r="E50">
            <v>1631.0068619192989</v>
          </cell>
          <cell r="F50">
            <v>0</v>
          </cell>
          <cell r="G50">
            <v>0</v>
          </cell>
          <cell r="H50">
            <v>1631.0068619192989</v>
          </cell>
          <cell r="J50">
            <v>0</v>
          </cell>
          <cell r="K50">
            <v>0</v>
          </cell>
          <cell r="L50">
            <v>738.52091201114558</v>
          </cell>
          <cell r="M50">
            <v>0</v>
          </cell>
          <cell r="N50">
            <v>0</v>
          </cell>
          <cell r="O50">
            <v>738.52091201114558</v>
          </cell>
          <cell r="Q50">
            <v>0</v>
          </cell>
          <cell r="R50">
            <v>0</v>
          </cell>
          <cell r="S50">
            <v>91.045976669440819</v>
          </cell>
          <cell r="T50">
            <v>0</v>
          </cell>
          <cell r="U50">
            <v>0</v>
          </cell>
          <cell r="V50">
            <v>91.045976669440819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D50">
            <v>0</v>
          </cell>
          <cell r="AE50">
            <v>0</v>
          </cell>
          <cell r="AF50">
            <v>556.38599999999997</v>
          </cell>
          <cell r="AG50">
            <v>0</v>
          </cell>
          <cell r="AH50">
            <v>0</v>
          </cell>
          <cell r="AI50">
            <v>556.38599999999997</v>
          </cell>
          <cell r="AK50">
            <v>0</v>
          </cell>
          <cell r="AL50">
            <v>0</v>
          </cell>
          <cell r="AM50">
            <v>5.7368118667084515E-2</v>
          </cell>
          <cell r="AN50">
            <v>0</v>
          </cell>
          <cell r="AO50">
            <v>0</v>
          </cell>
          <cell r="AP50">
            <v>5.7368118667084515E-2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X50">
            <v>0</v>
          </cell>
          <cell r="AY50">
            <v>0</v>
          </cell>
        </row>
        <row r="51">
          <cell r="C51">
            <v>14615.73726541555</v>
          </cell>
          <cell r="D51">
            <v>14444.651474530832</v>
          </cell>
          <cell r="E51">
            <v>13409.110418421491</v>
          </cell>
          <cell r="F51">
            <v>14615.73726541555</v>
          </cell>
          <cell r="G51">
            <v>14444.651474530832</v>
          </cell>
          <cell r="H51">
            <v>13409.110418421491</v>
          </cell>
          <cell r="J51">
            <v>5539.7018766756037</v>
          </cell>
          <cell r="K51">
            <v>5404.6970509383382</v>
          </cell>
          <cell r="L51">
            <v>4082.0471312708314</v>
          </cell>
          <cell r="M51">
            <v>5539.7018766756037</v>
          </cell>
          <cell r="N51">
            <v>5404.6970509383382</v>
          </cell>
          <cell r="O51">
            <v>4082.0471312708314</v>
          </cell>
          <cell r="Q51">
            <v>2248.7567158176944</v>
          </cell>
          <cell r="R51">
            <v>2212.6138873994641</v>
          </cell>
          <cell r="S51">
            <v>2075.8783977693088</v>
          </cell>
          <cell r="T51">
            <v>1855.5072788203752</v>
          </cell>
          <cell r="U51">
            <v>1851.2021823056298</v>
          </cell>
          <cell r="V51">
            <v>1855.7670214214702</v>
          </cell>
          <cell r="W51">
            <v>388.84943699731906</v>
          </cell>
          <cell r="X51">
            <v>357.01170509383377</v>
          </cell>
          <cell r="Y51">
            <v>216.04336310783836</v>
          </cell>
          <cell r="Z51">
            <v>4.4000000000000004</v>
          </cell>
          <cell r="AA51">
            <v>4.4000000000000004</v>
          </cell>
          <cell r="AB51">
            <v>4.06801324</v>
          </cell>
          <cell r="AD51">
            <v>6319.7000000000007</v>
          </cell>
          <cell r="AE51">
            <v>6292.5</v>
          </cell>
          <cell r="AF51">
            <v>6185.7742477800002</v>
          </cell>
          <cell r="AG51">
            <v>6319.7000000000007</v>
          </cell>
          <cell r="AH51">
            <v>6292.5</v>
          </cell>
          <cell r="AI51">
            <v>6185.7742477800002</v>
          </cell>
          <cell r="AK51">
            <v>110.83304409114936</v>
          </cell>
          <cell r="AL51">
            <v>111.34691713136435</v>
          </cell>
          <cell r="AM51">
            <v>94.534181291131304</v>
          </cell>
          <cell r="AN51">
            <v>62.738676422252006</v>
          </cell>
          <cell r="AO51">
            <v>62.467089756032166</v>
          </cell>
          <cell r="AP51">
            <v>63.134181291131306</v>
          </cell>
          <cell r="AQ51">
            <v>15.486426999999999</v>
          </cell>
          <cell r="AR51">
            <v>15.405415</v>
          </cell>
          <cell r="AS51">
            <v>15</v>
          </cell>
          <cell r="AT51">
            <v>32.607940668897356</v>
          </cell>
          <cell r="AU51">
            <v>33.474412375332179</v>
          </cell>
          <cell r="AV51">
            <v>16.400000000000002</v>
          </cell>
          <cell r="AX51">
            <v>28834.728901999999</v>
          </cell>
          <cell r="AY51">
            <v>28465.809329999996</v>
          </cell>
        </row>
        <row r="52">
          <cell r="C52">
            <v>1256.7024128686328</v>
          </cell>
          <cell r="D52">
            <v>1214.6112600536194</v>
          </cell>
          <cell r="E52">
            <v>858.56237693880075</v>
          </cell>
          <cell r="F52">
            <v>1256.7024128686328</v>
          </cell>
          <cell r="G52">
            <v>1214.6112600536194</v>
          </cell>
          <cell r="H52">
            <v>858.56237693880075</v>
          </cell>
          <cell r="J52">
            <v>924.68847184986589</v>
          </cell>
          <cell r="K52">
            <v>892.14369973190344</v>
          </cell>
          <cell r="L52">
            <v>436.87519607034284</v>
          </cell>
          <cell r="M52">
            <v>924.68847184986589</v>
          </cell>
          <cell r="N52">
            <v>892.14369973190344</v>
          </cell>
          <cell r="O52">
            <v>436.87519607034284</v>
          </cell>
          <cell r="Q52">
            <v>1733.4640737265418</v>
          </cell>
          <cell r="R52">
            <v>1712.6944959785521</v>
          </cell>
          <cell r="S52">
            <v>1583.3346789038505</v>
          </cell>
          <cell r="T52">
            <v>0</v>
          </cell>
          <cell r="U52">
            <v>0</v>
          </cell>
          <cell r="V52">
            <v>0</v>
          </cell>
          <cell r="W52">
            <v>699.16407372654157</v>
          </cell>
          <cell r="X52">
            <v>691.59449597855223</v>
          </cell>
          <cell r="Y52">
            <v>646.1166789038507</v>
          </cell>
          <cell r="Z52">
            <v>1034.3</v>
          </cell>
          <cell r="AA52">
            <v>1021.1</v>
          </cell>
          <cell r="AB52">
            <v>937.21800000000007</v>
          </cell>
          <cell r="AD52">
            <v>3189.1</v>
          </cell>
          <cell r="AE52">
            <v>3081.2999999999997</v>
          </cell>
          <cell r="AF52">
            <v>2436.652</v>
          </cell>
          <cell r="AG52">
            <v>3189.1</v>
          </cell>
          <cell r="AH52">
            <v>3081.2999999999997</v>
          </cell>
          <cell r="AI52">
            <v>2436.652</v>
          </cell>
          <cell r="AK52">
            <v>1332.7729305549606</v>
          </cell>
          <cell r="AL52">
            <v>1292.8830682359244</v>
          </cell>
          <cell r="AM52">
            <v>921.51376144103199</v>
          </cell>
          <cell r="AN52">
            <v>343.12287385254683</v>
          </cell>
          <cell r="AO52">
            <v>318.10195988203753</v>
          </cell>
          <cell r="AP52">
            <v>16.21976144103207</v>
          </cell>
          <cell r="AQ52">
            <v>446.35198400000002</v>
          </cell>
          <cell r="AR52">
            <v>439.11193299999996</v>
          </cell>
          <cell r="AS52">
            <v>404.7</v>
          </cell>
          <cell r="AT52">
            <v>543.29807270241383</v>
          </cell>
          <cell r="AU52">
            <v>535.66917535388666</v>
          </cell>
          <cell r="AV52">
            <v>500.59399999999999</v>
          </cell>
          <cell r="AX52">
            <v>8436.7278890000016</v>
          </cell>
          <cell r="AY52">
            <v>8193.6325239999987</v>
          </cell>
        </row>
        <row r="53">
          <cell r="C53">
            <v>0</v>
          </cell>
          <cell r="D53">
            <v>0</v>
          </cell>
          <cell r="E53">
            <v>91.510319704277578</v>
          </cell>
          <cell r="F53">
            <v>0</v>
          </cell>
          <cell r="G53">
            <v>0</v>
          </cell>
          <cell r="H53">
            <v>91.510319704277578</v>
          </cell>
          <cell r="J53">
            <v>0</v>
          </cell>
          <cell r="K53">
            <v>0</v>
          </cell>
          <cell r="L53">
            <v>199.92329672391264</v>
          </cell>
          <cell r="M53">
            <v>0</v>
          </cell>
          <cell r="N53">
            <v>0</v>
          </cell>
          <cell r="O53">
            <v>199.92329672391264</v>
          </cell>
          <cell r="Q53">
            <v>0</v>
          </cell>
          <cell r="R53">
            <v>0</v>
          </cell>
          <cell r="S53">
            <v>2.0894104196644263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2.0134104196644262</v>
          </cell>
          <cell r="Z53">
            <v>0</v>
          </cell>
          <cell r="AA53">
            <v>0</v>
          </cell>
          <cell r="AB53">
            <v>7.5999999999999998E-2</v>
          </cell>
          <cell r="AD53">
            <v>0</v>
          </cell>
          <cell r="AE53">
            <v>0</v>
          </cell>
          <cell r="AF53">
            <v>10.048999999999999</v>
          </cell>
          <cell r="AG53">
            <v>0</v>
          </cell>
          <cell r="AH53">
            <v>0</v>
          </cell>
          <cell r="AI53">
            <v>10.048999999999999</v>
          </cell>
          <cell r="AK53">
            <v>0</v>
          </cell>
          <cell r="AL53">
            <v>0</v>
          </cell>
          <cell r="AM53">
            <v>142.44191671628539</v>
          </cell>
          <cell r="AN53">
            <v>0</v>
          </cell>
          <cell r="AO53">
            <v>0</v>
          </cell>
          <cell r="AP53">
            <v>142.44191671628539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X53">
            <v>0</v>
          </cell>
          <cell r="AY53">
            <v>0</v>
          </cell>
        </row>
        <row r="54">
          <cell r="C54">
            <v>1256.7024128686328</v>
          </cell>
          <cell r="D54">
            <v>1214.6112600536194</v>
          </cell>
          <cell r="E54">
            <v>950.0726966430783</v>
          </cell>
          <cell r="F54">
            <v>1256.7024128686328</v>
          </cell>
          <cell r="G54">
            <v>1214.6112600536194</v>
          </cell>
          <cell r="H54">
            <v>950.0726966430783</v>
          </cell>
          <cell r="J54">
            <v>924.68847184986589</v>
          </cell>
          <cell r="K54">
            <v>892.14369973190344</v>
          </cell>
          <cell r="L54">
            <v>636.79849279425537</v>
          </cell>
          <cell r="M54">
            <v>924.68847184986589</v>
          </cell>
          <cell r="N54">
            <v>892.14369973190344</v>
          </cell>
          <cell r="O54">
            <v>636.79849279425537</v>
          </cell>
          <cell r="Q54">
            <v>1733.4640737265418</v>
          </cell>
          <cell r="R54">
            <v>1712.6944959785521</v>
          </cell>
          <cell r="S54">
            <v>1585.4240893235151</v>
          </cell>
          <cell r="T54">
            <v>0</v>
          </cell>
          <cell r="U54">
            <v>0</v>
          </cell>
          <cell r="V54">
            <v>0</v>
          </cell>
          <cell r="W54">
            <v>699.16407372654157</v>
          </cell>
          <cell r="X54">
            <v>691.59449597855223</v>
          </cell>
          <cell r="Y54">
            <v>648.13008932351511</v>
          </cell>
          <cell r="Z54">
            <v>1034.3</v>
          </cell>
          <cell r="AA54">
            <v>1021.1</v>
          </cell>
          <cell r="AB54">
            <v>937.29399999999998</v>
          </cell>
          <cell r="AD54">
            <v>3189.1</v>
          </cell>
          <cell r="AE54">
            <v>3081.2999999999997</v>
          </cell>
          <cell r="AF54">
            <v>2446.701</v>
          </cell>
          <cell r="AG54">
            <v>3189.1</v>
          </cell>
          <cell r="AH54">
            <v>3081.2999999999997</v>
          </cell>
          <cell r="AI54">
            <v>2446.701</v>
          </cell>
          <cell r="AK54">
            <v>1332.7729305549606</v>
          </cell>
          <cell r="AL54">
            <v>1292.8830682359244</v>
          </cell>
          <cell r="AM54">
            <v>1063.9556781573174</v>
          </cell>
          <cell r="AN54">
            <v>343.12287385254683</v>
          </cell>
          <cell r="AO54">
            <v>318.10195988203753</v>
          </cell>
          <cell r="AP54">
            <v>158.66167815731745</v>
          </cell>
          <cell r="AQ54">
            <v>446.35198400000002</v>
          </cell>
          <cell r="AR54">
            <v>439.11193299999996</v>
          </cell>
          <cell r="AS54">
            <v>404.7</v>
          </cell>
          <cell r="AT54">
            <v>543.29807270241383</v>
          </cell>
          <cell r="AU54">
            <v>535.66917535388666</v>
          </cell>
          <cell r="AV54">
            <v>500.59399999999999</v>
          </cell>
          <cell r="AX54">
            <v>8436.7278890000016</v>
          </cell>
          <cell r="AY54">
            <v>8193.6325239999987</v>
          </cell>
        </row>
        <row r="55">
          <cell r="C55">
            <v>15872.439678284183</v>
          </cell>
          <cell r="D55">
            <v>15659.262734584452</v>
          </cell>
          <cell r="E55">
            <v>14359.183115064568</v>
          </cell>
          <cell r="F55">
            <v>15872.439678284183</v>
          </cell>
          <cell r="G55">
            <v>15659.262734584452</v>
          </cell>
          <cell r="H55">
            <v>14359.183115064568</v>
          </cell>
          <cell r="J55">
            <v>6464.3903485254696</v>
          </cell>
          <cell r="K55">
            <v>6296.8407506702415</v>
          </cell>
          <cell r="L55">
            <v>4718.8456240650867</v>
          </cell>
          <cell r="M55">
            <v>6464.3903485254696</v>
          </cell>
          <cell r="N55">
            <v>6296.8407506702415</v>
          </cell>
          <cell r="O55">
            <v>4718.8456240650867</v>
          </cell>
          <cell r="Q55">
            <v>3982.2207895442361</v>
          </cell>
          <cell r="R55">
            <v>3925.3083833780165</v>
          </cell>
          <cell r="S55">
            <v>3661.3024870928239</v>
          </cell>
          <cell r="T55">
            <v>1855.5072788203752</v>
          </cell>
          <cell r="U55">
            <v>1851.2021823056298</v>
          </cell>
          <cell r="V55">
            <v>1855.7670214214702</v>
          </cell>
          <cell r="W55">
            <v>1088.0135107238607</v>
          </cell>
          <cell r="X55">
            <v>1048.6062010723861</v>
          </cell>
          <cell r="Y55">
            <v>864.17345243135344</v>
          </cell>
          <cell r="Z55">
            <v>1038.7</v>
          </cell>
          <cell r="AA55">
            <v>1025.5</v>
          </cell>
          <cell r="AB55">
            <v>941.36201324000001</v>
          </cell>
          <cell r="AD55">
            <v>9508.8000000000011</v>
          </cell>
          <cell r="AE55">
            <v>9373.7999999999993</v>
          </cell>
          <cell r="AF55">
            <v>8632.4752477799993</v>
          </cell>
          <cell r="AG55">
            <v>9508.8000000000011</v>
          </cell>
          <cell r="AH55">
            <v>9373.7999999999993</v>
          </cell>
          <cell r="AI55">
            <v>8632.4752477799993</v>
          </cell>
          <cell r="AK55">
            <v>1443.6059746461099</v>
          </cell>
          <cell r="AL55">
            <v>1404.2299853672887</v>
          </cell>
          <cell r="AM55">
            <v>1158.4898594484487</v>
          </cell>
          <cell r="AN55">
            <v>405.86155027479884</v>
          </cell>
          <cell r="AO55">
            <v>380.56904963806971</v>
          </cell>
          <cell r="AP55">
            <v>221.79585944844877</v>
          </cell>
          <cell r="AQ55">
            <v>461.83841100000001</v>
          </cell>
          <cell r="AR55">
            <v>454.51734799999997</v>
          </cell>
          <cell r="AS55">
            <v>419.7</v>
          </cell>
          <cell r="AT55">
            <v>575.90601337131125</v>
          </cell>
          <cell r="AU55">
            <v>569.14358772921878</v>
          </cell>
          <cell r="AV55">
            <v>516.99400000000003</v>
          </cell>
          <cell r="AX55">
            <v>37271.456791000004</v>
          </cell>
          <cell r="AY55">
            <v>36659.441853999997</v>
          </cell>
        </row>
        <row r="58">
          <cell r="AX58">
            <v>2382.9210785021173</v>
          </cell>
          <cell r="AY58">
            <v>2018.0351584833509</v>
          </cell>
        </row>
        <row r="59">
          <cell r="AX59">
            <v>0</v>
          </cell>
        </row>
        <row r="60">
          <cell r="AX60">
            <v>364.88592001876668</v>
          </cell>
          <cell r="AY60">
            <v>0</v>
          </cell>
        </row>
        <row r="62">
          <cell r="AX62">
            <v>9.1152895541215251E-2</v>
          </cell>
          <cell r="AY62">
            <v>7.7201021157917202E-2</v>
          </cell>
        </row>
        <row r="63">
          <cell r="AX63">
            <v>0.15626210664208329</v>
          </cell>
          <cell r="AY63">
            <v>0.1544020423158344</v>
          </cell>
        </row>
        <row r="64">
          <cell r="AX64">
            <v>0</v>
          </cell>
        </row>
        <row r="65">
          <cell r="AX65">
            <v>1.2951969139706865E-2</v>
          </cell>
        </row>
        <row r="67">
          <cell r="AX67">
            <v>3.266666666666667E-2</v>
          </cell>
        </row>
        <row r="68">
          <cell r="AX68">
            <v>5.6000000000000001E-2</v>
          </cell>
        </row>
        <row r="71">
          <cell r="AX71">
            <v>3112.9123993958979</v>
          </cell>
          <cell r="AY71">
            <v>2636.1479604723049</v>
          </cell>
        </row>
        <row r="72">
          <cell r="AX72">
            <v>0</v>
          </cell>
        </row>
        <row r="73">
          <cell r="AX73">
            <v>476.76443892359288</v>
          </cell>
          <cell r="AY73">
            <v>0</v>
          </cell>
        </row>
        <row r="75">
          <cell r="AX75">
            <v>9.3382943230032503E-2</v>
          </cell>
          <cell r="AY75">
            <v>7.9241442401256135E-2</v>
          </cell>
        </row>
        <row r="76">
          <cell r="AX76">
            <v>0.16008504553719857</v>
          </cell>
          <cell r="AY76">
            <v>0.15848288480251227</v>
          </cell>
        </row>
        <row r="77">
          <cell r="AX77">
            <v>0</v>
          </cell>
        </row>
        <row r="78">
          <cell r="AX78">
            <v>1.3103185508992699E-2</v>
          </cell>
        </row>
        <row r="84">
          <cell r="AX84" t="str">
            <v>Total</v>
          </cell>
          <cell r="AY84" t="str">
            <v>Total</v>
          </cell>
        </row>
        <row r="85">
          <cell r="AX85" t="str">
            <v>31-07-07</v>
          </cell>
          <cell r="AY85" t="str">
            <v>30-06-07</v>
          </cell>
        </row>
        <row r="86">
          <cell r="AX86">
            <v>0</v>
          </cell>
          <cell r="AY86">
            <v>0</v>
          </cell>
        </row>
        <row r="87">
          <cell r="AX87">
            <v>0</v>
          </cell>
          <cell r="AY87">
            <v>0</v>
          </cell>
        </row>
        <row r="88">
          <cell r="AX88">
            <v>0.11325716757284802</v>
          </cell>
          <cell r="AY88">
            <v>9.5923805068443932E-2</v>
          </cell>
        </row>
        <row r="89">
          <cell r="AX89">
            <v>0</v>
          </cell>
          <cell r="AY89">
            <v>0</v>
          </cell>
        </row>
        <row r="90">
          <cell r="AX90">
            <v>9.1152895541215251E-2</v>
          </cell>
          <cell r="AY90">
            <v>7.7201021157917202E-2</v>
          </cell>
        </row>
        <row r="91">
          <cell r="AX91">
            <v>0.10473311065843463</v>
          </cell>
          <cell r="AY91">
            <v>8.9524396040908449E-2</v>
          </cell>
        </row>
        <row r="92">
          <cell r="AX92">
            <v>0</v>
          </cell>
          <cell r="AY92">
            <v>0</v>
          </cell>
        </row>
        <row r="93">
          <cell r="AX93">
            <v>0.10148788391778267</v>
          </cell>
          <cell r="AY93">
            <v>8.6724886549146757E-2</v>
          </cell>
        </row>
        <row r="94">
          <cell r="AX94">
            <v>9.3382943230032503E-2</v>
          </cell>
          <cell r="AY94">
            <v>7.9241442401256135E-2</v>
          </cell>
        </row>
      </sheetData>
      <sheetData sheetId="9" refreshError="1">
        <row r="1">
          <cell r="A1" t="str">
            <v>Life Insurance and Pensions</v>
          </cell>
        </row>
        <row r="3">
          <cell r="B3" t="str">
            <v xml:space="preserve">        Nordea Pension</v>
          </cell>
        </row>
        <row r="4">
          <cell r="A4" t="str">
            <v>DKKm</v>
          </cell>
          <cell r="B4" t="str">
            <v>Aktiver</v>
          </cell>
          <cell r="D4" t="str">
            <v>Afkast å-t-d</v>
          </cell>
          <cell r="F4" t="str">
            <v>Benchmark</v>
          </cell>
        </row>
        <row r="5">
          <cell r="B5" t="str">
            <v>31-12-06</v>
          </cell>
          <cell r="C5" t="str">
            <v>31-07-07</v>
          </cell>
          <cell r="D5" t="str">
            <v>DKKm</v>
          </cell>
          <cell r="E5" t="str">
            <v>pct.</v>
          </cell>
          <cell r="F5" t="str">
            <v xml:space="preserve"> pct.</v>
          </cell>
        </row>
        <row r="6">
          <cell r="A6" t="str">
            <v>Danmark</v>
          </cell>
        </row>
        <row r="7">
          <cell r="A7" t="str">
            <v>Aktier</v>
          </cell>
          <cell r="B7">
            <v>21473.5</v>
          </cell>
          <cell r="C7">
            <v>0</v>
          </cell>
          <cell r="D7">
            <v>0</v>
          </cell>
          <cell r="E7">
            <v>0</v>
          </cell>
          <cell r="F7">
            <v>-1.59</v>
          </cell>
        </row>
        <row r="8">
          <cell r="A8" t="str">
            <v>- Private Equity Funds</v>
          </cell>
          <cell r="B8">
            <v>4752.6000000000004</v>
          </cell>
          <cell r="C8">
            <v>0</v>
          </cell>
          <cell r="D8">
            <v>0</v>
          </cell>
          <cell r="E8">
            <v>0</v>
          </cell>
        </row>
        <row r="9">
          <cell r="A9" t="str">
            <v>- Hedge Funds</v>
          </cell>
          <cell r="B9">
            <v>3099.8</v>
          </cell>
          <cell r="C9">
            <v>0</v>
          </cell>
          <cell r="D9">
            <v>0</v>
          </cell>
          <cell r="E9">
            <v>0</v>
          </cell>
        </row>
        <row r="10">
          <cell r="A10" t="str">
            <v>- High Yield Bond Funds</v>
          </cell>
          <cell r="B10">
            <v>643.70000000000005</v>
          </cell>
          <cell r="C10">
            <v>0</v>
          </cell>
          <cell r="D10">
            <v>0</v>
          </cell>
          <cell r="E10">
            <v>0</v>
          </cell>
        </row>
        <row r="11">
          <cell r="A11" t="str">
            <v>- CDO</v>
          </cell>
          <cell r="B11">
            <v>470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>- Other equities, unlisted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</row>
        <row r="13">
          <cell r="A13" t="str">
            <v>Alternative investeringer</v>
          </cell>
          <cell r="B13">
            <v>9707.1</v>
          </cell>
          <cell r="C13">
            <v>0</v>
          </cell>
          <cell r="D13">
            <v>0</v>
          </cell>
          <cell r="E13">
            <v>0</v>
          </cell>
          <cell r="F13">
            <v>0.12767315671879986</v>
          </cell>
        </row>
        <row r="14">
          <cell r="A14" t="str">
            <v>Obligationer,likv.,m.v.</v>
          </cell>
          <cell r="B14">
            <v>56632.7</v>
          </cell>
          <cell r="C14">
            <v>109033.4</v>
          </cell>
          <cell r="D14">
            <v>9060.2097009999998</v>
          </cell>
          <cell r="E14">
            <v>11.570713826538432</v>
          </cell>
          <cell r="F14">
            <v>1.5137256942324486</v>
          </cell>
        </row>
        <row r="15">
          <cell r="A15" t="str">
            <v>Ejendomme</v>
          </cell>
          <cell r="B15">
            <v>12160.2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</row>
        <row r="16">
          <cell r="A16" t="str">
            <v>I alt (eksl. Unit Link)</v>
          </cell>
          <cell r="B16">
            <v>99973.5</v>
          </cell>
          <cell r="C16">
            <v>109033.4</v>
          </cell>
          <cell r="D16">
            <v>9060.2097009999998</v>
          </cell>
          <cell r="E16">
            <v>9.0626253302331516</v>
          </cell>
          <cell r="F16">
            <v>1.1199999999999999</v>
          </cell>
        </row>
        <row r="17">
          <cell r="A17" t="str">
            <v>Unit Link Nordea Funds</v>
          </cell>
          <cell r="B17">
            <v>6401.1319999999996</v>
          </cell>
          <cell r="C17">
            <v>9375</v>
          </cell>
          <cell r="D17">
            <v>686.79798400000004</v>
          </cell>
          <cell r="E17">
            <v>9.1030920685002101</v>
          </cell>
        </row>
        <row r="18">
          <cell r="A18" t="str">
            <v>Unit link Other Funds</v>
          </cell>
          <cell r="B18">
            <v>682.26800000000003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Unit link Total</v>
          </cell>
          <cell r="B19">
            <v>7083.4</v>
          </cell>
          <cell r="C19">
            <v>9375</v>
          </cell>
          <cell r="D19">
            <v>686.79798400000004</v>
          </cell>
          <cell r="E19">
            <v>8.7092989450691949</v>
          </cell>
        </row>
        <row r="20">
          <cell r="A20" t="str">
            <v>I alt (inkl. Unit Link)</v>
          </cell>
          <cell r="B20">
            <v>107056.9</v>
          </cell>
          <cell r="C20">
            <v>118408.4</v>
          </cell>
          <cell r="D20">
            <v>9747.0076850000005</v>
          </cell>
          <cell r="E20">
            <v>9.0367929213597247</v>
          </cell>
        </row>
        <row r="22">
          <cell r="A22" t="str">
            <v>Norge</v>
          </cell>
        </row>
        <row r="23">
          <cell r="A23" t="str">
            <v>Aktier</v>
          </cell>
          <cell r="B23">
            <v>5990.2888043711027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 t="str">
            <v>- Private Equity Funds</v>
          </cell>
          <cell r="B24">
            <v>412.24120951327427</v>
          </cell>
          <cell r="C24">
            <v>0</v>
          </cell>
          <cell r="D24">
            <v>0</v>
          </cell>
          <cell r="E24">
            <v>0</v>
          </cell>
        </row>
        <row r="25">
          <cell r="A25" t="str">
            <v>- Hedge Funds</v>
          </cell>
          <cell r="B25">
            <v>295.10307141779373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>- High Yield Bond Funds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</row>
        <row r="27">
          <cell r="A27" t="str">
            <v>- CDO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</row>
        <row r="28">
          <cell r="A28" t="str">
            <v>- Other equities, unlisted</v>
          </cell>
          <cell r="B28">
            <v>34.231945761089797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>Alternative investeringer</v>
          </cell>
          <cell r="B29">
            <v>741.57622669215777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</row>
        <row r="30">
          <cell r="A30" t="str">
            <v>Obligationer,likv.,m.v.</v>
          </cell>
          <cell r="B30">
            <v>18196.262790298024</v>
          </cell>
          <cell r="C30">
            <v>41326.175999999999</v>
          </cell>
          <cell r="D30">
            <v>3111.875201557998</v>
          </cell>
          <cell r="E30">
            <v>11.032951999008752</v>
          </cell>
          <cell r="F30">
            <v>0</v>
          </cell>
        </row>
        <row r="31">
          <cell r="A31" t="str">
            <v>Ejendomme</v>
          </cell>
          <cell r="B31">
            <v>5506.1460524267768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</row>
        <row r="32">
          <cell r="A32" t="str">
            <v>I alt (eksl. Unit Link)</v>
          </cell>
          <cell r="B32">
            <v>30434.273873788061</v>
          </cell>
          <cell r="C32">
            <v>41326.175999999999</v>
          </cell>
          <cell r="D32">
            <v>3111.875201557998</v>
          </cell>
          <cell r="E32">
            <v>9.0661028766175509</v>
          </cell>
          <cell r="F32">
            <v>0</v>
          </cell>
        </row>
        <row r="33">
          <cell r="A33" t="str">
            <v>Unit Link Nordea Funds</v>
          </cell>
          <cell r="B33">
            <v>3257.1841868298907</v>
          </cell>
          <cell r="C33">
            <v>6898.1760000000004</v>
          </cell>
          <cell r="D33">
            <v>660.50946613439999</v>
          </cell>
          <cell r="E33">
            <v>13.913003701990128</v>
          </cell>
        </row>
        <row r="34">
          <cell r="A34" t="str">
            <v>Unit link Other Funds</v>
          </cell>
          <cell r="B34">
            <v>1490.556127986672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>Unit link Total</v>
          </cell>
          <cell r="B35">
            <v>4747.7403148165622</v>
          </cell>
          <cell r="C35">
            <v>6898.1760000000004</v>
          </cell>
          <cell r="D35">
            <v>660.50946613439999</v>
          </cell>
          <cell r="E35">
            <v>12.025216275237659</v>
          </cell>
        </row>
        <row r="36">
          <cell r="A36" t="str">
            <v>I alt (inkl. Unit Link)</v>
          </cell>
          <cell r="B36">
            <v>35182.014188604626</v>
          </cell>
          <cell r="C36">
            <v>48224.351999999999</v>
          </cell>
          <cell r="D36">
            <v>3772.3846676923981</v>
          </cell>
          <cell r="E36">
            <v>9.4743088205422801</v>
          </cell>
        </row>
        <row r="38">
          <cell r="A38" t="str">
            <v>Sverige</v>
          </cell>
        </row>
        <row r="39">
          <cell r="A39" t="str">
            <v>Aktier</v>
          </cell>
          <cell r="B39">
            <v>1686.7051301808119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</row>
        <row r="40">
          <cell r="A40" t="str">
            <v>- Private Equity Funds</v>
          </cell>
          <cell r="B40">
            <v>79.262769198227886</v>
          </cell>
          <cell r="C40">
            <v>0</v>
          </cell>
          <cell r="D40">
            <v>0</v>
          </cell>
          <cell r="E40">
            <v>0</v>
          </cell>
        </row>
        <row r="41">
          <cell r="A41" t="str">
            <v>- Hedge Funds</v>
          </cell>
          <cell r="B41">
            <v>47.095776495513135</v>
          </cell>
          <cell r="C41">
            <v>0</v>
          </cell>
          <cell r="D41">
            <v>0</v>
          </cell>
          <cell r="E41">
            <v>0</v>
          </cell>
        </row>
        <row r="42">
          <cell r="A42" t="str">
            <v>- High Yield Bond Funds</v>
          </cell>
          <cell r="B42">
            <v>14.433906981987388</v>
          </cell>
          <cell r="C42">
            <v>0</v>
          </cell>
          <cell r="D42">
            <v>0</v>
          </cell>
          <cell r="E42">
            <v>0</v>
          </cell>
        </row>
        <row r="43">
          <cell r="A43" t="str">
            <v>- CDO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- Other equities, unlisted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</row>
        <row r="45">
          <cell r="A45" t="str">
            <v>Alternative investeringer</v>
          </cell>
          <cell r="B45">
            <v>140.79245267572841</v>
          </cell>
          <cell r="C45">
            <v>0</v>
          </cell>
          <cell r="D45">
            <v>0</v>
          </cell>
          <cell r="E45">
            <v>0</v>
          </cell>
          <cell r="F45">
            <v>0.2</v>
          </cell>
        </row>
        <row r="46">
          <cell r="A46" t="str">
            <v>Obligationer,likv.,m.v.</v>
          </cell>
          <cell r="B46">
            <v>12970.698409192477</v>
          </cell>
          <cell r="C46">
            <v>16775.7251</v>
          </cell>
          <cell r="D46">
            <v>1148.3996199999997</v>
          </cell>
          <cell r="E46">
            <v>8.0313214958463828</v>
          </cell>
          <cell r="F46">
            <v>0</v>
          </cell>
        </row>
        <row r="47">
          <cell r="A47" t="str">
            <v>Ejendomme</v>
          </cell>
          <cell r="B47">
            <v>678.80602549574974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</row>
        <row r="48">
          <cell r="A48" t="str">
            <v>I alt (eksl. Unit Link)</v>
          </cell>
          <cell r="B48">
            <v>15477.002017544766</v>
          </cell>
          <cell r="C48">
            <v>16775.7251</v>
          </cell>
          <cell r="D48">
            <v>1148.3996199999997</v>
          </cell>
          <cell r="E48">
            <v>7.3841790669844833</v>
          </cell>
          <cell r="F48">
            <v>0</v>
          </cell>
        </row>
        <row r="49">
          <cell r="A49" t="str">
            <v>Unit Link Nordea Funds</v>
          </cell>
          <cell r="B49">
            <v>11804.773365422705</v>
          </cell>
          <cell r="C49">
            <v>12931.64199</v>
          </cell>
          <cell r="D49">
            <v>1155.7750985079999</v>
          </cell>
          <cell r="E49">
            <v>9.8027456923616345</v>
          </cell>
        </row>
        <row r="50">
          <cell r="A50" t="str">
            <v>Unit link Other Funds</v>
          </cell>
          <cell r="B50">
            <v>15.577891901266883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>Unit link Total</v>
          </cell>
          <cell r="B51">
            <v>11820.351257323971</v>
          </cell>
          <cell r="C51">
            <v>12931.64199</v>
          </cell>
          <cell r="D51">
            <v>1155.7750985079999</v>
          </cell>
          <cell r="E51">
            <v>9.796274057298417</v>
          </cell>
        </row>
        <row r="52">
          <cell r="A52" t="str">
            <v>I alt (inkl. Unit Link)</v>
          </cell>
          <cell r="B52">
            <v>27297.353274868736</v>
          </cell>
          <cell r="C52">
            <v>29707.36709</v>
          </cell>
          <cell r="D52">
            <v>2304.1747185079994</v>
          </cell>
          <cell r="E52">
            <v>8.4246864132014299</v>
          </cell>
        </row>
        <row r="54">
          <cell r="A54" t="str">
            <v>Finland</v>
          </cell>
        </row>
        <row r="55">
          <cell r="A55" t="str">
            <v>Aktier</v>
          </cell>
          <cell r="B55">
            <v>6997.1844270514503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</row>
        <row r="56">
          <cell r="A56" t="str">
            <v>- Private Equity Funds</v>
          </cell>
          <cell r="B56">
            <v>1925.6642832032435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>- Hedge Funds</v>
          </cell>
          <cell r="B57">
            <v>3691.9626736533924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>- High Yield Bond Funds</v>
          </cell>
          <cell r="B58">
            <v>94.548338254362406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>- CDO</v>
          </cell>
          <cell r="B59">
            <v>1049.1184476377509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>- Other equities, unlisted</v>
          </cell>
          <cell r="B60">
            <v>126.68187787854032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>Alternative investeringer</v>
          </cell>
          <cell r="B61">
            <v>6887.9756206272905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</row>
        <row r="62">
          <cell r="A62" t="str">
            <v>Obligationer,likv.,m.v.</v>
          </cell>
          <cell r="B62">
            <v>28085.53214799974</v>
          </cell>
          <cell r="C62">
            <v>47144.962</v>
          </cell>
          <cell r="D62">
            <v>4396.5482168977996</v>
          </cell>
          <cell r="E62">
            <v>12.413675841733259</v>
          </cell>
          <cell r="F62">
            <v>0</v>
          </cell>
        </row>
        <row r="63">
          <cell r="A63" t="str">
            <v>Ejendomme</v>
          </cell>
          <cell r="B63">
            <v>4148.2137170399992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 t="str">
            <v>I alt (eksl. Unit Link)</v>
          </cell>
          <cell r="B64">
            <v>46118.905912718481</v>
          </cell>
          <cell r="C64">
            <v>47144.962</v>
          </cell>
          <cell r="D64">
            <v>4396.5482168977996</v>
          </cell>
          <cell r="E64">
            <v>9.8946344549301504</v>
          </cell>
          <cell r="F64">
            <v>0</v>
          </cell>
        </row>
        <row r="65">
          <cell r="A65" t="str">
            <v>Unit Link Nordea Funds</v>
          </cell>
          <cell r="B65">
            <v>18166.80011728</v>
          </cell>
          <cell r="C65">
            <v>23790.685999999998</v>
          </cell>
          <cell r="D65">
            <v>2037.7753912952003</v>
          </cell>
          <cell r="E65">
            <v>10.209369528165233</v>
          </cell>
        </row>
        <row r="66">
          <cell r="A66" t="str">
            <v>Unit link Other Funds</v>
          </cell>
          <cell r="B66">
            <v>74.921726359999994</v>
          </cell>
          <cell r="C66">
            <v>0</v>
          </cell>
          <cell r="D66">
            <v>0</v>
          </cell>
          <cell r="E66">
            <v>0</v>
          </cell>
        </row>
        <row r="67">
          <cell r="A67" t="str">
            <v>Unit link Total</v>
          </cell>
          <cell r="B67">
            <v>18241.72184364</v>
          </cell>
          <cell r="C67">
            <v>23790.685999999998</v>
          </cell>
          <cell r="D67">
            <v>2037.7753912952003</v>
          </cell>
          <cell r="E67">
            <v>10.190244372033128</v>
          </cell>
        </row>
        <row r="68">
          <cell r="A68" t="str">
            <v>I alt (inkl. Unit Link)</v>
          </cell>
          <cell r="B68">
            <v>64360.627756358481</v>
          </cell>
          <cell r="C68">
            <v>70935.648000000001</v>
          </cell>
          <cell r="D68">
            <v>6434.3236081929999</v>
          </cell>
          <cell r="E68">
            <v>9.9863823276475188</v>
          </cell>
        </row>
        <row r="70">
          <cell r="A70" t="str">
            <v>Andre selskaber 1)</v>
          </cell>
        </row>
        <row r="71">
          <cell r="A71" t="str">
            <v>Aktier</v>
          </cell>
          <cell r="B71">
            <v>4.5462406262300226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 t="str">
            <v>- Private Equity Funds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</row>
        <row r="73">
          <cell r="A73" t="str">
            <v>- Hedge Funds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</row>
        <row r="74">
          <cell r="A74" t="str">
            <v>- High Yield Bond Funds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</row>
        <row r="75">
          <cell r="A75" t="str">
            <v>- CDO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</row>
        <row r="76">
          <cell r="A76" t="str">
            <v>- Other equities, unlisted</v>
          </cell>
          <cell r="B76">
            <v>1.9470489919565442E-35</v>
          </cell>
          <cell r="C76">
            <v>0</v>
          </cell>
          <cell r="D76">
            <v>0</v>
          </cell>
          <cell r="E76">
            <v>0</v>
          </cell>
        </row>
        <row r="77">
          <cell r="A77" t="str">
            <v>Alternative investeringer</v>
          </cell>
          <cell r="B77">
            <v>1.9470489919565442E-35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 t="str">
            <v>Obligationer,likv.,m.v.</v>
          </cell>
          <cell r="B78">
            <v>699.83886673492111</v>
          </cell>
          <cell r="C78">
            <v>826.81450891997417</v>
          </cell>
          <cell r="D78">
            <v>59.558506169999994</v>
          </cell>
          <cell r="E78">
            <v>8.1192440119310501</v>
          </cell>
          <cell r="F78">
            <v>8.1158868402404245</v>
          </cell>
        </row>
        <row r="79">
          <cell r="A79" t="str">
            <v>Ejendomme</v>
          </cell>
          <cell r="B79">
            <v>0.42771604025906196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 t="str">
            <v>I alt (eksl. Unit Link)</v>
          </cell>
          <cell r="B80">
            <v>704.81282340141013</v>
          </cell>
          <cell r="C80">
            <v>826.81450891997417</v>
          </cell>
          <cell r="D80">
            <v>59.558506169999994</v>
          </cell>
          <cell r="E80">
            <v>8.0918099903944487</v>
          </cell>
          <cell r="F80">
            <v>8.0918099903944487</v>
          </cell>
        </row>
        <row r="81">
          <cell r="A81" t="str">
            <v>Unit Link Nordea Funds</v>
          </cell>
          <cell r="B81">
            <v>6870.4748603502157</v>
          </cell>
          <cell r="C81">
            <v>9942.486061940006</v>
          </cell>
          <cell r="D81">
            <v>904.87731393000013</v>
          </cell>
          <cell r="E81">
            <v>11.376320821628788</v>
          </cell>
        </row>
        <row r="82">
          <cell r="A82" t="str">
            <v>Unit link Other Funds</v>
          </cell>
          <cell r="B82">
            <v>1061.9956519466059</v>
          </cell>
          <cell r="C82">
            <v>0</v>
          </cell>
          <cell r="D82">
            <v>0</v>
          </cell>
          <cell r="E82">
            <v>0</v>
          </cell>
        </row>
        <row r="83">
          <cell r="A83" t="str">
            <v>Unit link Total</v>
          </cell>
          <cell r="B83">
            <v>7932.4705122968217</v>
          </cell>
          <cell r="C83">
            <v>9942.486061940006</v>
          </cell>
          <cell r="D83">
            <v>904.87731393000013</v>
          </cell>
          <cell r="E83">
            <v>10.664385240044416</v>
          </cell>
        </row>
        <row r="84">
          <cell r="A84" t="str">
            <v>I alt (inkl. Unit Link)</v>
          </cell>
          <cell r="B84">
            <v>8637.2833356982319</v>
          </cell>
          <cell r="C84">
            <v>10769.300570859979</v>
          </cell>
          <cell r="D84">
            <v>964.43582010000011</v>
          </cell>
          <cell r="E84">
            <v>10.459039972769448</v>
          </cell>
        </row>
        <row r="86">
          <cell r="A86" t="str">
            <v>I alt</v>
          </cell>
        </row>
        <row r="87">
          <cell r="A87" t="str">
            <v>Aktier</v>
          </cell>
          <cell r="B87">
            <v>36152.224602229595</v>
          </cell>
          <cell r="C87">
            <v>0</v>
          </cell>
          <cell r="D87">
            <v>0</v>
          </cell>
          <cell r="E87">
            <v>0</v>
          </cell>
          <cell r="F87">
            <v>-0.93998079473697826</v>
          </cell>
        </row>
        <row r="88">
          <cell r="A88" t="str">
            <v>- Private Equity Funds</v>
          </cell>
          <cell r="B88">
            <v>7169.7682619147454</v>
          </cell>
          <cell r="C88">
            <v>0</v>
          </cell>
          <cell r="D88">
            <v>0</v>
          </cell>
          <cell r="E88">
            <v>0</v>
          </cell>
        </row>
        <row r="89">
          <cell r="A89" t="str">
            <v>- Hedge Funds</v>
          </cell>
          <cell r="B89">
            <v>7133.9615215667</v>
          </cell>
          <cell r="C89">
            <v>0</v>
          </cell>
          <cell r="D89">
            <v>0</v>
          </cell>
          <cell r="E89">
            <v>0</v>
          </cell>
        </row>
        <row r="90">
          <cell r="A90" t="str">
            <v>- High Yield Bond Funds</v>
          </cell>
          <cell r="B90">
            <v>752.6822452363499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- CDO</v>
          </cell>
          <cell r="B91">
            <v>1519.1184476377509</v>
          </cell>
          <cell r="C91">
            <v>0</v>
          </cell>
          <cell r="D91">
            <v>0</v>
          </cell>
          <cell r="E91">
            <v>0</v>
          </cell>
        </row>
        <row r="92">
          <cell r="A92" t="str">
            <v>- Other equities, unlisted</v>
          </cell>
          <cell r="B92">
            <v>160.91382363963012</v>
          </cell>
          <cell r="C92">
            <v>0</v>
          </cell>
          <cell r="D92">
            <v>0</v>
          </cell>
          <cell r="E92">
            <v>0</v>
          </cell>
        </row>
        <row r="93">
          <cell r="A93" t="str">
            <v>Alternative investeringer</v>
          </cell>
          <cell r="B93">
            <v>17477.444299995179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</row>
        <row r="94">
          <cell r="A94" t="str">
            <v>Obligationer,likv.,m.v.</v>
          </cell>
          <cell r="B94">
            <v>116585.03221422515</v>
          </cell>
          <cell r="C94">
            <v>215107.07760891999</v>
          </cell>
          <cell r="D94">
            <v>17776.591245625797</v>
          </cell>
          <cell r="E94">
            <v>11.325716757284802</v>
          </cell>
          <cell r="F94">
            <v>0.38045521223874373</v>
          </cell>
        </row>
        <row r="95">
          <cell r="A95" t="str">
            <v>Ejendomme</v>
          </cell>
          <cell r="B95">
            <v>22493.793511002787</v>
          </cell>
          <cell r="C95">
            <v>0</v>
          </cell>
          <cell r="D95">
            <v>0</v>
          </cell>
          <cell r="E95">
            <v>0</v>
          </cell>
          <cell r="F95" t="e">
            <v>#DIV/0!</v>
          </cell>
        </row>
        <row r="96">
          <cell r="A96" t="str">
            <v>I alt (eksl. Unit Link)</v>
          </cell>
          <cell r="B96">
            <v>192708.49462745272</v>
          </cell>
          <cell r="C96">
            <v>215107.07760891999</v>
          </cell>
          <cell r="D96">
            <v>17776.591245625797</v>
          </cell>
          <cell r="E96">
            <v>9.1152895541215244</v>
          </cell>
          <cell r="F96">
            <v>1.6702214326473779</v>
          </cell>
        </row>
        <row r="97">
          <cell r="A97" t="str">
            <v>Unit Link Nordea Funds</v>
          </cell>
          <cell r="B97">
            <v>46500.364529882812</v>
          </cell>
          <cell r="C97">
            <v>62937.990051940003</v>
          </cell>
          <cell r="D97">
            <v>5445.7352538676005</v>
          </cell>
          <cell r="E97">
            <v>10.473311065843463</v>
          </cell>
        </row>
        <row r="98">
          <cell r="A98" t="str">
            <v>Unit link Other Funds</v>
          </cell>
          <cell r="B98">
            <v>3325.3193981945446</v>
          </cell>
          <cell r="C98">
            <v>0</v>
          </cell>
          <cell r="D98">
            <v>0</v>
          </cell>
          <cell r="E98">
            <v>0</v>
          </cell>
        </row>
        <row r="99">
          <cell r="A99" t="str">
            <v>Unit link Total</v>
          </cell>
          <cell r="B99">
            <v>49825.683928077357</v>
          </cell>
          <cell r="C99">
            <v>62937.990051940003</v>
          </cell>
          <cell r="D99">
            <v>5445.7352538676005</v>
          </cell>
          <cell r="E99">
            <v>10.148788391778266</v>
          </cell>
        </row>
        <row r="100">
          <cell r="A100" t="str">
            <v>I alt (inkl. Unit Link)</v>
          </cell>
          <cell r="B100">
            <v>242534.17855553009</v>
          </cell>
          <cell r="C100">
            <v>278045.06766086002</v>
          </cell>
          <cell r="D100">
            <v>23222.3264994934</v>
          </cell>
          <cell r="E100">
            <v>9.3382943230032502</v>
          </cell>
        </row>
        <row r="102">
          <cell r="A102" t="str">
            <v>1) Polen, Luxembourg og Isle of Man</v>
          </cell>
        </row>
      </sheetData>
      <sheetData sheetId="10" refreshError="1"/>
      <sheetData sheetId="11" refreshError="1"/>
      <sheetData sheetId="12" refreshError="1"/>
      <sheetData sheetId="13" refreshError="1">
        <row r="3">
          <cell r="C3" t="str">
            <v>31-12-06</v>
          </cell>
          <cell r="G3" t="str">
            <v>Danske kroner</v>
          </cell>
          <cell r="I3">
            <v>8</v>
          </cell>
        </row>
        <row r="4">
          <cell r="G4" t="str">
            <v>Lokal valuta</v>
          </cell>
        </row>
        <row r="5">
          <cell r="C5" t="str">
            <v>31-01-07</v>
          </cell>
          <cell r="I5">
            <v>14</v>
          </cell>
        </row>
        <row r="6">
          <cell r="C6" t="str">
            <v>28-02-07</v>
          </cell>
          <cell r="G6">
            <v>1</v>
          </cell>
        </row>
        <row r="7">
          <cell r="C7" t="str">
            <v>31-03-07</v>
          </cell>
          <cell r="I7">
            <v>20</v>
          </cell>
        </row>
        <row r="8">
          <cell r="C8" t="str">
            <v>30-04-07</v>
          </cell>
        </row>
        <row r="9">
          <cell r="C9" t="str">
            <v>31-05-07</v>
          </cell>
          <cell r="G9">
            <v>2</v>
          </cell>
          <cell r="I9">
            <v>26</v>
          </cell>
        </row>
        <row r="10">
          <cell r="C10" t="str">
            <v>30-06-07</v>
          </cell>
        </row>
        <row r="11">
          <cell r="C11" t="str">
            <v>31-07-07</v>
          </cell>
          <cell r="G11">
            <v>16</v>
          </cell>
        </row>
        <row r="12">
          <cell r="C12" t="str">
            <v>31-08-07</v>
          </cell>
        </row>
        <row r="13">
          <cell r="C13" t="str">
            <v>30-09-07</v>
          </cell>
          <cell r="G13">
            <v>14</v>
          </cell>
        </row>
        <row r="14">
          <cell r="C14" t="str">
            <v>31-10-07</v>
          </cell>
        </row>
        <row r="15">
          <cell r="C15" t="str">
            <v>30-11-07</v>
          </cell>
          <cell r="G15" t="str">
            <v>N/A</v>
          </cell>
        </row>
        <row r="16">
          <cell r="C16" t="str">
            <v>31-12-07</v>
          </cell>
        </row>
        <row r="18">
          <cell r="G18">
            <v>2</v>
          </cell>
        </row>
        <row r="19">
          <cell r="C19">
            <v>7</v>
          </cell>
        </row>
        <row r="21">
          <cell r="C21" t="str">
            <v>31-07-07</v>
          </cell>
          <cell r="G21">
            <v>746</v>
          </cell>
        </row>
        <row r="23">
          <cell r="C23" t="str">
            <v>30-06-07</v>
          </cell>
          <cell r="G23">
            <v>746</v>
          </cell>
        </row>
        <row r="25">
          <cell r="C25" t="str">
            <v>30-04-07</v>
          </cell>
          <cell r="G25">
            <v>745.56399999999996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7">
          <cell r="A7" t="str">
            <v>NOK</v>
          </cell>
          <cell r="B7">
            <v>89.22</v>
          </cell>
          <cell r="C7">
            <v>91.24</v>
          </cell>
          <cell r="D7">
            <v>91.66</v>
          </cell>
          <cell r="E7">
            <v>90.590667276951933</v>
          </cell>
          <cell r="F7">
            <v>91.707026302063937</v>
          </cell>
          <cell r="G7">
            <v>96</v>
          </cell>
          <cell r="H7">
            <v>96</v>
          </cell>
          <cell r="I7">
            <v>96</v>
          </cell>
          <cell r="J7">
            <v>96</v>
          </cell>
          <cell r="K7">
            <v>96</v>
          </cell>
          <cell r="L7">
            <v>96</v>
          </cell>
          <cell r="M7">
            <v>96</v>
          </cell>
          <cell r="N7">
            <v>96</v>
          </cell>
          <cell r="O7">
            <v>96</v>
          </cell>
          <cell r="P7">
            <v>96</v>
          </cell>
          <cell r="Q7">
            <v>96</v>
          </cell>
        </row>
        <row r="8">
          <cell r="A8" t="str">
            <v>EUR</v>
          </cell>
          <cell r="B8">
            <v>744.1</v>
          </cell>
          <cell r="C8">
            <v>743.26</v>
          </cell>
          <cell r="D8">
            <v>742.87</v>
          </cell>
          <cell r="E8">
            <v>745.56399999999996</v>
          </cell>
          <cell r="F8">
            <v>745.10096118024001</v>
          </cell>
          <cell r="G8">
            <v>746</v>
          </cell>
          <cell r="H8">
            <v>746</v>
          </cell>
          <cell r="I8">
            <v>746</v>
          </cell>
          <cell r="J8">
            <v>746</v>
          </cell>
          <cell r="K8">
            <v>746</v>
          </cell>
          <cell r="L8">
            <v>746</v>
          </cell>
          <cell r="M8">
            <v>746</v>
          </cell>
          <cell r="N8">
            <v>746</v>
          </cell>
          <cell r="O8">
            <v>746</v>
          </cell>
          <cell r="P8">
            <v>746</v>
          </cell>
          <cell r="Q8">
            <v>746</v>
          </cell>
        </row>
        <row r="9">
          <cell r="A9" t="str">
            <v>PLN</v>
          </cell>
          <cell r="B9">
            <v>169.91</v>
          </cell>
          <cell r="C9">
            <v>171.86</v>
          </cell>
          <cell r="D9">
            <v>176.56</v>
          </cell>
          <cell r="E9">
            <v>194.70489919565443</v>
          </cell>
          <cell r="F9">
            <v>193.0705610610238</v>
          </cell>
          <cell r="G9">
            <v>189</v>
          </cell>
          <cell r="H9">
            <v>189</v>
          </cell>
          <cell r="I9">
            <v>189</v>
          </cell>
          <cell r="J9">
            <v>189</v>
          </cell>
          <cell r="K9">
            <v>189</v>
          </cell>
          <cell r="L9">
            <v>189</v>
          </cell>
          <cell r="M9">
            <v>189</v>
          </cell>
          <cell r="N9">
            <v>189</v>
          </cell>
          <cell r="O9">
            <v>189</v>
          </cell>
          <cell r="P9">
            <v>189</v>
          </cell>
          <cell r="Q9">
            <v>189</v>
          </cell>
        </row>
        <row r="10">
          <cell r="A10" t="str">
            <v>SEK</v>
          </cell>
          <cell r="B10">
            <v>82.15</v>
          </cell>
          <cell r="C10">
            <v>82.1</v>
          </cell>
          <cell r="D10">
            <v>83.25</v>
          </cell>
          <cell r="E10">
            <v>82.479468468499363</v>
          </cell>
          <cell r="F10">
            <v>79.748155875121086</v>
          </cell>
          <cell r="G10">
            <v>83</v>
          </cell>
          <cell r="H10">
            <v>83</v>
          </cell>
          <cell r="I10">
            <v>83</v>
          </cell>
          <cell r="J10">
            <v>83</v>
          </cell>
          <cell r="K10">
            <v>83</v>
          </cell>
          <cell r="L10">
            <v>83</v>
          </cell>
          <cell r="M10">
            <v>83</v>
          </cell>
          <cell r="N10">
            <v>83</v>
          </cell>
          <cell r="O10">
            <v>83</v>
          </cell>
          <cell r="P10">
            <v>83</v>
          </cell>
          <cell r="Q10">
            <v>83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New AuM "/>
      <sheetName val="MPC 1"/>
      <sheetName val="MPC 2"/>
      <sheetName val="MPC 3"/>
      <sheetName val="MPC 4"/>
      <sheetName val="MPC 5"/>
      <sheetName val="MPC 6"/>
      <sheetName val="Investment_assets"/>
      <sheetName val="Månedsrapport"/>
      <sheetName val="NettoInflow"/>
      <sheetName val="Afkast"/>
      <sheetName val="Benchmark"/>
      <sheetName val="HelpSheet"/>
      <sheetName val="Nordea_pension"/>
      <sheetName val="Vesta_life"/>
      <sheetName val="Nordea_life_I"/>
      <sheetName val="Nordea_life_II"/>
      <sheetName val="Nordea_life_Ass_LTD_Sverige"/>
      <sheetName val="Nordea_life_Ass_LTD_Finland"/>
      <sheetName val="Nordea_Zycie"/>
      <sheetName val="Nordea_Lux"/>
      <sheetName val="Nordea_IOM"/>
      <sheetName val="Valutakurs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A4" t="str">
            <v>Mio. DKK, markedsværdi</v>
          </cell>
        </row>
        <row r="6">
          <cell r="AX6" t="str">
            <v>Total</v>
          </cell>
          <cell r="AY6" t="str">
            <v>Total</v>
          </cell>
        </row>
        <row r="7">
          <cell r="A7" t="str">
            <v>Valuta</v>
          </cell>
          <cell r="C7" t="str">
            <v>DKK</v>
          </cell>
          <cell r="D7" t="str">
            <v>DKK</v>
          </cell>
          <cell r="E7" t="str">
            <v>DKK</v>
          </cell>
          <cell r="F7" t="str">
            <v>DKK</v>
          </cell>
          <cell r="G7" t="str">
            <v>DKK</v>
          </cell>
          <cell r="H7" t="str">
            <v>DKK</v>
          </cell>
          <cell r="J7" t="str">
            <v>DKK</v>
          </cell>
          <cell r="K7" t="str">
            <v>DKK</v>
          </cell>
          <cell r="L7" t="str">
            <v>DKK</v>
          </cell>
          <cell r="M7" t="str">
            <v>NOK</v>
          </cell>
          <cell r="N7" t="str">
            <v>NOK</v>
          </cell>
          <cell r="O7" t="str">
            <v>NOK</v>
          </cell>
          <cell r="Q7" t="str">
            <v>DKK</v>
          </cell>
          <cell r="R7" t="str">
            <v>DKK</v>
          </cell>
          <cell r="S7" t="str">
            <v>DKK</v>
          </cell>
          <cell r="T7" t="str">
            <v>SEK</v>
          </cell>
          <cell r="U7" t="str">
            <v>SEK</v>
          </cell>
          <cell r="V7" t="str">
            <v>SEK</v>
          </cell>
          <cell r="W7" t="str">
            <v>SEK</v>
          </cell>
          <cell r="X7" t="str">
            <v>SEK</v>
          </cell>
          <cell r="Y7" t="str">
            <v>SEK</v>
          </cell>
          <cell r="Z7" t="str">
            <v>EUR</v>
          </cell>
          <cell r="AA7" t="str">
            <v>EUR</v>
          </cell>
          <cell r="AB7" t="str">
            <v>EUR</v>
          </cell>
          <cell r="AD7" t="str">
            <v>DKK</v>
          </cell>
          <cell r="AE7" t="str">
            <v>DKK</v>
          </cell>
          <cell r="AF7" t="str">
            <v>DKK</v>
          </cell>
          <cell r="AG7" t="str">
            <v>EUR</v>
          </cell>
          <cell r="AH7" t="str">
            <v>EUR</v>
          </cell>
          <cell r="AI7" t="str">
            <v>EUR</v>
          </cell>
          <cell r="AK7" t="str">
            <v>DKK</v>
          </cell>
          <cell r="AL7" t="str">
            <v>DKK</v>
          </cell>
          <cell r="AM7" t="str">
            <v>DKK</v>
          </cell>
          <cell r="AN7" t="str">
            <v>PLN</v>
          </cell>
          <cell r="AO7" t="str">
            <v>PLN</v>
          </cell>
          <cell r="AP7" t="str">
            <v>PLN</v>
          </cell>
          <cell r="AQ7" t="str">
            <v>EUR</v>
          </cell>
          <cell r="AR7" t="str">
            <v>EUR</v>
          </cell>
          <cell r="AS7" t="str">
            <v>EUR</v>
          </cell>
          <cell r="AT7" t="str">
            <v>EUR</v>
          </cell>
          <cell r="AU7" t="str">
            <v>EUR</v>
          </cell>
          <cell r="AV7" t="str">
            <v>EUR</v>
          </cell>
          <cell r="AX7" t="str">
            <v>DKK</v>
          </cell>
          <cell r="AY7" t="str">
            <v>DKK</v>
          </cell>
          <cell r="AZ7" t="str">
            <v>DKK</v>
          </cell>
        </row>
        <row r="8">
          <cell r="AX8" t="str">
            <v>31-07-07</v>
          </cell>
          <cell r="AY8" t="str">
            <v>30-06-07</v>
          </cell>
        </row>
        <row r="9">
          <cell r="AX9">
            <v>0</v>
          </cell>
          <cell r="AY9">
            <v>0</v>
          </cell>
        </row>
        <row r="10">
          <cell r="AX10">
            <v>0</v>
          </cell>
          <cell r="AY10">
            <v>0</v>
          </cell>
        </row>
        <row r="11">
          <cell r="AX11">
            <v>215107.07760891999</v>
          </cell>
          <cell r="AY11">
            <v>212354.93760179999</v>
          </cell>
        </row>
        <row r="12">
          <cell r="AX12">
            <v>0</v>
          </cell>
          <cell r="AY12">
            <v>0</v>
          </cell>
        </row>
        <row r="13">
          <cell r="AX13">
            <v>215107.07760891999</v>
          </cell>
          <cell r="AY13">
            <v>212354.93760179999</v>
          </cell>
        </row>
        <row r="14">
          <cell r="AX14">
            <v>62937.990051940003</v>
          </cell>
          <cell r="AY14">
            <v>61124.49862903999</v>
          </cell>
        </row>
        <row r="15">
          <cell r="AX15">
            <v>0</v>
          </cell>
          <cell r="AY15">
            <v>0</v>
          </cell>
        </row>
        <row r="16">
          <cell r="AX16">
            <v>62937.990051940003</v>
          </cell>
          <cell r="AY16">
            <v>61124.49862903999</v>
          </cell>
        </row>
        <row r="17">
          <cell r="AX17">
            <v>278045.06766086002</v>
          </cell>
          <cell r="AY17">
            <v>273479.43623083999</v>
          </cell>
        </row>
        <row r="20">
          <cell r="AX20">
            <v>17776.591245625797</v>
          </cell>
          <cell r="AY20">
            <v>15054.542282285798</v>
          </cell>
        </row>
        <row r="21">
          <cell r="AX21">
            <v>0</v>
          </cell>
        </row>
        <row r="22">
          <cell r="AX22">
            <v>2722.0489633399993</v>
          </cell>
        </row>
        <row r="24">
          <cell r="AX24">
            <v>9.1152895541215251E-2</v>
          </cell>
          <cell r="AY24">
            <v>7.7201021157917202E-2</v>
          </cell>
        </row>
        <row r="25">
          <cell r="AX25">
            <v>0.15626210664208329</v>
          </cell>
          <cell r="AY25">
            <v>0.1544020423158344</v>
          </cell>
        </row>
        <row r="26">
          <cell r="AX26">
            <v>0</v>
          </cell>
        </row>
        <row r="27">
          <cell r="AX27">
            <v>1.2951969139706865E-2</v>
          </cell>
        </row>
        <row r="30">
          <cell r="AX30">
            <v>23222.3264994934</v>
          </cell>
          <cell r="AY30">
            <v>19665.663785123397</v>
          </cell>
        </row>
        <row r="31">
          <cell r="AX31">
            <v>0</v>
          </cell>
        </row>
        <row r="32">
          <cell r="AX32">
            <v>3556.6627143700025</v>
          </cell>
        </row>
        <row r="34">
          <cell r="AX34">
            <v>9.3382943230032503E-2</v>
          </cell>
          <cell r="AY34">
            <v>7.9241442401256135E-2</v>
          </cell>
        </row>
        <row r="35">
          <cell r="AX35">
            <v>0.16008504553719857</v>
          </cell>
          <cell r="AY35">
            <v>0.15848288480251227</v>
          </cell>
        </row>
        <row r="36">
          <cell r="AX36">
            <v>0</v>
          </cell>
        </row>
        <row r="37">
          <cell r="AX37">
            <v>1.3103185508992699E-2</v>
          </cell>
        </row>
        <row r="45">
          <cell r="AX45" t="str">
            <v>Total</v>
          </cell>
          <cell r="AY45" t="str">
            <v>Total</v>
          </cell>
        </row>
        <row r="46">
          <cell r="AX46" t="str">
            <v>31-07-07</v>
          </cell>
          <cell r="AY46" t="str">
            <v>30-06-07</v>
          </cell>
        </row>
        <row r="47">
          <cell r="C47">
            <v>0</v>
          </cell>
          <cell r="D47">
            <v>0</v>
          </cell>
          <cell r="E47">
            <v>2880.1685703708872</v>
          </cell>
          <cell r="F47">
            <v>0</v>
          </cell>
          <cell r="G47">
            <v>0</v>
          </cell>
          <cell r="H47">
            <v>2880.1685703708872</v>
          </cell>
          <cell r="J47">
            <v>0</v>
          </cell>
          <cell r="K47">
            <v>0</v>
          </cell>
          <cell r="L47">
            <v>803.45735635989706</v>
          </cell>
          <cell r="M47">
            <v>0</v>
          </cell>
          <cell r="N47">
            <v>0</v>
          </cell>
          <cell r="O47">
            <v>803.45735635989706</v>
          </cell>
          <cell r="Q47">
            <v>0</v>
          </cell>
          <cell r="R47">
            <v>0</v>
          </cell>
          <cell r="S47">
            <v>226.23210484690946</v>
          </cell>
          <cell r="T47">
            <v>0</v>
          </cell>
          <cell r="U47">
            <v>0</v>
          </cell>
          <cell r="V47">
            <v>163.42918752583827</v>
          </cell>
          <cell r="W47">
            <v>0</v>
          </cell>
          <cell r="X47">
            <v>0</v>
          </cell>
          <cell r="Y47">
            <v>62.802917321071163</v>
          </cell>
          <cell r="Z47">
            <v>0</v>
          </cell>
          <cell r="AA47">
            <v>0</v>
          </cell>
          <cell r="AB47">
            <v>0</v>
          </cell>
          <cell r="AD47">
            <v>0</v>
          </cell>
          <cell r="AE47">
            <v>0</v>
          </cell>
          <cell r="AF47">
            <v>938.50889086000007</v>
          </cell>
          <cell r="AG47">
            <v>0</v>
          </cell>
          <cell r="AH47">
            <v>0</v>
          </cell>
          <cell r="AI47">
            <v>938.50889086000007</v>
          </cell>
          <cell r="AK47">
            <v>0</v>
          </cell>
          <cell r="AL47">
            <v>0</v>
          </cell>
          <cell r="AM47">
            <v>0.6097720150423066</v>
          </cell>
          <cell r="AN47">
            <v>0</v>
          </cell>
          <cell r="AO47">
            <v>0</v>
          </cell>
          <cell r="AP47">
            <v>0.6097720150423066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X47">
            <v>0</v>
          </cell>
          <cell r="AY47">
            <v>0</v>
          </cell>
        </row>
        <row r="48">
          <cell r="C48">
            <v>0</v>
          </cell>
          <cell r="D48">
            <v>0</v>
          </cell>
          <cell r="E48">
            <v>1301.9807823339111</v>
          </cell>
          <cell r="F48">
            <v>0</v>
          </cell>
          <cell r="G48">
            <v>0</v>
          </cell>
          <cell r="H48">
            <v>1301.9807823339111</v>
          </cell>
          <cell r="J48">
            <v>0</v>
          </cell>
          <cell r="K48">
            <v>0</v>
          </cell>
          <cell r="L48">
            <v>99.465133334248677</v>
          </cell>
          <cell r="M48">
            <v>0</v>
          </cell>
          <cell r="N48">
            <v>0</v>
          </cell>
          <cell r="O48">
            <v>99.465133334248677</v>
          </cell>
          <cell r="Q48">
            <v>0</v>
          </cell>
          <cell r="R48">
            <v>0</v>
          </cell>
          <cell r="S48">
            <v>18.884019705314152</v>
          </cell>
          <cell r="T48">
            <v>0</v>
          </cell>
          <cell r="U48">
            <v>0</v>
          </cell>
          <cell r="V48">
            <v>15.222267788232147</v>
          </cell>
          <cell r="W48">
            <v>0</v>
          </cell>
          <cell r="X48">
            <v>0</v>
          </cell>
          <cell r="Y48">
            <v>3.6617519170820065</v>
          </cell>
          <cell r="Z48">
            <v>0</v>
          </cell>
          <cell r="AA48">
            <v>0</v>
          </cell>
          <cell r="AB48">
            <v>0</v>
          </cell>
          <cell r="AD48">
            <v>0</v>
          </cell>
          <cell r="AE48">
            <v>0</v>
          </cell>
          <cell r="AF48">
            <v>923.86107974999993</v>
          </cell>
          <cell r="AG48">
            <v>0</v>
          </cell>
          <cell r="AH48">
            <v>0</v>
          </cell>
          <cell r="AI48">
            <v>923.86107974999993</v>
          </cell>
          <cell r="AK48">
            <v>0</v>
          </cell>
          <cell r="AL48">
            <v>0</v>
          </cell>
          <cell r="AM48">
            <v>2.6115115428810196E-36</v>
          </cell>
          <cell r="AN48">
            <v>0</v>
          </cell>
          <cell r="AO48">
            <v>0</v>
          </cell>
          <cell r="AP48">
            <v>2.6115115428810196E-36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X48">
            <v>0</v>
          </cell>
          <cell r="AY48">
            <v>0</v>
          </cell>
        </row>
        <row r="49">
          <cell r="C49">
            <v>14615.73726541555</v>
          </cell>
          <cell r="D49">
            <v>14444.651474530832</v>
          </cell>
          <cell r="E49">
            <v>7595.9542037973933</v>
          </cell>
          <cell r="F49">
            <v>14615.73726541555</v>
          </cell>
          <cell r="G49">
            <v>14444.651474530832</v>
          </cell>
          <cell r="H49">
            <v>7595.9542037973933</v>
          </cell>
          <cell r="J49">
            <v>5539.7018766756037</v>
          </cell>
          <cell r="K49">
            <v>5404.6970509383382</v>
          </cell>
          <cell r="L49">
            <v>2440.6037295655401</v>
          </cell>
          <cell r="M49">
            <v>5539.7018766756037</v>
          </cell>
          <cell r="N49">
            <v>5404.6970509383382</v>
          </cell>
          <cell r="O49">
            <v>2440.6037295655401</v>
          </cell>
          <cell r="Q49">
            <v>2248.7567158176944</v>
          </cell>
          <cell r="R49">
            <v>2212.6138873994641</v>
          </cell>
          <cell r="S49">
            <v>1739.7162965476441</v>
          </cell>
          <cell r="T49">
            <v>1855.5072788203752</v>
          </cell>
          <cell r="U49">
            <v>1851.2021823056298</v>
          </cell>
          <cell r="V49">
            <v>1586.0695894379589</v>
          </cell>
          <cell r="W49">
            <v>388.84943699731906</v>
          </cell>
          <cell r="X49">
            <v>357.01170509383377</v>
          </cell>
          <cell r="Y49">
            <v>149.5786938696852</v>
          </cell>
          <cell r="Z49">
            <v>4.4000000000000004</v>
          </cell>
          <cell r="AA49">
            <v>4.4000000000000004</v>
          </cell>
          <cell r="AB49">
            <v>4.06801324</v>
          </cell>
          <cell r="AD49">
            <v>6319.7000000000007</v>
          </cell>
          <cell r="AE49">
            <v>6292.5</v>
          </cell>
          <cell r="AF49">
            <v>3767.0182771700006</v>
          </cell>
          <cell r="AG49">
            <v>6319.7000000000007</v>
          </cell>
          <cell r="AH49">
            <v>6292.5</v>
          </cell>
          <cell r="AI49">
            <v>3767.0182771700006</v>
          </cell>
          <cell r="AK49">
            <v>110.83304409114936</v>
          </cell>
          <cell r="AL49">
            <v>111.34691713136435</v>
          </cell>
          <cell r="AM49">
            <v>93.867041157421909</v>
          </cell>
          <cell r="AN49">
            <v>62.738676422252006</v>
          </cell>
          <cell r="AO49">
            <v>62.467089756032166</v>
          </cell>
          <cell r="AP49">
            <v>62.46704115742191</v>
          </cell>
          <cell r="AQ49">
            <v>15.486426999999999</v>
          </cell>
          <cell r="AR49">
            <v>15.405415</v>
          </cell>
          <cell r="AS49">
            <v>15</v>
          </cell>
          <cell r="AT49">
            <v>32.607940668897356</v>
          </cell>
          <cell r="AU49">
            <v>33.474412375332179</v>
          </cell>
          <cell r="AV49">
            <v>16.400000000000002</v>
          </cell>
          <cell r="AX49">
            <v>28834.728901999999</v>
          </cell>
          <cell r="AY49">
            <v>28465.809329999996</v>
          </cell>
        </row>
        <row r="50">
          <cell r="C50">
            <v>0</v>
          </cell>
          <cell r="D50">
            <v>0</v>
          </cell>
          <cell r="E50">
            <v>1631.0068619192989</v>
          </cell>
          <cell r="F50">
            <v>0</v>
          </cell>
          <cell r="G50">
            <v>0</v>
          </cell>
          <cell r="H50">
            <v>1631.0068619192989</v>
          </cell>
          <cell r="J50">
            <v>0</v>
          </cell>
          <cell r="K50">
            <v>0</v>
          </cell>
          <cell r="L50">
            <v>738.52091201114558</v>
          </cell>
          <cell r="M50">
            <v>0</v>
          </cell>
          <cell r="N50">
            <v>0</v>
          </cell>
          <cell r="O50">
            <v>738.52091201114558</v>
          </cell>
          <cell r="Q50">
            <v>0</v>
          </cell>
          <cell r="R50">
            <v>0</v>
          </cell>
          <cell r="S50">
            <v>91.045976669440819</v>
          </cell>
          <cell r="T50">
            <v>0</v>
          </cell>
          <cell r="U50">
            <v>0</v>
          </cell>
          <cell r="V50">
            <v>91.045976669440819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D50">
            <v>0</v>
          </cell>
          <cell r="AE50">
            <v>0</v>
          </cell>
          <cell r="AF50">
            <v>556.38599999999997</v>
          </cell>
          <cell r="AG50">
            <v>0</v>
          </cell>
          <cell r="AH50">
            <v>0</v>
          </cell>
          <cell r="AI50">
            <v>556.38599999999997</v>
          </cell>
          <cell r="AK50">
            <v>0</v>
          </cell>
          <cell r="AL50">
            <v>0</v>
          </cell>
          <cell r="AM50">
            <v>5.7368118667084515E-2</v>
          </cell>
          <cell r="AN50">
            <v>0</v>
          </cell>
          <cell r="AO50">
            <v>0</v>
          </cell>
          <cell r="AP50">
            <v>5.7368118667084515E-2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X50">
            <v>0</v>
          </cell>
          <cell r="AY50">
            <v>0</v>
          </cell>
        </row>
        <row r="51">
          <cell r="C51">
            <v>14615.73726541555</v>
          </cell>
          <cell r="D51">
            <v>14444.651474530832</v>
          </cell>
          <cell r="E51">
            <v>13409.110418421491</v>
          </cell>
          <cell r="F51">
            <v>14615.73726541555</v>
          </cell>
          <cell r="G51">
            <v>14444.651474530832</v>
          </cell>
          <cell r="H51">
            <v>13409.110418421491</v>
          </cell>
          <cell r="J51">
            <v>5539.7018766756037</v>
          </cell>
          <cell r="K51">
            <v>5404.6970509383382</v>
          </cell>
          <cell r="L51">
            <v>4082.0471312708314</v>
          </cell>
          <cell r="M51">
            <v>5539.7018766756037</v>
          </cell>
          <cell r="N51">
            <v>5404.6970509383382</v>
          </cell>
          <cell r="O51">
            <v>4082.0471312708314</v>
          </cell>
          <cell r="Q51">
            <v>2248.7567158176944</v>
          </cell>
          <cell r="R51">
            <v>2212.6138873994641</v>
          </cell>
          <cell r="S51">
            <v>2075.8783977693088</v>
          </cell>
          <cell r="T51">
            <v>1855.5072788203752</v>
          </cell>
          <cell r="U51">
            <v>1851.2021823056298</v>
          </cell>
          <cell r="V51">
            <v>1855.7670214214702</v>
          </cell>
          <cell r="W51">
            <v>388.84943699731906</v>
          </cell>
          <cell r="X51">
            <v>357.01170509383377</v>
          </cell>
          <cell r="Y51">
            <v>216.04336310783836</v>
          </cell>
          <cell r="Z51">
            <v>4.4000000000000004</v>
          </cell>
          <cell r="AA51">
            <v>4.4000000000000004</v>
          </cell>
          <cell r="AB51">
            <v>4.06801324</v>
          </cell>
          <cell r="AD51">
            <v>6319.7000000000007</v>
          </cell>
          <cell r="AE51">
            <v>6292.5</v>
          </cell>
          <cell r="AF51">
            <v>6185.7742477800002</v>
          </cell>
          <cell r="AG51">
            <v>6319.7000000000007</v>
          </cell>
          <cell r="AH51">
            <v>6292.5</v>
          </cell>
          <cell r="AI51">
            <v>6185.7742477800002</v>
          </cell>
          <cell r="AK51">
            <v>110.83304409114936</v>
          </cell>
          <cell r="AL51">
            <v>111.34691713136435</v>
          </cell>
          <cell r="AM51">
            <v>94.534181291131304</v>
          </cell>
          <cell r="AN51">
            <v>62.738676422252006</v>
          </cell>
          <cell r="AO51">
            <v>62.467089756032166</v>
          </cell>
          <cell r="AP51">
            <v>63.134181291131306</v>
          </cell>
          <cell r="AQ51">
            <v>15.486426999999999</v>
          </cell>
          <cell r="AR51">
            <v>15.405415</v>
          </cell>
          <cell r="AS51">
            <v>15</v>
          </cell>
          <cell r="AT51">
            <v>32.607940668897356</v>
          </cell>
          <cell r="AU51">
            <v>33.474412375332179</v>
          </cell>
          <cell r="AV51">
            <v>16.400000000000002</v>
          </cell>
          <cell r="AX51">
            <v>28834.728901999999</v>
          </cell>
          <cell r="AY51">
            <v>28465.809329999996</v>
          </cell>
        </row>
        <row r="52">
          <cell r="C52">
            <v>1256.7024128686328</v>
          </cell>
          <cell r="D52">
            <v>1214.6112600536194</v>
          </cell>
          <cell r="E52">
            <v>858.56237693880075</v>
          </cell>
          <cell r="F52">
            <v>1256.7024128686328</v>
          </cell>
          <cell r="G52">
            <v>1214.6112600536194</v>
          </cell>
          <cell r="H52">
            <v>858.56237693880075</v>
          </cell>
          <cell r="J52">
            <v>924.68847184986589</v>
          </cell>
          <cell r="K52">
            <v>892.14369973190344</v>
          </cell>
          <cell r="L52">
            <v>436.87519607034284</v>
          </cell>
          <cell r="M52">
            <v>924.68847184986589</v>
          </cell>
          <cell r="N52">
            <v>892.14369973190344</v>
          </cell>
          <cell r="O52">
            <v>436.87519607034284</v>
          </cell>
          <cell r="Q52">
            <v>1733.4640737265418</v>
          </cell>
          <cell r="R52">
            <v>1712.6944959785521</v>
          </cell>
          <cell r="S52">
            <v>1583.3346789038505</v>
          </cell>
          <cell r="T52">
            <v>0</v>
          </cell>
          <cell r="U52">
            <v>0</v>
          </cell>
          <cell r="V52">
            <v>0</v>
          </cell>
          <cell r="W52">
            <v>699.16407372654157</v>
          </cell>
          <cell r="X52">
            <v>691.59449597855223</v>
          </cell>
          <cell r="Y52">
            <v>646.1166789038507</v>
          </cell>
          <cell r="Z52">
            <v>1034.3</v>
          </cell>
          <cell r="AA52">
            <v>1021.1</v>
          </cell>
          <cell r="AB52">
            <v>937.21800000000007</v>
          </cell>
          <cell r="AD52">
            <v>3189.1</v>
          </cell>
          <cell r="AE52">
            <v>3081.2999999999997</v>
          </cell>
          <cell r="AF52">
            <v>2436.652</v>
          </cell>
          <cell r="AG52">
            <v>3189.1</v>
          </cell>
          <cell r="AH52">
            <v>3081.2999999999997</v>
          </cell>
          <cell r="AI52">
            <v>2436.652</v>
          </cell>
          <cell r="AK52">
            <v>1332.7729305549606</v>
          </cell>
          <cell r="AL52">
            <v>1292.8830682359244</v>
          </cell>
          <cell r="AM52">
            <v>921.51376144103199</v>
          </cell>
          <cell r="AN52">
            <v>343.12287385254683</v>
          </cell>
          <cell r="AO52">
            <v>318.10195988203753</v>
          </cell>
          <cell r="AP52">
            <v>16.21976144103207</v>
          </cell>
          <cell r="AQ52">
            <v>446.35198400000002</v>
          </cell>
          <cell r="AR52">
            <v>439.11193299999996</v>
          </cell>
          <cell r="AS52">
            <v>404.7</v>
          </cell>
          <cell r="AT52">
            <v>543.29807270241383</v>
          </cell>
          <cell r="AU52">
            <v>535.66917535388666</v>
          </cell>
          <cell r="AV52">
            <v>500.59399999999999</v>
          </cell>
          <cell r="AX52">
            <v>8436.7278890000016</v>
          </cell>
          <cell r="AY52">
            <v>8193.6325239999987</v>
          </cell>
        </row>
        <row r="53">
          <cell r="C53">
            <v>0</v>
          </cell>
          <cell r="D53">
            <v>0</v>
          </cell>
          <cell r="E53">
            <v>91.510319704277578</v>
          </cell>
          <cell r="F53">
            <v>0</v>
          </cell>
          <cell r="G53">
            <v>0</v>
          </cell>
          <cell r="H53">
            <v>91.510319704277578</v>
          </cell>
          <cell r="J53">
            <v>0</v>
          </cell>
          <cell r="K53">
            <v>0</v>
          </cell>
          <cell r="L53">
            <v>199.92329672391264</v>
          </cell>
          <cell r="M53">
            <v>0</v>
          </cell>
          <cell r="N53">
            <v>0</v>
          </cell>
          <cell r="O53">
            <v>199.92329672391264</v>
          </cell>
          <cell r="Q53">
            <v>0</v>
          </cell>
          <cell r="R53">
            <v>0</v>
          </cell>
          <cell r="S53">
            <v>2.0894104196644263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2.0134104196644262</v>
          </cell>
          <cell r="Z53">
            <v>0</v>
          </cell>
          <cell r="AA53">
            <v>0</v>
          </cell>
          <cell r="AB53">
            <v>7.5999999999999998E-2</v>
          </cell>
          <cell r="AD53">
            <v>0</v>
          </cell>
          <cell r="AE53">
            <v>0</v>
          </cell>
          <cell r="AF53">
            <v>10.048999999999999</v>
          </cell>
          <cell r="AG53">
            <v>0</v>
          </cell>
          <cell r="AH53">
            <v>0</v>
          </cell>
          <cell r="AI53">
            <v>10.048999999999999</v>
          </cell>
          <cell r="AK53">
            <v>0</v>
          </cell>
          <cell r="AL53">
            <v>0</v>
          </cell>
          <cell r="AM53">
            <v>142.44191671628539</v>
          </cell>
          <cell r="AN53">
            <v>0</v>
          </cell>
          <cell r="AO53">
            <v>0</v>
          </cell>
          <cell r="AP53">
            <v>142.44191671628539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X53">
            <v>0</v>
          </cell>
          <cell r="AY53">
            <v>0</v>
          </cell>
        </row>
        <row r="54">
          <cell r="C54">
            <v>1256.7024128686328</v>
          </cell>
          <cell r="D54">
            <v>1214.6112600536194</v>
          </cell>
          <cell r="E54">
            <v>950.0726966430783</v>
          </cell>
          <cell r="F54">
            <v>1256.7024128686328</v>
          </cell>
          <cell r="G54">
            <v>1214.6112600536194</v>
          </cell>
          <cell r="H54">
            <v>950.0726966430783</v>
          </cell>
          <cell r="J54">
            <v>924.68847184986589</v>
          </cell>
          <cell r="K54">
            <v>892.14369973190344</v>
          </cell>
          <cell r="L54">
            <v>636.79849279425537</v>
          </cell>
          <cell r="M54">
            <v>924.68847184986589</v>
          </cell>
          <cell r="N54">
            <v>892.14369973190344</v>
          </cell>
          <cell r="O54">
            <v>636.79849279425537</v>
          </cell>
          <cell r="Q54">
            <v>1733.4640737265418</v>
          </cell>
          <cell r="R54">
            <v>1712.6944959785521</v>
          </cell>
          <cell r="S54">
            <v>1585.4240893235151</v>
          </cell>
          <cell r="T54">
            <v>0</v>
          </cell>
          <cell r="U54">
            <v>0</v>
          </cell>
          <cell r="V54">
            <v>0</v>
          </cell>
          <cell r="W54">
            <v>699.16407372654157</v>
          </cell>
          <cell r="X54">
            <v>691.59449597855223</v>
          </cell>
          <cell r="Y54">
            <v>648.13008932351511</v>
          </cell>
          <cell r="Z54">
            <v>1034.3</v>
          </cell>
          <cell r="AA54">
            <v>1021.1</v>
          </cell>
          <cell r="AB54">
            <v>937.29399999999998</v>
          </cell>
          <cell r="AD54">
            <v>3189.1</v>
          </cell>
          <cell r="AE54">
            <v>3081.2999999999997</v>
          </cell>
          <cell r="AF54">
            <v>2446.701</v>
          </cell>
          <cell r="AG54">
            <v>3189.1</v>
          </cell>
          <cell r="AH54">
            <v>3081.2999999999997</v>
          </cell>
          <cell r="AI54">
            <v>2446.701</v>
          </cell>
          <cell r="AK54">
            <v>1332.7729305549606</v>
          </cell>
          <cell r="AL54">
            <v>1292.8830682359244</v>
          </cell>
          <cell r="AM54">
            <v>1063.9556781573174</v>
          </cell>
          <cell r="AN54">
            <v>343.12287385254683</v>
          </cell>
          <cell r="AO54">
            <v>318.10195988203753</v>
          </cell>
          <cell r="AP54">
            <v>158.66167815731745</v>
          </cell>
          <cell r="AQ54">
            <v>446.35198400000002</v>
          </cell>
          <cell r="AR54">
            <v>439.11193299999996</v>
          </cell>
          <cell r="AS54">
            <v>404.7</v>
          </cell>
          <cell r="AT54">
            <v>543.29807270241383</v>
          </cell>
          <cell r="AU54">
            <v>535.66917535388666</v>
          </cell>
          <cell r="AV54">
            <v>500.59399999999999</v>
          </cell>
          <cell r="AX54">
            <v>8436.7278890000016</v>
          </cell>
          <cell r="AY54">
            <v>8193.6325239999987</v>
          </cell>
        </row>
        <row r="55">
          <cell r="C55">
            <v>15872.439678284183</v>
          </cell>
          <cell r="D55">
            <v>15659.262734584452</v>
          </cell>
          <cell r="E55">
            <v>14359.183115064568</v>
          </cell>
          <cell r="F55">
            <v>15872.439678284183</v>
          </cell>
          <cell r="G55">
            <v>15659.262734584452</v>
          </cell>
          <cell r="H55">
            <v>14359.183115064568</v>
          </cell>
          <cell r="J55">
            <v>6464.3903485254696</v>
          </cell>
          <cell r="K55">
            <v>6296.8407506702415</v>
          </cell>
          <cell r="L55">
            <v>4718.8456240650867</v>
          </cell>
          <cell r="M55">
            <v>6464.3903485254696</v>
          </cell>
          <cell r="N55">
            <v>6296.8407506702415</v>
          </cell>
          <cell r="O55">
            <v>4718.8456240650867</v>
          </cell>
          <cell r="Q55">
            <v>3982.2207895442361</v>
          </cell>
          <cell r="R55">
            <v>3925.3083833780165</v>
          </cell>
          <cell r="S55">
            <v>3661.3024870928239</v>
          </cell>
          <cell r="T55">
            <v>1855.5072788203752</v>
          </cell>
          <cell r="U55">
            <v>1851.2021823056298</v>
          </cell>
          <cell r="V55">
            <v>1855.7670214214702</v>
          </cell>
          <cell r="W55">
            <v>1088.0135107238607</v>
          </cell>
          <cell r="X55">
            <v>1048.6062010723861</v>
          </cell>
          <cell r="Y55">
            <v>864.17345243135344</v>
          </cell>
          <cell r="Z55">
            <v>1038.7</v>
          </cell>
          <cell r="AA55">
            <v>1025.5</v>
          </cell>
          <cell r="AB55">
            <v>941.36201324000001</v>
          </cell>
          <cell r="AD55">
            <v>9508.8000000000011</v>
          </cell>
          <cell r="AE55">
            <v>9373.7999999999993</v>
          </cell>
          <cell r="AF55">
            <v>8632.4752477799993</v>
          </cell>
          <cell r="AG55">
            <v>9508.8000000000011</v>
          </cell>
          <cell r="AH55">
            <v>9373.7999999999993</v>
          </cell>
          <cell r="AI55">
            <v>8632.4752477799993</v>
          </cell>
          <cell r="AK55">
            <v>1443.6059746461099</v>
          </cell>
          <cell r="AL55">
            <v>1404.2299853672887</v>
          </cell>
          <cell r="AM55">
            <v>1158.4898594484487</v>
          </cell>
          <cell r="AN55">
            <v>405.86155027479884</v>
          </cell>
          <cell r="AO55">
            <v>380.56904963806971</v>
          </cell>
          <cell r="AP55">
            <v>221.79585944844877</v>
          </cell>
          <cell r="AQ55">
            <v>461.83841100000001</v>
          </cell>
          <cell r="AR55">
            <v>454.51734799999997</v>
          </cell>
          <cell r="AS55">
            <v>419.7</v>
          </cell>
          <cell r="AT55">
            <v>575.90601337131125</v>
          </cell>
          <cell r="AU55">
            <v>569.14358772921878</v>
          </cell>
          <cell r="AV55">
            <v>516.99400000000003</v>
          </cell>
          <cell r="AX55">
            <v>37271.456791000004</v>
          </cell>
          <cell r="AY55">
            <v>36659.441853999997</v>
          </cell>
        </row>
        <row r="58">
          <cell r="AX58">
            <v>2382.9210785021173</v>
          </cell>
          <cell r="AY58">
            <v>2018.0351584833509</v>
          </cell>
        </row>
        <row r="59">
          <cell r="AX59">
            <v>0</v>
          </cell>
        </row>
        <row r="60">
          <cell r="AX60">
            <v>364.88592001876668</v>
          </cell>
          <cell r="AY60">
            <v>0</v>
          </cell>
        </row>
        <row r="62">
          <cell r="AX62">
            <v>9.1152895541215251E-2</v>
          </cell>
          <cell r="AY62">
            <v>7.7201021157917202E-2</v>
          </cell>
        </row>
        <row r="63">
          <cell r="AX63">
            <v>0.15626210664208329</v>
          </cell>
          <cell r="AY63">
            <v>0.1544020423158344</v>
          </cell>
        </row>
        <row r="64">
          <cell r="AX64">
            <v>0</v>
          </cell>
        </row>
        <row r="65">
          <cell r="AX65">
            <v>1.2951969139706865E-2</v>
          </cell>
        </row>
        <row r="67">
          <cell r="AX67">
            <v>3.266666666666667E-2</v>
          </cell>
        </row>
        <row r="68">
          <cell r="AX68">
            <v>5.6000000000000001E-2</v>
          </cell>
        </row>
        <row r="71">
          <cell r="AX71">
            <v>3112.9123993958979</v>
          </cell>
          <cell r="AY71">
            <v>2636.1479604723049</v>
          </cell>
        </row>
        <row r="72">
          <cell r="AX72">
            <v>0</v>
          </cell>
        </row>
        <row r="73">
          <cell r="AX73">
            <v>476.76443892359288</v>
          </cell>
          <cell r="AY73">
            <v>0</v>
          </cell>
        </row>
        <row r="75">
          <cell r="AX75">
            <v>9.3382943230032503E-2</v>
          </cell>
          <cell r="AY75">
            <v>7.9241442401256135E-2</v>
          </cell>
        </row>
        <row r="76">
          <cell r="AX76">
            <v>0.16008504553719857</v>
          </cell>
          <cell r="AY76">
            <v>0.15848288480251227</v>
          </cell>
        </row>
        <row r="77">
          <cell r="AX77">
            <v>0</v>
          </cell>
        </row>
        <row r="78">
          <cell r="AX78">
            <v>1.3103185508992699E-2</v>
          </cell>
        </row>
        <row r="84">
          <cell r="AX84" t="str">
            <v>Total</v>
          </cell>
          <cell r="AY84" t="str">
            <v>Total</v>
          </cell>
        </row>
        <row r="85">
          <cell r="AX85" t="str">
            <v>31-07-07</v>
          </cell>
          <cell r="AY85" t="str">
            <v>30-06-07</v>
          </cell>
        </row>
        <row r="86">
          <cell r="AX86">
            <v>0</v>
          </cell>
          <cell r="AY86">
            <v>0</v>
          </cell>
        </row>
        <row r="87">
          <cell r="AX87">
            <v>0</v>
          </cell>
          <cell r="AY87">
            <v>0</v>
          </cell>
        </row>
        <row r="88">
          <cell r="AX88">
            <v>0.11325716757284802</v>
          </cell>
          <cell r="AY88">
            <v>9.5923805068443932E-2</v>
          </cell>
        </row>
        <row r="89">
          <cell r="AX89">
            <v>0</v>
          </cell>
          <cell r="AY89">
            <v>0</v>
          </cell>
        </row>
        <row r="90">
          <cell r="AX90">
            <v>9.1152895541215251E-2</v>
          </cell>
          <cell r="AY90">
            <v>7.7201021157917202E-2</v>
          </cell>
        </row>
        <row r="91">
          <cell r="AX91">
            <v>0.10473311065843463</v>
          </cell>
          <cell r="AY91">
            <v>8.9524396040908449E-2</v>
          </cell>
        </row>
        <row r="92">
          <cell r="AX92">
            <v>0</v>
          </cell>
          <cell r="AY92">
            <v>0</v>
          </cell>
        </row>
        <row r="93">
          <cell r="AX93">
            <v>0.10148788391778267</v>
          </cell>
          <cell r="AY93">
            <v>8.6724886549146757E-2</v>
          </cell>
        </row>
        <row r="94">
          <cell r="AX94">
            <v>9.3382943230032503E-2</v>
          </cell>
          <cell r="AY94">
            <v>7.9241442401256135E-2</v>
          </cell>
        </row>
      </sheetData>
      <sheetData sheetId="9" refreshError="1">
        <row r="1">
          <cell r="A1" t="str">
            <v>Life Insurance and Pensions</v>
          </cell>
        </row>
        <row r="3">
          <cell r="B3" t="str">
            <v xml:space="preserve">        Nordea Pension</v>
          </cell>
        </row>
        <row r="4">
          <cell r="A4" t="str">
            <v>DKKm</v>
          </cell>
          <cell r="B4" t="str">
            <v>Aktiver</v>
          </cell>
          <cell r="D4" t="str">
            <v>Afkast å-t-d</v>
          </cell>
          <cell r="F4" t="str">
            <v>Benchmark</v>
          </cell>
        </row>
        <row r="5">
          <cell r="B5" t="str">
            <v>31-12-06</v>
          </cell>
          <cell r="C5" t="str">
            <v>31-07-07</v>
          </cell>
          <cell r="D5" t="str">
            <v>DKKm</v>
          </cell>
          <cell r="E5" t="str">
            <v>pct.</v>
          </cell>
          <cell r="F5" t="str">
            <v xml:space="preserve"> pct.</v>
          </cell>
        </row>
        <row r="6">
          <cell r="A6" t="str">
            <v>Danmark</v>
          </cell>
        </row>
        <row r="7">
          <cell r="A7" t="str">
            <v>Aktier</v>
          </cell>
          <cell r="B7">
            <v>21473.5</v>
          </cell>
          <cell r="C7">
            <v>0</v>
          </cell>
          <cell r="D7">
            <v>0</v>
          </cell>
          <cell r="E7">
            <v>0</v>
          </cell>
          <cell r="F7">
            <v>-1.59</v>
          </cell>
        </row>
        <row r="8">
          <cell r="A8" t="str">
            <v>- Private Equity Funds</v>
          </cell>
          <cell r="B8">
            <v>4752.6000000000004</v>
          </cell>
          <cell r="C8">
            <v>0</v>
          </cell>
          <cell r="D8">
            <v>0</v>
          </cell>
          <cell r="E8">
            <v>0</v>
          </cell>
        </row>
        <row r="9">
          <cell r="A9" t="str">
            <v>- Hedge Funds</v>
          </cell>
          <cell r="B9">
            <v>3099.8</v>
          </cell>
          <cell r="C9">
            <v>0</v>
          </cell>
          <cell r="D9">
            <v>0</v>
          </cell>
          <cell r="E9">
            <v>0</v>
          </cell>
        </row>
        <row r="10">
          <cell r="A10" t="str">
            <v>- High Yield Bond Funds</v>
          </cell>
          <cell r="B10">
            <v>643.70000000000005</v>
          </cell>
          <cell r="C10">
            <v>0</v>
          </cell>
          <cell r="D10">
            <v>0</v>
          </cell>
          <cell r="E10">
            <v>0</v>
          </cell>
        </row>
        <row r="11">
          <cell r="A11" t="str">
            <v>- CDO</v>
          </cell>
          <cell r="B11">
            <v>470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>- Other equities, unlisted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</row>
        <row r="13">
          <cell r="A13" t="str">
            <v>Alternative investeringer</v>
          </cell>
          <cell r="B13">
            <v>9707.1</v>
          </cell>
          <cell r="C13">
            <v>0</v>
          </cell>
          <cell r="D13">
            <v>0</v>
          </cell>
          <cell r="E13">
            <v>0</v>
          </cell>
          <cell r="F13">
            <v>0.12767315671879986</v>
          </cell>
        </row>
        <row r="14">
          <cell r="A14" t="str">
            <v>Obligationer,likv.,m.v.</v>
          </cell>
          <cell r="B14">
            <v>56632.7</v>
          </cell>
          <cell r="C14">
            <v>109033.4</v>
          </cell>
          <cell r="D14">
            <v>9060.2097009999998</v>
          </cell>
          <cell r="E14">
            <v>11.570713826538432</v>
          </cell>
          <cell r="F14">
            <v>1.5137256942324486</v>
          </cell>
        </row>
        <row r="15">
          <cell r="A15" t="str">
            <v>Ejendomme</v>
          </cell>
          <cell r="B15">
            <v>12160.2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</row>
        <row r="16">
          <cell r="A16" t="str">
            <v>I alt (eksl. Unit Link)</v>
          </cell>
          <cell r="B16">
            <v>99973.5</v>
          </cell>
          <cell r="C16">
            <v>109033.4</v>
          </cell>
          <cell r="D16">
            <v>9060.2097009999998</v>
          </cell>
          <cell r="E16">
            <v>9.0626253302331516</v>
          </cell>
          <cell r="F16">
            <v>1.1199999999999999</v>
          </cell>
        </row>
        <row r="17">
          <cell r="A17" t="str">
            <v>Unit Link Nordea Funds</v>
          </cell>
          <cell r="B17">
            <v>6401.1319999999996</v>
          </cell>
          <cell r="C17">
            <v>9375</v>
          </cell>
          <cell r="D17">
            <v>686.79798400000004</v>
          </cell>
          <cell r="E17">
            <v>9.1030920685002101</v>
          </cell>
        </row>
        <row r="18">
          <cell r="A18" t="str">
            <v>Unit link Other Funds</v>
          </cell>
          <cell r="B18">
            <v>682.26800000000003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Unit link Total</v>
          </cell>
          <cell r="B19">
            <v>7083.4</v>
          </cell>
          <cell r="C19">
            <v>9375</v>
          </cell>
          <cell r="D19">
            <v>686.79798400000004</v>
          </cell>
          <cell r="E19">
            <v>8.7092989450691949</v>
          </cell>
        </row>
        <row r="20">
          <cell r="A20" t="str">
            <v>I alt (inkl. Unit Link)</v>
          </cell>
          <cell r="B20">
            <v>107056.9</v>
          </cell>
          <cell r="C20">
            <v>118408.4</v>
          </cell>
          <cell r="D20">
            <v>9747.0076850000005</v>
          </cell>
          <cell r="E20">
            <v>9.0367929213597247</v>
          </cell>
        </row>
        <row r="22">
          <cell r="A22" t="str">
            <v>Norge</v>
          </cell>
        </row>
        <row r="23">
          <cell r="A23" t="str">
            <v>Aktier</v>
          </cell>
          <cell r="B23">
            <v>5990.2888043711027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 t="str">
            <v>- Private Equity Funds</v>
          </cell>
          <cell r="B24">
            <v>412.24120951327427</v>
          </cell>
          <cell r="C24">
            <v>0</v>
          </cell>
          <cell r="D24">
            <v>0</v>
          </cell>
          <cell r="E24">
            <v>0</v>
          </cell>
        </row>
        <row r="25">
          <cell r="A25" t="str">
            <v>- Hedge Funds</v>
          </cell>
          <cell r="B25">
            <v>295.10307141779373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>- High Yield Bond Funds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</row>
        <row r="27">
          <cell r="A27" t="str">
            <v>- CDO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</row>
        <row r="28">
          <cell r="A28" t="str">
            <v>- Other equities, unlisted</v>
          </cell>
          <cell r="B28">
            <v>34.231945761089797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>Alternative investeringer</v>
          </cell>
          <cell r="B29">
            <v>741.57622669215777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</row>
        <row r="30">
          <cell r="A30" t="str">
            <v>Obligationer,likv.,m.v.</v>
          </cell>
          <cell r="B30">
            <v>18196.262790298024</v>
          </cell>
          <cell r="C30">
            <v>41326.175999999999</v>
          </cell>
          <cell r="D30">
            <v>3111.875201557998</v>
          </cell>
          <cell r="E30">
            <v>11.032951999008752</v>
          </cell>
          <cell r="F30">
            <v>0</v>
          </cell>
        </row>
        <row r="31">
          <cell r="A31" t="str">
            <v>Ejendomme</v>
          </cell>
          <cell r="B31">
            <v>5506.1460524267768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</row>
        <row r="32">
          <cell r="A32" t="str">
            <v>I alt (eksl. Unit Link)</v>
          </cell>
          <cell r="B32">
            <v>30434.273873788061</v>
          </cell>
          <cell r="C32">
            <v>41326.175999999999</v>
          </cell>
          <cell r="D32">
            <v>3111.875201557998</v>
          </cell>
          <cell r="E32">
            <v>9.0661028766175509</v>
          </cell>
          <cell r="F32">
            <v>0</v>
          </cell>
        </row>
        <row r="33">
          <cell r="A33" t="str">
            <v>Unit Link Nordea Funds</v>
          </cell>
          <cell r="B33">
            <v>3257.1841868298907</v>
          </cell>
          <cell r="C33">
            <v>6898.1760000000004</v>
          </cell>
          <cell r="D33">
            <v>660.50946613439999</v>
          </cell>
          <cell r="E33">
            <v>13.913003701990128</v>
          </cell>
        </row>
        <row r="34">
          <cell r="A34" t="str">
            <v>Unit link Other Funds</v>
          </cell>
          <cell r="B34">
            <v>1490.556127986672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>Unit link Total</v>
          </cell>
          <cell r="B35">
            <v>4747.7403148165622</v>
          </cell>
          <cell r="C35">
            <v>6898.1760000000004</v>
          </cell>
          <cell r="D35">
            <v>660.50946613439999</v>
          </cell>
          <cell r="E35">
            <v>12.025216275237659</v>
          </cell>
        </row>
        <row r="36">
          <cell r="A36" t="str">
            <v>I alt (inkl. Unit Link)</v>
          </cell>
          <cell r="B36">
            <v>35182.014188604626</v>
          </cell>
          <cell r="C36">
            <v>48224.351999999999</v>
          </cell>
          <cell r="D36">
            <v>3772.3846676923981</v>
          </cell>
          <cell r="E36">
            <v>9.4743088205422801</v>
          </cell>
        </row>
        <row r="38">
          <cell r="A38" t="str">
            <v>Sverige</v>
          </cell>
        </row>
        <row r="39">
          <cell r="A39" t="str">
            <v>Aktier</v>
          </cell>
          <cell r="B39">
            <v>1686.7051301808119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</row>
        <row r="40">
          <cell r="A40" t="str">
            <v>- Private Equity Funds</v>
          </cell>
          <cell r="B40">
            <v>79.262769198227886</v>
          </cell>
          <cell r="C40">
            <v>0</v>
          </cell>
          <cell r="D40">
            <v>0</v>
          </cell>
          <cell r="E40">
            <v>0</v>
          </cell>
        </row>
        <row r="41">
          <cell r="A41" t="str">
            <v>- Hedge Funds</v>
          </cell>
          <cell r="B41">
            <v>47.095776495513135</v>
          </cell>
          <cell r="C41">
            <v>0</v>
          </cell>
          <cell r="D41">
            <v>0</v>
          </cell>
          <cell r="E41">
            <v>0</v>
          </cell>
        </row>
        <row r="42">
          <cell r="A42" t="str">
            <v>- High Yield Bond Funds</v>
          </cell>
          <cell r="B42">
            <v>14.433906981987388</v>
          </cell>
          <cell r="C42">
            <v>0</v>
          </cell>
          <cell r="D42">
            <v>0</v>
          </cell>
          <cell r="E42">
            <v>0</v>
          </cell>
        </row>
        <row r="43">
          <cell r="A43" t="str">
            <v>- CDO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- Other equities, unlisted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</row>
        <row r="45">
          <cell r="A45" t="str">
            <v>Alternative investeringer</v>
          </cell>
          <cell r="B45">
            <v>140.79245267572841</v>
          </cell>
          <cell r="C45">
            <v>0</v>
          </cell>
          <cell r="D45">
            <v>0</v>
          </cell>
          <cell r="E45">
            <v>0</v>
          </cell>
          <cell r="F45">
            <v>0.2</v>
          </cell>
        </row>
        <row r="46">
          <cell r="A46" t="str">
            <v>Obligationer,likv.,m.v.</v>
          </cell>
          <cell r="B46">
            <v>12970.698409192477</v>
          </cell>
          <cell r="C46">
            <v>16775.7251</v>
          </cell>
          <cell r="D46">
            <v>1148.3996199999997</v>
          </cell>
          <cell r="E46">
            <v>8.0313214958463828</v>
          </cell>
          <cell r="F46">
            <v>0</v>
          </cell>
        </row>
        <row r="47">
          <cell r="A47" t="str">
            <v>Ejendomme</v>
          </cell>
          <cell r="B47">
            <v>678.80602549574974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</row>
        <row r="48">
          <cell r="A48" t="str">
            <v>I alt (eksl. Unit Link)</v>
          </cell>
          <cell r="B48">
            <v>15477.002017544766</v>
          </cell>
          <cell r="C48">
            <v>16775.7251</v>
          </cell>
          <cell r="D48">
            <v>1148.3996199999997</v>
          </cell>
          <cell r="E48">
            <v>7.3841790669844833</v>
          </cell>
          <cell r="F48">
            <v>0</v>
          </cell>
        </row>
        <row r="49">
          <cell r="A49" t="str">
            <v>Unit Link Nordea Funds</v>
          </cell>
          <cell r="B49">
            <v>11804.773365422705</v>
          </cell>
          <cell r="C49">
            <v>12931.64199</v>
          </cell>
          <cell r="D49">
            <v>1155.7750985079999</v>
          </cell>
          <cell r="E49">
            <v>9.8027456923616345</v>
          </cell>
        </row>
        <row r="50">
          <cell r="A50" t="str">
            <v>Unit link Other Funds</v>
          </cell>
          <cell r="B50">
            <v>15.577891901266883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>Unit link Total</v>
          </cell>
          <cell r="B51">
            <v>11820.351257323971</v>
          </cell>
          <cell r="C51">
            <v>12931.64199</v>
          </cell>
          <cell r="D51">
            <v>1155.7750985079999</v>
          </cell>
          <cell r="E51">
            <v>9.796274057298417</v>
          </cell>
        </row>
        <row r="52">
          <cell r="A52" t="str">
            <v>I alt (inkl. Unit Link)</v>
          </cell>
          <cell r="B52">
            <v>27297.353274868736</v>
          </cell>
          <cell r="C52">
            <v>29707.36709</v>
          </cell>
          <cell r="D52">
            <v>2304.1747185079994</v>
          </cell>
          <cell r="E52">
            <v>8.4246864132014299</v>
          </cell>
        </row>
        <row r="54">
          <cell r="A54" t="str">
            <v>Finland</v>
          </cell>
        </row>
        <row r="55">
          <cell r="A55" t="str">
            <v>Aktier</v>
          </cell>
          <cell r="B55">
            <v>6997.1844270514503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</row>
        <row r="56">
          <cell r="A56" t="str">
            <v>- Private Equity Funds</v>
          </cell>
          <cell r="B56">
            <v>1925.6642832032435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>- Hedge Funds</v>
          </cell>
          <cell r="B57">
            <v>3691.9626736533924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>- High Yield Bond Funds</v>
          </cell>
          <cell r="B58">
            <v>94.548338254362406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>- CDO</v>
          </cell>
          <cell r="B59">
            <v>1049.1184476377509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>- Other equities, unlisted</v>
          </cell>
          <cell r="B60">
            <v>126.68187787854032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>Alternative investeringer</v>
          </cell>
          <cell r="B61">
            <v>6887.9756206272905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</row>
        <row r="62">
          <cell r="A62" t="str">
            <v>Obligationer,likv.,m.v.</v>
          </cell>
          <cell r="B62">
            <v>28085.53214799974</v>
          </cell>
          <cell r="C62">
            <v>47144.962</v>
          </cell>
          <cell r="D62">
            <v>4396.5482168977996</v>
          </cell>
          <cell r="E62">
            <v>12.413675841733259</v>
          </cell>
          <cell r="F62">
            <v>0</v>
          </cell>
        </row>
        <row r="63">
          <cell r="A63" t="str">
            <v>Ejendomme</v>
          </cell>
          <cell r="B63">
            <v>4148.2137170399992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 t="str">
            <v>I alt (eksl. Unit Link)</v>
          </cell>
          <cell r="B64">
            <v>46118.905912718481</v>
          </cell>
          <cell r="C64">
            <v>47144.962</v>
          </cell>
          <cell r="D64">
            <v>4396.5482168977996</v>
          </cell>
          <cell r="E64">
            <v>9.8946344549301504</v>
          </cell>
          <cell r="F64">
            <v>0</v>
          </cell>
        </row>
        <row r="65">
          <cell r="A65" t="str">
            <v>Unit Link Nordea Funds</v>
          </cell>
          <cell r="B65">
            <v>18166.80011728</v>
          </cell>
          <cell r="C65">
            <v>23790.685999999998</v>
          </cell>
          <cell r="D65">
            <v>2037.7753912952003</v>
          </cell>
          <cell r="E65">
            <v>10.209369528165233</v>
          </cell>
        </row>
        <row r="66">
          <cell r="A66" t="str">
            <v>Unit link Other Funds</v>
          </cell>
          <cell r="B66">
            <v>74.921726359999994</v>
          </cell>
          <cell r="C66">
            <v>0</v>
          </cell>
          <cell r="D66">
            <v>0</v>
          </cell>
          <cell r="E66">
            <v>0</v>
          </cell>
        </row>
        <row r="67">
          <cell r="A67" t="str">
            <v>Unit link Total</v>
          </cell>
          <cell r="B67">
            <v>18241.72184364</v>
          </cell>
          <cell r="C67">
            <v>23790.685999999998</v>
          </cell>
          <cell r="D67">
            <v>2037.7753912952003</v>
          </cell>
          <cell r="E67">
            <v>10.190244372033128</v>
          </cell>
        </row>
        <row r="68">
          <cell r="A68" t="str">
            <v>I alt (inkl. Unit Link)</v>
          </cell>
          <cell r="B68">
            <v>64360.627756358481</v>
          </cell>
          <cell r="C68">
            <v>70935.648000000001</v>
          </cell>
          <cell r="D68">
            <v>6434.3236081929999</v>
          </cell>
          <cell r="E68">
            <v>9.9863823276475188</v>
          </cell>
        </row>
        <row r="70">
          <cell r="A70" t="str">
            <v>Andre selskaber 1)</v>
          </cell>
        </row>
        <row r="71">
          <cell r="A71" t="str">
            <v>Aktier</v>
          </cell>
          <cell r="B71">
            <v>4.5462406262300226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 t="str">
            <v>- Private Equity Funds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</row>
        <row r="73">
          <cell r="A73" t="str">
            <v>- Hedge Funds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</row>
        <row r="74">
          <cell r="A74" t="str">
            <v>- High Yield Bond Funds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</row>
        <row r="75">
          <cell r="A75" t="str">
            <v>- CDO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</row>
        <row r="76">
          <cell r="A76" t="str">
            <v>- Other equities, unlisted</v>
          </cell>
          <cell r="B76">
            <v>1.9470489919565442E-35</v>
          </cell>
          <cell r="C76">
            <v>0</v>
          </cell>
          <cell r="D76">
            <v>0</v>
          </cell>
          <cell r="E76">
            <v>0</v>
          </cell>
        </row>
        <row r="77">
          <cell r="A77" t="str">
            <v>Alternative investeringer</v>
          </cell>
          <cell r="B77">
            <v>1.9470489919565442E-35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 t="str">
            <v>Obligationer,likv.,m.v.</v>
          </cell>
          <cell r="B78">
            <v>699.83886673492111</v>
          </cell>
          <cell r="C78">
            <v>826.81450891997417</v>
          </cell>
          <cell r="D78">
            <v>59.558506169999994</v>
          </cell>
          <cell r="E78">
            <v>8.1192440119310501</v>
          </cell>
          <cell r="F78">
            <v>8.1158868402404245</v>
          </cell>
        </row>
        <row r="79">
          <cell r="A79" t="str">
            <v>Ejendomme</v>
          </cell>
          <cell r="B79">
            <v>0.42771604025906196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 t="str">
            <v>I alt (eksl. Unit Link)</v>
          </cell>
          <cell r="B80">
            <v>704.81282340141013</v>
          </cell>
          <cell r="C80">
            <v>826.81450891997417</v>
          </cell>
          <cell r="D80">
            <v>59.558506169999994</v>
          </cell>
          <cell r="E80">
            <v>8.0918099903944487</v>
          </cell>
          <cell r="F80">
            <v>8.0918099903944487</v>
          </cell>
        </row>
        <row r="81">
          <cell r="A81" t="str">
            <v>Unit Link Nordea Funds</v>
          </cell>
          <cell r="B81">
            <v>6870.4748603502157</v>
          </cell>
          <cell r="C81">
            <v>9942.486061940006</v>
          </cell>
          <cell r="D81">
            <v>904.87731393000013</v>
          </cell>
          <cell r="E81">
            <v>11.376320821628788</v>
          </cell>
        </row>
        <row r="82">
          <cell r="A82" t="str">
            <v>Unit link Other Funds</v>
          </cell>
          <cell r="B82">
            <v>1061.9956519466059</v>
          </cell>
          <cell r="C82">
            <v>0</v>
          </cell>
          <cell r="D82">
            <v>0</v>
          </cell>
          <cell r="E82">
            <v>0</v>
          </cell>
        </row>
        <row r="83">
          <cell r="A83" t="str">
            <v>Unit link Total</v>
          </cell>
          <cell r="B83">
            <v>7932.4705122968217</v>
          </cell>
          <cell r="C83">
            <v>9942.486061940006</v>
          </cell>
          <cell r="D83">
            <v>904.87731393000013</v>
          </cell>
          <cell r="E83">
            <v>10.664385240044416</v>
          </cell>
        </row>
        <row r="84">
          <cell r="A84" t="str">
            <v>I alt (inkl. Unit Link)</v>
          </cell>
          <cell r="B84">
            <v>8637.2833356982319</v>
          </cell>
          <cell r="C84">
            <v>10769.300570859979</v>
          </cell>
          <cell r="D84">
            <v>964.43582010000011</v>
          </cell>
          <cell r="E84">
            <v>10.459039972769448</v>
          </cell>
        </row>
        <row r="86">
          <cell r="A86" t="str">
            <v>I alt</v>
          </cell>
        </row>
        <row r="87">
          <cell r="A87" t="str">
            <v>Aktier</v>
          </cell>
          <cell r="B87">
            <v>36152.224602229595</v>
          </cell>
          <cell r="C87">
            <v>0</v>
          </cell>
          <cell r="D87">
            <v>0</v>
          </cell>
          <cell r="E87">
            <v>0</v>
          </cell>
          <cell r="F87">
            <v>-0.93998079473697826</v>
          </cell>
        </row>
        <row r="88">
          <cell r="A88" t="str">
            <v>- Private Equity Funds</v>
          </cell>
          <cell r="B88">
            <v>7169.7682619147454</v>
          </cell>
          <cell r="C88">
            <v>0</v>
          </cell>
          <cell r="D88">
            <v>0</v>
          </cell>
          <cell r="E88">
            <v>0</v>
          </cell>
        </row>
        <row r="89">
          <cell r="A89" t="str">
            <v>- Hedge Funds</v>
          </cell>
          <cell r="B89">
            <v>7133.9615215667</v>
          </cell>
          <cell r="C89">
            <v>0</v>
          </cell>
          <cell r="D89">
            <v>0</v>
          </cell>
          <cell r="E89">
            <v>0</v>
          </cell>
        </row>
        <row r="90">
          <cell r="A90" t="str">
            <v>- High Yield Bond Funds</v>
          </cell>
          <cell r="B90">
            <v>752.6822452363499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- CDO</v>
          </cell>
          <cell r="B91">
            <v>1519.1184476377509</v>
          </cell>
          <cell r="C91">
            <v>0</v>
          </cell>
          <cell r="D91">
            <v>0</v>
          </cell>
          <cell r="E91">
            <v>0</v>
          </cell>
        </row>
        <row r="92">
          <cell r="A92" t="str">
            <v>- Other equities, unlisted</v>
          </cell>
          <cell r="B92">
            <v>160.91382363963012</v>
          </cell>
          <cell r="C92">
            <v>0</v>
          </cell>
          <cell r="D92">
            <v>0</v>
          </cell>
          <cell r="E92">
            <v>0</v>
          </cell>
        </row>
        <row r="93">
          <cell r="A93" t="str">
            <v>Alternative investeringer</v>
          </cell>
          <cell r="B93">
            <v>17477.444299995179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</row>
        <row r="94">
          <cell r="A94" t="str">
            <v>Obligationer,likv.,m.v.</v>
          </cell>
          <cell r="B94">
            <v>116585.03221422515</v>
          </cell>
          <cell r="C94">
            <v>215107.07760891999</v>
          </cell>
          <cell r="D94">
            <v>17776.591245625797</v>
          </cell>
          <cell r="E94">
            <v>11.325716757284802</v>
          </cell>
          <cell r="F94">
            <v>0.38045521223874373</v>
          </cell>
        </row>
        <row r="95">
          <cell r="A95" t="str">
            <v>Ejendomme</v>
          </cell>
          <cell r="B95">
            <v>22493.793511002787</v>
          </cell>
          <cell r="C95">
            <v>0</v>
          </cell>
          <cell r="D95">
            <v>0</v>
          </cell>
          <cell r="E95">
            <v>0</v>
          </cell>
          <cell r="F95" t="e">
            <v>#DIV/0!</v>
          </cell>
        </row>
        <row r="96">
          <cell r="A96" t="str">
            <v>I alt (eksl. Unit Link)</v>
          </cell>
          <cell r="B96">
            <v>192708.49462745272</v>
          </cell>
          <cell r="C96">
            <v>215107.07760891999</v>
          </cell>
          <cell r="D96">
            <v>17776.591245625797</v>
          </cell>
          <cell r="E96">
            <v>9.1152895541215244</v>
          </cell>
          <cell r="F96">
            <v>1.6702214326473779</v>
          </cell>
        </row>
        <row r="97">
          <cell r="A97" t="str">
            <v>Unit Link Nordea Funds</v>
          </cell>
          <cell r="B97">
            <v>46500.364529882812</v>
          </cell>
          <cell r="C97">
            <v>62937.990051940003</v>
          </cell>
          <cell r="D97">
            <v>5445.7352538676005</v>
          </cell>
          <cell r="E97">
            <v>10.473311065843463</v>
          </cell>
        </row>
        <row r="98">
          <cell r="A98" t="str">
            <v>Unit link Other Funds</v>
          </cell>
          <cell r="B98">
            <v>3325.3193981945446</v>
          </cell>
          <cell r="C98">
            <v>0</v>
          </cell>
          <cell r="D98">
            <v>0</v>
          </cell>
          <cell r="E98">
            <v>0</v>
          </cell>
        </row>
        <row r="99">
          <cell r="A99" t="str">
            <v>Unit link Total</v>
          </cell>
          <cell r="B99">
            <v>49825.683928077357</v>
          </cell>
          <cell r="C99">
            <v>62937.990051940003</v>
          </cell>
          <cell r="D99">
            <v>5445.7352538676005</v>
          </cell>
          <cell r="E99">
            <v>10.148788391778266</v>
          </cell>
        </row>
        <row r="100">
          <cell r="A100" t="str">
            <v>I alt (inkl. Unit Link)</v>
          </cell>
          <cell r="B100">
            <v>242534.17855553009</v>
          </cell>
          <cell r="C100">
            <v>278045.06766086002</v>
          </cell>
          <cell r="D100">
            <v>23222.3264994934</v>
          </cell>
          <cell r="E100">
            <v>9.3382943230032502</v>
          </cell>
        </row>
        <row r="102">
          <cell r="A102" t="str">
            <v>1) Polen, Luxembourg og Isle of Man</v>
          </cell>
        </row>
      </sheetData>
      <sheetData sheetId="10" refreshError="1"/>
      <sheetData sheetId="11" refreshError="1"/>
      <sheetData sheetId="12" refreshError="1"/>
      <sheetData sheetId="13" refreshError="1">
        <row r="3">
          <cell r="C3" t="str">
            <v>31-12-06</v>
          </cell>
          <cell r="G3" t="str">
            <v>Danske kroner</v>
          </cell>
          <cell r="I3">
            <v>8</v>
          </cell>
        </row>
        <row r="4">
          <cell r="G4" t="str">
            <v>Lokal valuta</v>
          </cell>
        </row>
        <row r="5">
          <cell r="C5" t="str">
            <v>31-01-07</v>
          </cell>
          <cell r="I5">
            <v>14</v>
          </cell>
        </row>
        <row r="6">
          <cell r="C6" t="str">
            <v>28-02-07</v>
          </cell>
          <cell r="G6">
            <v>1</v>
          </cell>
        </row>
        <row r="7">
          <cell r="C7" t="str">
            <v>31-03-07</v>
          </cell>
          <cell r="I7">
            <v>20</v>
          </cell>
        </row>
        <row r="8">
          <cell r="C8" t="str">
            <v>30-04-07</v>
          </cell>
        </row>
        <row r="9">
          <cell r="C9" t="str">
            <v>31-05-07</v>
          </cell>
          <cell r="G9">
            <v>2</v>
          </cell>
          <cell r="I9">
            <v>26</v>
          </cell>
        </row>
        <row r="10">
          <cell r="C10" t="str">
            <v>30-06-07</v>
          </cell>
        </row>
        <row r="11">
          <cell r="C11" t="str">
            <v>31-07-07</v>
          </cell>
          <cell r="G11">
            <v>16</v>
          </cell>
        </row>
        <row r="12">
          <cell r="C12" t="str">
            <v>31-08-07</v>
          </cell>
        </row>
        <row r="13">
          <cell r="C13" t="str">
            <v>30-09-07</v>
          </cell>
          <cell r="G13">
            <v>14</v>
          </cell>
        </row>
        <row r="14">
          <cell r="C14" t="str">
            <v>31-10-07</v>
          </cell>
        </row>
        <row r="15">
          <cell r="C15" t="str">
            <v>30-11-07</v>
          </cell>
          <cell r="G15" t="str">
            <v>N/A</v>
          </cell>
        </row>
        <row r="16">
          <cell r="C16" t="str">
            <v>31-12-07</v>
          </cell>
        </row>
        <row r="18">
          <cell r="G18">
            <v>2</v>
          </cell>
        </row>
        <row r="19">
          <cell r="C19">
            <v>7</v>
          </cell>
        </row>
        <row r="21">
          <cell r="C21" t="str">
            <v>31-07-07</v>
          </cell>
          <cell r="G21">
            <v>746</v>
          </cell>
        </row>
        <row r="23">
          <cell r="C23" t="str">
            <v>30-06-07</v>
          </cell>
          <cell r="G23">
            <v>746</v>
          </cell>
        </row>
        <row r="25">
          <cell r="C25" t="str">
            <v>30-04-07</v>
          </cell>
          <cell r="G25">
            <v>745.56399999999996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7">
          <cell r="A7" t="str">
            <v>NOK</v>
          </cell>
          <cell r="B7">
            <v>89.22</v>
          </cell>
          <cell r="C7">
            <v>91.24</v>
          </cell>
          <cell r="D7">
            <v>91.66</v>
          </cell>
          <cell r="E7">
            <v>90.590667276951933</v>
          </cell>
          <cell r="F7">
            <v>91.707026302063937</v>
          </cell>
          <cell r="G7">
            <v>96</v>
          </cell>
          <cell r="H7">
            <v>96</v>
          </cell>
          <cell r="I7">
            <v>96</v>
          </cell>
          <cell r="J7">
            <v>96</v>
          </cell>
          <cell r="K7">
            <v>96</v>
          </cell>
          <cell r="L7">
            <v>96</v>
          </cell>
          <cell r="M7">
            <v>96</v>
          </cell>
          <cell r="N7">
            <v>96</v>
          </cell>
          <cell r="O7">
            <v>96</v>
          </cell>
          <cell r="P7">
            <v>96</v>
          </cell>
          <cell r="Q7">
            <v>96</v>
          </cell>
        </row>
        <row r="8">
          <cell r="A8" t="str">
            <v>EUR</v>
          </cell>
          <cell r="B8">
            <v>744.1</v>
          </cell>
          <cell r="C8">
            <v>743.26</v>
          </cell>
          <cell r="D8">
            <v>742.87</v>
          </cell>
          <cell r="E8">
            <v>745.56399999999996</v>
          </cell>
          <cell r="F8">
            <v>745.10096118024001</v>
          </cell>
          <cell r="G8">
            <v>746</v>
          </cell>
          <cell r="H8">
            <v>746</v>
          </cell>
          <cell r="I8">
            <v>746</v>
          </cell>
          <cell r="J8">
            <v>746</v>
          </cell>
          <cell r="K8">
            <v>746</v>
          </cell>
          <cell r="L8">
            <v>746</v>
          </cell>
          <cell r="M8">
            <v>746</v>
          </cell>
          <cell r="N8">
            <v>746</v>
          </cell>
          <cell r="O8">
            <v>746</v>
          </cell>
          <cell r="P8">
            <v>746</v>
          </cell>
          <cell r="Q8">
            <v>746</v>
          </cell>
        </row>
        <row r="9">
          <cell r="A9" t="str">
            <v>PLN</v>
          </cell>
          <cell r="B9">
            <v>169.91</v>
          </cell>
          <cell r="C9">
            <v>171.86</v>
          </cell>
          <cell r="D9">
            <v>176.56</v>
          </cell>
          <cell r="E9">
            <v>194.70489919565443</v>
          </cell>
          <cell r="F9">
            <v>193.0705610610238</v>
          </cell>
          <cell r="G9">
            <v>189</v>
          </cell>
          <cell r="H9">
            <v>189</v>
          </cell>
          <cell r="I9">
            <v>189</v>
          </cell>
          <cell r="J9">
            <v>189</v>
          </cell>
          <cell r="K9">
            <v>189</v>
          </cell>
          <cell r="L9">
            <v>189</v>
          </cell>
          <cell r="M9">
            <v>189</v>
          </cell>
          <cell r="N9">
            <v>189</v>
          </cell>
          <cell r="O9">
            <v>189</v>
          </cell>
          <cell r="P9">
            <v>189</v>
          </cell>
          <cell r="Q9">
            <v>189</v>
          </cell>
        </row>
        <row r="10">
          <cell r="A10" t="str">
            <v>SEK</v>
          </cell>
          <cell r="B10">
            <v>82.15</v>
          </cell>
          <cell r="C10">
            <v>82.1</v>
          </cell>
          <cell r="D10">
            <v>83.25</v>
          </cell>
          <cell r="E10">
            <v>82.479468468499363</v>
          </cell>
          <cell r="F10">
            <v>79.748155875121086</v>
          </cell>
          <cell r="G10">
            <v>83</v>
          </cell>
          <cell r="H10">
            <v>83</v>
          </cell>
          <cell r="I10">
            <v>83</v>
          </cell>
          <cell r="J10">
            <v>83</v>
          </cell>
          <cell r="K10">
            <v>83</v>
          </cell>
          <cell r="L10">
            <v>83</v>
          </cell>
          <cell r="M10">
            <v>83</v>
          </cell>
          <cell r="N10">
            <v>83</v>
          </cell>
          <cell r="O10">
            <v>83</v>
          </cell>
          <cell r="P10">
            <v>83</v>
          </cell>
          <cell r="Q10">
            <v>83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New AuM "/>
      <sheetName val="MPC 1"/>
      <sheetName val="MPC 2"/>
      <sheetName val="MPC 3"/>
      <sheetName val="MPC 4"/>
      <sheetName val="MPC 5"/>
      <sheetName val="MPC 6"/>
      <sheetName val="Investment_assets"/>
      <sheetName val="Månedsrapport"/>
      <sheetName val="NettoInflow"/>
      <sheetName val="Afkast"/>
      <sheetName val="Benchmark"/>
      <sheetName val="HelpSheet"/>
      <sheetName val="Nordea_pension"/>
      <sheetName val="Vesta_life"/>
      <sheetName val="Nordea_life_I"/>
      <sheetName val="Nordea_life_II"/>
      <sheetName val="Nordea_life_Ass_LTD_Sverige"/>
      <sheetName val="Nordea_life_Ass_LTD_Finland"/>
      <sheetName val="Nordea_Zycie"/>
      <sheetName val="Nordea_Lux"/>
      <sheetName val="Nordea_IOM"/>
      <sheetName val="Valutakurs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A4" t="str">
            <v>Mio. DKK, markedsværdi</v>
          </cell>
        </row>
        <row r="6">
          <cell r="AX6" t="str">
            <v>Total</v>
          </cell>
          <cell r="AY6" t="str">
            <v>Total</v>
          </cell>
        </row>
        <row r="7">
          <cell r="A7" t="str">
            <v>Valuta</v>
          </cell>
          <cell r="C7" t="str">
            <v>DKK</v>
          </cell>
          <cell r="D7" t="str">
            <v>DKK</v>
          </cell>
          <cell r="E7" t="str">
            <v>DKK</v>
          </cell>
          <cell r="F7" t="str">
            <v>DKK</v>
          </cell>
          <cell r="G7" t="str">
            <v>DKK</v>
          </cell>
          <cell r="H7" t="str">
            <v>DKK</v>
          </cell>
          <cell r="J7" t="str">
            <v>DKK</v>
          </cell>
          <cell r="K7" t="str">
            <v>DKK</v>
          </cell>
          <cell r="L7" t="str">
            <v>DKK</v>
          </cell>
          <cell r="M7" t="str">
            <v>NOK</v>
          </cell>
          <cell r="N7" t="str">
            <v>NOK</v>
          </cell>
          <cell r="O7" t="str">
            <v>NOK</v>
          </cell>
          <cell r="Q7" t="str">
            <v>DKK</v>
          </cell>
          <cell r="R7" t="str">
            <v>DKK</v>
          </cell>
          <cell r="S7" t="str">
            <v>DKK</v>
          </cell>
          <cell r="T7" t="str">
            <v>SEK</v>
          </cell>
          <cell r="U7" t="str">
            <v>SEK</v>
          </cell>
          <cell r="V7" t="str">
            <v>SEK</v>
          </cell>
          <cell r="W7" t="str">
            <v>SEK</v>
          </cell>
          <cell r="X7" t="str">
            <v>SEK</v>
          </cell>
          <cell r="Y7" t="str">
            <v>SEK</v>
          </cell>
          <cell r="Z7" t="str">
            <v>EUR</v>
          </cell>
          <cell r="AA7" t="str">
            <v>EUR</v>
          </cell>
          <cell r="AB7" t="str">
            <v>EUR</v>
          </cell>
          <cell r="AD7" t="str">
            <v>DKK</v>
          </cell>
          <cell r="AE7" t="str">
            <v>DKK</v>
          </cell>
          <cell r="AF7" t="str">
            <v>DKK</v>
          </cell>
          <cell r="AG7" t="str">
            <v>EUR</v>
          </cell>
          <cell r="AH7" t="str">
            <v>EUR</v>
          </cell>
          <cell r="AI7" t="str">
            <v>EUR</v>
          </cell>
          <cell r="AK7" t="str">
            <v>DKK</v>
          </cell>
          <cell r="AL7" t="str">
            <v>DKK</v>
          </cell>
          <cell r="AM7" t="str">
            <v>DKK</v>
          </cell>
          <cell r="AN7" t="str">
            <v>PLN</v>
          </cell>
          <cell r="AO7" t="str">
            <v>PLN</v>
          </cell>
          <cell r="AP7" t="str">
            <v>PLN</v>
          </cell>
          <cell r="AQ7" t="str">
            <v>EUR</v>
          </cell>
          <cell r="AR7" t="str">
            <v>EUR</v>
          </cell>
          <cell r="AS7" t="str">
            <v>EUR</v>
          </cell>
          <cell r="AT7" t="str">
            <v>EUR</v>
          </cell>
          <cell r="AU7" t="str">
            <v>EUR</v>
          </cell>
          <cell r="AV7" t="str">
            <v>EUR</v>
          </cell>
          <cell r="AX7" t="str">
            <v>DKK</v>
          </cell>
          <cell r="AY7" t="str">
            <v>DKK</v>
          </cell>
          <cell r="AZ7" t="str">
            <v>DKK</v>
          </cell>
        </row>
        <row r="8">
          <cell r="AX8" t="str">
            <v>31-07-07</v>
          </cell>
          <cell r="AY8" t="str">
            <v>30-06-07</v>
          </cell>
        </row>
        <row r="9">
          <cell r="AX9">
            <v>0</v>
          </cell>
          <cell r="AY9">
            <v>0</v>
          </cell>
        </row>
        <row r="10">
          <cell r="AX10">
            <v>0</v>
          </cell>
          <cell r="AY10">
            <v>0</v>
          </cell>
        </row>
        <row r="11">
          <cell r="AX11">
            <v>215107.07760891999</v>
          </cell>
          <cell r="AY11">
            <v>212354.93760179999</v>
          </cell>
        </row>
        <row r="12">
          <cell r="AX12">
            <v>0</v>
          </cell>
          <cell r="AY12">
            <v>0</v>
          </cell>
        </row>
        <row r="13">
          <cell r="AX13">
            <v>215107.07760891999</v>
          </cell>
          <cell r="AY13">
            <v>212354.93760179999</v>
          </cell>
        </row>
        <row r="14">
          <cell r="AX14">
            <v>62937.990051940003</v>
          </cell>
          <cell r="AY14">
            <v>61124.49862903999</v>
          </cell>
        </row>
        <row r="15">
          <cell r="AX15">
            <v>0</v>
          </cell>
          <cell r="AY15">
            <v>0</v>
          </cell>
        </row>
        <row r="16">
          <cell r="AX16">
            <v>62937.990051940003</v>
          </cell>
          <cell r="AY16">
            <v>61124.49862903999</v>
          </cell>
        </row>
        <row r="17">
          <cell r="AX17">
            <v>278045.06766086002</v>
          </cell>
          <cell r="AY17">
            <v>273479.43623083999</v>
          </cell>
        </row>
        <row r="20">
          <cell r="AX20">
            <v>17776.591245625797</v>
          </cell>
          <cell r="AY20">
            <v>15054.542282285798</v>
          </cell>
        </row>
        <row r="21">
          <cell r="AX21">
            <v>0</v>
          </cell>
        </row>
        <row r="22">
          <cell r="AX22">
            <v>2722.0489633399993</v>
          </cell>
        </row>
        <row r="24">
          <cell r="AX24">
            <v>9.1152895541215251E-2</v>
          </cell>
          <cell r="AY24">
            <v>7.7201021157917202E-2</v>
          </cell>
        </row>
        <row r="25">
          <cell r="AX25">
            <v>0.15626210664208329</v>
          </cell>
          <cell r="AY25">
            <v>0.1544020423158344</v>
          </cell>
        </row>
        <row r="26">
          <cell r="AX26">
            <v>0</v>
          </cell>
        </row>
        <row r="27">
          <cell r="AX27">
            <v>1.2951969139706865E-2</v>
          </cell>
        </row>
        <row r="30">
          <cell r="AX30">
            <v>23222.3264994934</v>
          </cell>
          <cell r="AY30">
            <v>19665.663785123397</v>
          </cell>
        </row>
        <row r="31">
          <cell r="AX31">
            <v>0</v>
          </cell>
        </row>
        <row r="32">
          <cell r="AX32">
            <v>3556.6627143700025</v>
          </cell>
        </row>
        <row r="34">
          <cell r="AX34">
            <v>9.3382943230032503E-2</v>
          </cell>
          <cell r="AY34">
            <v>7.9241442401256135E-2</v>
          </cell>
        </row>
        <row r="35">
          <cell r="AX35">
            <v>0.16008504553719857</v>
          </cell>
          <cell r="AY35">
            <v>0.15848288480251227</v>
          </cell>
        </row>
        <row r="36">
          <cell r="AX36">
            <v>0</v>
          </cell>
        </row>
        <row r="37">
          <cell r="AX37">
            <v>1.3103185508992699E-2</v>
          </cell>
        </row>
        <row r="45">
          <cell r="AX45" t="str">
            <v>Total</v>
          </cell>
          <cell r="AY45" t="str">
            <v>Total</v>
          </cell>
        </row>
        <row r="46">
          <cell r="AX46" t="str">
            <v>31-07-07</v>
          </cell>
          <cell r="AY46" t="str">
            <v>30-06-07</v>
          </cell>
        </row>
        <row r="47">
          <cell r="C47">
            <v>0</v>
          </cell>
          <cell r="D47">
            <v>0</v>
          </cell>
          <cell r="E47">
            <v>2880.1685703708872</v>
          </cell>
          <cell r="F47">
            <v>0</v>
          </cell>
          <cell r="G47">
            <v>0</v>
          </cell>
          <cell r="H47">
            <v>2880.1685703708872</v>
          </cell>
          <cell r="J47">
            <v>0</v>
          </cell>
          <cell r="K47">
            <v>0</v>
          </cell>
          <cell r="L47">
            <v>803.45735635989706</v>
          </cell>
          <cell r="M47">
            <v>0</v>
          </cell>
          <cell r="N47">
            <v>0</v>
          </cell>
          <cell r="O47">
            <v>803.45735635989706</v>
          </cell>
          <cell r="Q47">
            <v>0</v>
          </cell>
          <cell r="R47">
            <v>0</v>
          </cell>
          <cell r="S47">
            <v>226.23210484690946</v>
          </cell>
          <cell r="T47">
            <v>0</v>
          </cell>
          <cell r="U47">
            <v>0</v>
          </cell>
          <cell r="V47">
            <v>163.42918752583827</v>
          </cell>
          <cell r="W47">
            <v>0</v>
          </cell>
          <cell r="X47">
            <v>0</v>
          </cell>
          <cell r="Y47">
            <v>62.802917321071163</v>
          </cell>
          <cell r="Z47">
            <v>0</v>
          </cell>
          <cell r="AA47">
            <v>0</v>
          </cell>
          <cell r="AB47">
            <v>0</v>
          </cell>
          <cell r="AD47">
            <v>0</v>
          </cell>
          <cell r="AE47">
            <v>0</v>
          </cell>
          <cell r="AF47">
            <v>938.50889086000007</v>
          </cell>
          <cell r="AG47">
            <v>0</v>
          </cell>
          <cell r="AH47">
            <v>0</v>
          </cell>
          <cell r="AI47">
            <v>938.50889086000007</v>
          </cell>
          <cell r="AK47">
            <v>0</v>
          </cell>
          <cell r="AL47">
            <v>0</v>
          </cell>
          <cell r="AM47">
            <v>0.6097720150423066</v>
          </cell>
          <cell r="AN47">
            <v>0</v>
          </cell>
          <cell r="AO47">
            <v>0</v>
          </cell>
          <cell r="AP47">
            <v>0.6097720150423066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X47">
            <v>0</v>
          </cell>
          <cell r="AY47">
            <v>0</v>
          </cell>
        </row>
        <row r="48">
          <cell r="C48">
            <v>0</v>
          </cell>
          <cell r="D48">
            <v>0</v>
          </cell>
          <cell r="E48">
            <v>1301.9807823339111</v>
          </cell>
          <cell r="F48">
            <v>0</v>
          </cell>
          <cell r="G48">
            <v>0</v>
          </cell>
          <cell r="H48">
            <v>1301.9807823339111</v>
          </cell>
          <cell r="J48">
            <v>0</v>
          </cell>
          <cell r="K48">
            <v>0</v>
          </cell>
          <cell r="L48">
            <v>99.465133334248677</v>
          </cell>
          <cell r="M48">
            <v>0</v>
          </cell>
          <cell r="N48">
            <v>0</v>
          </cell>
          <cell r="O48">
            <v>99.465133334248677</v>
          </cell>
          <cell r="Q48">
            <v>0</v>
          </cell>
          <cell r="R48">
            <v>0</v>
          </cell>
          <cell r="S48">
            <v>18.884019705314152</v>
          </cell>
          <cell r="T48">
            <v>0</v>
          </cell>
          <cell r="U48">
            <v>0</v>
          </cell>
          <cell r="V48">
            <v>15.222267788232147</v>
          </cell>
          <cell r="W48">
            <v>0</v>
          </cell>
          <cell r="X48">
            <v>0</v>
          </cell>
          <cell r="Y48">
            <v>3.6617519170820065</v>
          </cell>
          <cell r="Z48">
            <v>0</v>
          </cell>
          <cell r="AA48">
            <v>0</v>
          </cell>
          <cell r="AB48">
            <v>0</v>
          </cell>
          <cell r="AD48">
            <v>0</v>
          </cell>
          <cell r="AE48">
            <v>0</v>
          </cell>
          <cell r="AF48">
            <v>923.86107974999993</v>
          </cell>
          <cell r="AG48">
            <v>0</v>
          </cell>
          <cell r="AH48">
            <v>0</v>
          </cell>
          <cell r="AI48">
            <v>923.86107974999993</v>
          </cell>
          <cell r="AK48">
            <v>0</v>
          </cell>
          <cell r="AL48">
            <v>0</v>
          </cell>
          <cell r="AM48">
            <v>2.6115115428810196E-36</v>
          </cell>
          <cell r="AN48">
            <v>0</v>
          </cell>
          <cell r="AO48">
            <v>0</v>
          </cell>
          <cell r="AP48">
            <v>2.6115115428810196E-36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X48">
            <v>0</v>
          </cell>
          <cell r="AY48">
            <v>0</v>
          </cell>
        </row>
        <row r="49">
          <cell r="C49">
            <v>14615.73726541555</v>
          </cell>
          <cell r="D49">
            <v>14444.651474530832</v>
          </cell>
          <cell r="E49">
            <v>7595.9542037973933</v>
          </cell>
          <cell r="F49">
            <v>14615.73726541555</v>
          </cell>
          <cell r="G49">
            <v>14444.651474530832</v>
          </cell>
          <cell r="H49">
            <v>7595.9542037973933</v>
          </cell>
          <cell r="J49">
            <v>5539.7018766756037</v>
          </cell>
          <cell r="K49">
            <v>5404.6970509383382</v>
          </cell>
          <cell r="L49">
            <v>2440.6037295655401</v>
          </cell>
          <cell r="M49">
            <v>5539.7018766756037</v>
          </cell>
          <cell r="N49">
            <v>5404.6970509383382</v>
          </cell>
          <cell r="O49">
            <v>2440.6037295655401</v>
          </cell>
          <cell r="Q49">
            <v>2248.7567158176944</v>
          </cell>
          <cell r="R49">
            <v>2212.6138873994641</v>
          </cell>
          <cell r="S49">
            <v>1739.7162965476441</v>
          </cell>
          <cell r="T49">
            <v>1855.5072788203752</v>
          </cell>
          <cell r="U49">
            <v>1851.2021823056298</v>
          </cell>
          <cell r="V49">
            <v>1586.0695894379589</v>
          </cell>
          <cell r="W49">
            <v>388.84943699731906</v>
          </cell>
          <cell r="X49">
            <v>357.01170509383377</v>
          </cell>
          <cell r="Y49">
            <v>149.5786938696852</v>
          </cell>
          <cell r="Z49">
            <v>4.4000000000000004</v>
          </cell>
          <cell r="AA49">
            <v>4.4000000000000004</v>
          </cell>
          <cell r="AB49">
            <v>4.06801324</v>
          </cell>
          <cell r="AD49">
            <v>6319.7000000000007</v>
          </cell>
          <cell r="AE49">
            <v>6292.5</v>
          </cell>
          <cell r="AF49">
            <v>3767.0182771700006</v>
          </cell>
          <cell r="AG49">
            <v>6319.7000000000007</v>
          </cell>
          <cell r="AH49">
            <v>6292.5</v>
          </cell>
          <cell r="AI49">
            <v>3767.0182771700006</v>
          </cell>
          <cell r="AK49">
            <v>110.83304409114936</v>
          </cell>
          <cell r="AL49">
            <v>111.34691713136435</v>
          </cell>
          <cell r="AM49">
            <v>93.867041157421909</v>
          </cell>
          <cell r="AN49">
            <v>62.738676422252006</v>
          </cell>
          <cell r="AO49">
            <v>62.467089756032166</v>
          </cell>
          <cell r="AP49">
            <v>62.46704115742191</v>
          </cell>
          <cell r="AQ49">
            <v>15.486426999999999</v>
          </cell>
          <cell r="AR49">
            <v>15.405415</v>
          </cell>
          <cell r="AS49">
            <v>15</v>
          </cell>
          <cell r="AT49">
            <v>32.607940668897356</v>
          </cell>
          <cell r="AU49">
            <v>33.474412375332179</v>
          </cell>
          <cell r="AV49">
            <v>16.400000000000002</v>
          </cell>
          <cell r="AX49">
            <v>28834.728901999999</v>
          </cell>
          <cell r="AY49">
            <v>28465.809329999996</v>
          </cell>
        </row>
        <row r="50">
          <cell r="C50">
            <v>0</v>
          </cell>
          <cell r="D50">
            <v>0</v>
          </cell>
          <cell r="E50">
            <v>1631.0068619192989</v>
          </cell>
          <cell r="F50">
            <v>0</v>
          </cell>
          <cell r="G50">
            <v>0</v>
          </cell>
          <cell r="H50">
            <v>1631.0068619192989</v>
          </cell>
          <cell r="J50">
            <v>0</v>
          </cell>
          <cell r="K50">
            <v>0</v>
          </cell>
          <cell r="L50">
            <v>738.52091201114558</v>
          </cell>
          <cell r="M50">
            <v>0</v>
          </cell>
          <cell r="N50">
            <v>0</v>
          </cell>
          <cell r="O50">
            <v>738.52091201114558</v>
          </cell>
          <cell r="Q50">
            <v>0</v>
          </cell>
          <cell r="R50">
            <v>0</v>
          </cell>
          <cell r="S50">
            <v>91.045976669440819</v>
          </cell>
          <cell r="T50">
            <v>0</v>
          </cell>
          <cell r="U50">
            <v>0</v>
          </cell>
          <cell r="V50">
            <v>91.045976669440819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D50">
            <v>0</v>
          </cell>
          <cell r="AE50">
            <v>0</v>
          </cell>
          <cell r="AF50">
            <v>556.38599999999997</v>
          </cell>
          <cell r="AG50">
            <v>0</v>
          </cell>
          <cell r="AH50">
            <v>0</v>
          </cell>
          <cell r="AI50">
            <v>556.38599999999997</v>
          </cell>
          <cell r="AK50">
            <v>0</v>
          </cell>
          <cell r="AL50">
            <v>0</v>
          </cell>
          <cell r="AM50">
            <v>5.7368118667084515E-2</v>
          </cell>
          <cell r="AN50">
            <v>0</v>
          </cell>
          <cell r="AO50">
            <v>0</v>
          </cell>
          <cell r="AP50">
            <v>5.7368118667084515E-2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X50">
            <v>0</v>
          </cell>
          <cell r="AY50">
            <v>0</v>
          </cell>
        </row>
        <row r="51">
          <cell r="C51">
            <v>14615.73726541555</v>
          </cell>
          <cell r="D51">
            <v>14444.651474530832</v>
          </cell>
          <cell r="E51">
            <v>13409.110418421491</v>
          </cell>
          <cell r="F51">
            <v>14615.73726541555</v>
          </cell>
          <cell r="G51">
            <v>14444.651474530832</v>
          </cell>
          <cell r="H51">
            <v>13409.110418421491</v>
          </cell>
          <cell r="J51">
            <v>5539.7018766756037</v>
          </cell>
          <cell r="K51">
            <v>5404.6970509383382</v>
          </cell>
          <cell r="L51">
            <v>4082.0471312708314</v>
          </cell>
          <cell r="M51">
            <v>5539.7018766756037</v>
          </cell>
          <cell r="N51">
            <v>5404.6970509383382</v>
          </cell>
          <cell r="O51">
            <v>4082.0471312708314</v>
          </cell>
          <cell r="Q51">
            <v>2248.7567158176944</v>
          </cell>
          <cell r="R51">
            <v>2212.6138873994641</v>
          </cell>
          <cell r="S51">
            <v>2075.8783977693088</v>
          </cell>
          <cell r="T51">
            <v>1855.5072788203752</v>
          </cell>
          <cell r="U51">
            <v>1851.2021823056298</v>
          </cell>
          <cell r="V51">
            <v>1855.7670214214702</v>
          </cell>
          <cell r="W51">
            <v>388.84943699731906</v>
          </cell>
          <cell r="X51">
            <v>357.01170509383377</v>
          </cell>
          <cell r="Y51">
            <v>216.04336310783836</v>
          </cell>
          <cell r="Z51">
            <v>4.4000000000000004</v>
          </cell>
          <cell r="AA51">
            <v>4.4000000000000004</v>
          </cell>
          <cell r="AB51">
            <v>4.06801324</v>
          </cell>
          <cell r="AD51">
            <v>6319.7000000000007</v>
          </cell>
          <cell r="AE51">
            <v>6292.5</v>
          </cell>
          <cell r="AF51">
            <v>6185.7742477800002</v>
          </cell>
          <cell r="AG51">
            <v>6319.7000000000007</v>
          </cell>
          <cell r="AH51">
            <v>6292.5</v>
          </cell>
          <cell r="AI51">
            <v>6185.7742477800002</v>
          </cell>
          <cell r="AK51">
            <v>110.83304409114936</v>
          </cell>
          <cell r="AL51">
            <v>111.34691713136435</v>
          </cell>
          <cell r="AM51">
            <v>94.534181291131304</v>
          </cell>
          <cell r="AN51">
            <v>62.738676422252006</v>
          </cell>
          <cell r="AO51">
            <v>62.467089756032166</v>
          </cell>
          <cell r="AP51">
            <v>63.134181291131306</v>
          </cell>
          <cell r="AQ51">
            <v>15.486426999999999</v>
          </cell>
          <cell r="AR51">
            <v>15.405415</v>
          </cell>
          <cell r="AS51">
            <v>15</v>
          </cell>
          <cell r="AT51">
            <v>32.607940668897356</v>
          </cell>
          <cell r="AU51">
            <v>33.474412375332179</v>
          </cell>
          <cell r="AV51">
            <v>16.400000000000002</v>
          </cell>
          <cell r="AX51">
            <v>28834.728901999999</v>
          </cell>
          <cell r="AY51">
            <v>28465.809329999996</v>
          </cell>
        </row>
        <row r="52">
          <cell r="C52">
            <v>1256.7024128686328</v>
          </cell>
          <cell r="D52">
            <v>1214.6112600536194</v>
          </cell>
          <cell r="E52">
            <v>858.56237693880075</v>
          </cell>
          <cell r="F52">
            <v>1256.7024128686328</v>
          </cell>
          <cell r="G52">
            <v>1214.6112600536194</v>
          </cell>
          <cell r="H52">
            <v>858.56237693880075</v>
          </cell>
          <cell r="J52">
            <v>924.68847184986589</v>
          </cell>
          <cell r="K52">
            <v>892.14369973190344</v>
          </cell>
          <cell r="L52">
            <v>436.87519607034284</v>
          </cell>
          <cell r="M52">
            <v>924.68847184986589</v>
          </cell>
          <cell r="N52">
            <v>892.14369973190344</v>
          </cell>
          <cell r="O52">
            <v>436.87519607034284</v>
          </cell>
          <cell r="Q52">
            <v>1733.4640737265418</v>
          </cell>
          <cell r="R52">
            <v>1712.6944959785521</v>
          </cell>
          <cell r="S52">
            <v>1583.3346789038505</v>
          </cell>
          <cell r="T52">
            <v>0</v>
          </cell>
          <cell r="U52">
            <v>0</v>
          </cell>
          <cell r="V52">
            <v>0</v>
          </cell>
          <cell r="W52">
            <v>699.16407372654157</v>
          </cell>
          <cell r="X52">
            <v>691.59449597855223</v>
          </cell>
          <cell r="Y52">
            <v>646.1166789038507</v>
          </cell>
          <cell r="Z52">
            <v>1034.3</v>
          </cell>
          <cell r="AA52">
            <v>1021.1</v>
          </cell>
          <cell r="AB52">
            <v>937.21800000000007</v>
          </cell>
          <cell r="AD52">
            <v>3189.1</v>
          </cell>
          <cell r="AE52">
            <v>3081.2999999999997</v>
          </cell>
          <cell r="AF52">
            <v>2436.652</v>
          </cell>
          <cell r="AG52">
            <v>3189.1</v>
          </cell>
          <cell r="AH52">
            <v>3081.2999999999997</v>
          </cell>
          <cell r="AI52">
            <v>2436.652</v>
          </cell>
          <cell r="AK52">
            <v>1332.7729305549606</v>
          </cell>
          <cell r="AL52">
            <v>1292.8830682359244</v>
          </cell>
          <cell r="AM52">
            <v>921.51376144103199</v>
          </cell>
          <cell r="AN52">
            <v>343.12287385254683</v>
          </cell>
          <cell r="AO52">
            <v>318.10195988203753</v>
          </cell>
          <cell r="AP52">
            <v>16.21976144103207</v>
          </cell>
          <cell r="AQ52">
            <v>446.35198400000002</v>
          </cell>
          <cell r="AR52">
            <v>439.11193299999996</v>
          </cell>
          <cell r="AS52">
            <v>404.7</v>
          </cell>
          <cell r="AT52">
            <v>543.29807270241383</v>
          </cell>
          <cell r="AU52">
            <v>535.66917535388666</v>
          </cell>
          <cell r="AV52">
            <v>500.59399999999999</v>
          </cell>
          <cell r="AX52">
            <v>8436.7278890000016</v>
          </cell>
          <cell r="AY52">
            <v>8193.6325239999987</v>
          </cell>
        </row>
        <row r="53">
          <cell r="C53">
            <v>0</v>
          </cell>
          <cell r="D53">
            <v>0</v>
          </cell>
          <cell r="E53">
            <v>91.510319704277578</v>
          </cell>
          <cell r="F53">
            <v>0</v>
          </cell>
          <cell r="G53">
            <v>0</v>
          </cell>
          <cell r="H53">
            <v>91.510319704277578</v>
          </cell>
          <cell r="J53">
            <v>0</v>
          </cell>
          <cell r="K53">
            <v>0</v>
          </cell>
          <cell r="L53">
            <v>199.92329672391264</v>
          </cell>
          <cell r="M53">
            <v>0</v>
          </cell>
          <cell r="N53">
            <v>0</v>
          </cell>
          <cell r="O53">
            <v>199.92329672391264</v>
          </cell>
          <cell r="Q53">
            <v>0</v>
          </cell>
          <cell r="R53">
            <v>0</v>
          </cell>
          <cell r="S53">
            <v>2.0894104196644263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2.0134104196644262</v>
          </cell>
          <cell r="Z53">
            <v>0</v>
          </cell>
          <cell r="AA53">
            <v>0</v>
          </cell>
          <cell r="AB53">
            <v>7.5999999999999998E-2</v>
          </cell>
          <cell r="AD53">
            <v>0</v>
          </cell>
          <cell r="AE53">
            <v>0</v>
          </cell>
          <cell r="AF53">
            <v>10.048999999999999</v>
          </cell>
          <cell r="AG53">
            <v>0</v>
          </cell>
          <cell r="AH53">
            <v>0</v>
          </cell>
          <cell r="AI53">
            <v>10.048999999999999</v>
          </cell>
          <cell r="AK53">
            <v>0</v>
          </cell>
          <cell r="AL53">
            <v>0</v>
          </cell>
          <cell r="AM53">
            <v>142.44191671628539</v>
          </cell>
          <cell r="AN53">
            <v>0</v>
          </cell>
          <cell r="AO53">
            <v>0</v>
          </cell>
          <cell r="AP53">
            <v>142.44191671628539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X53">
            <v>0</v>
          </cell>
          <cell r="AY53">
            <v>0</v>
          </cell>
        </row>
        <row r="54">
          <cell r="C54">
            <v>1256.7024128686328</v>
          </cell>
          <cell r="D54">
            <v>1214.6112600536194</v>
          </cell>
          <cell r="E54">
            <v>950.0726966430783</v>
          </cell>
          <cell r="F54">
            <v>1256.7024128686328</v>
          </cell>
          <cell r="G54">
            <v>1214.6112600536194</v>
          </cell>
          <cell r="H54">
            <v>950.0726966430783</v>
          </cell>
          <cell r="J54">
            <v>924.68847184986589</v>
          </cell>
          <cell r="K54">
            <v>892.14369973190344</v>
          </cell>
          <cell r="L54">
            <v>636.79849279425537</v>
          </cell>
          <cell r="M54">
            <v>924.68847184986589</v>
          </cell>
          <cell r="N54">
            <v>892.14369973190344</v>
          </cell>
          <cell r="O54">
            <v>636.79849279425537</v>
          </cell>
          <cell r="Q54">
            <v>1733.4640737265418</v>
          </cell>
          <cell r="R54">
            <v>1712.6944959785521</v>
          </cell>
          <cell r="S54">
            <v>1585.4240893235151</v>
          </cell>
          <cell r="T54">
            <v>0</v>
          </cell>
          <cell r="U54">
            <v>0</v>
          </cell>
          <cell r="V54">
            <v>0</v>
          </cell>
          <cell r="W54">
            <v>699.16407372654157</v>
          </cell>
          <cell r="X54">
            <v>691.59449597855223</v>
          </cell>
          <cell r="Y54">
            <v>648.13008932351511</v>
          </cell>
          <cell r="Z54">
            <v>1034.3</v>
          </cell>
          <cell r="AA54">
            <v>1021.1</v>
          </cell>
          <cell r="AB54">
            <v>937.29399999999998</v>
          </cell>
          <cell r="AD54">
            <v>3189.1</v>
          </cell>
          <cell r="AE54">
            <v>3081.2999999999997</v>
          </cell>
          <cell r="AF54">
            <v>2446.701</v>
          </cell>
          <cell r="AG54">
            <v>3189.1</v>
          </cell>
          <cell r="AH54">
            <v>3081.2999999999997</v>
          </cell>
          <cell r="AI54">
            <v>2446.701</v>
          </cell>
          <cell r="AK54">
            <v>1332.7729305549606</v>
          </cell>
          <cell r="AL54">
            <v>1292.8830682359244</v>
          </cell>
          <cell r="AM54">
            <v>1063.9556781573174</v>
          </cell>
          <cell r="AN54">
            <v>343.12287385254683</v>
          </cell>
          <cell r="AO54">
            <v>318.10195988203753</v>
          </cell>
          <cell r="AP54">
            <v>158.66167815731745</v>
          </cell>
          <cell r="AQ54">
            <v>446.35198400000002</v>
          </cell>
          <cell r="AR54">
            <v>439.11193299999996</v>
          </cell>
          <cell r="AS54">
            <v>404.7</v>
          </cell>
          <cell r="AT54">
            <v>543.29807270241383</v>
          </cell>
          <cell r="AU54">
            <v>535.66917535388666</v>
          </cell>
          <cell r="AV54">
            <v>500.59399999999999</v>
          </cell>
          <cell r="AX54">
            <v>8436.7278890000016</v>
          </cell>
          <cell r="AY54">
            <v>8193.6325239999987</v>
          </cell>
        </row>
        <row r="55">
          <cell r="C55">
            <v>15872.439678284183</v>
          </cell>
          <cell r="D55">
            <v>15659.262734584452</v>
          </cell>
          <cell r="E55">
            <v>14359.183115064568</v>
          </cell>
          <cell r="F55">
            <v>15872.439678284183</v>
          </cell>
          <cell r="G55">
            <v>15659.262734584452</v>
          </cell>
          <cell r="H55">
            <v>14359.183115064568</v>
          </cell>
          <cell r="J55">
            <v>6464.3903485254696</v>
          </cell>
          <cell r="K55">
            <v>6296.8407506702415</v>
          </cell>
          <cell r="L55">
            <v>4718.8456240650867</v>
          </cell>
          <cell r="M55">
            <v>6464.3903485254696</v>
          </cell>
          <cell r="N55">
            <v>6296.8407506702415</v>
          </cell>
          <cell r="O55">
            <v>4718.8456240650867</v>
          </cell>
          <cell r="Q55">
            <v>3982.2207895442361</v>
          </cell>
          <cell r="R55">
            <v>3925.3083833780165</v>
          </cell>
          <cell r="S55">
            <v>3661.3024870928239</v>
          </cell>
          <cell r="T55">
            <v>1855.5072788203752</v>
          </cell>
          <cell r="U55">
            <v>1851.2021823056298</v>
          </cell>
          <cell r="V55">
            <v>1855.7670214214702</v>
          </cell>
          <cell r="W55">
            <v>1088.0135107238607</v>
          </cell>
          <cell r="X55">
            <v>1048.6062010723861</v>
          </cell>
          <cell r="Y55">
            <v>864.17345243135344</v>
          </cell>
          <cell r="Z55">
            <v>1038.7</v>
          </cell>
          <cell r="AA55">
            <v>1025.5</v>
          </cell>
          <cell r="AB55">
            <v>941.36201324000001</v>
          </cell>
          <cell r="AD55">
            <v>9508.8000000000011</v>
          </cell>
          <cell r="AE55">
            <v>9373.7999999999993</v>
          </cell>
          <cell r="AF55">
            <v>8632.4752477799993</v>
          </cell>
          <cell r="AG55">
            <v>9508.8000000000011</v>
          </cell>
          <cell r="AH55">
            <v>9373.7999999999993</v>
          </cell>
          <cell r="AI55">
            <v>8632.4752477799993</v>
          </cell>
          <cell r="AK55">
            <v>1443.6059746461099</v>
          </cell>
          <cell r="AL55">
            <v>1404.2299853672887</v>
          </cell>
          <cell r="AM55">
            <v>1158.4898594484487</v>
          </cell>
          <cell r="AN55">
            <v>405.86155027479884</v>
          </cell>
          <cell r="AO55">
            <v>380.56904963806971</v>
          </cell>
          <cell r="AP55">
            <v>221.79585944844877</v>
          </cell>
          <cell r="AQ55">
            <v>461.83841100000001</v>
          </cell>
          <cell r="AR55">
            <v>454.51734799999997</v>
          </cell>
          <cell r="AS55">
            <v>419.7</v>
          </cell>
          <cell r="AT55">
            <v>575.90601337131125</v>
          </cell>
          <cell r="AU55">
            <v>569.14358772921878</v>
          </cell>
          <cell r="AV55">
            <v>516.99400000000003</v>
          </cell>
          <cell r="AX55">
            <v>37271.456791000004</v>
          </cell>
          <cell r="AY55">
            <v>36659.441853999997</v>
          </cell>
        </row>
        <row r="58">
          <cell r="AX58">
            <v>2382.9210785021173</v>
          </cell>
          <cell r="AY58">
            <v>2018.0351584833509</v>
          </cell>
        </row>
        <row r="59">
          <cell r="AX59">
            <v>0</v>
          </cell>
        </row>
        <row r="60">
          <cell r="AX60">
            <v>364.88592001876668</v>
          </cell>
          <cell r="AY60">
            <v>0</v>
          </cell>
        </row>
        <row r="62">
          <cell r="AX62">
            <v>9.1152895541215251E-2</v>
          </cell>
          <cell r="AY62">
            <v>7.7201021157917202E-2</v>
          </cell>
        </row>
        <row r="63">
          <cell r="AX63">
            <v>0.15626210664208329</v>
          </cell>
          <cell r="AY63">
            <v>0.1544020423158344</v>
          </cell>
        </row>
        <row r="64">
          <cell r="AX64">
            <v>0</v>
          </cell>
        </row>
        <row r="65">
          <cell r="AX65">
            <v>1.2951969139706865E-2</v>
          </cell>
        </row>
        <row r="67">
          <cell r="AX67">
            <v>3.266666666666667E-2</v>
          </cell>
        </row>
        <row r="68">
          <cell r="AX68">
            <v>5.6000000000000001E-2</v>
          </cell>
        </row>
        <row r="71">
          <cell r="AX71">
            <v>3112.9123993958979</v>
          </cell>
          <cell r="AY71">
            <v>2636.1479604723049</v>
          </cell>
        </row>
        <row r="72">
          <cell r="AX72">
            <v>0</v>
          </cell>
        </row>
        <row r="73">
          <cell r="AX73">
            <v>476.76443892359288</v>
          </cell>
          <cell r="AY73">
            <v>0</v>
          </cell>
        </row>
        <row r="75">
          <cell r="AX75">
            <v>9.3382943230032503E-2</v>
          </cell>
          <cell r="AY75">
            <v>7.9241442401256135E-2</v>
          </cell>
        </row>
        <row r="76">
          <cell r="AX76">
            <v>0.16008504553719857</v>
          </cell>
          <cell r="AY76">
            <v>0.15848288480251227</v>
          </cell>
        </row>
        <row r="77">
          <cell r="AX77">
            <v>0</v>
          </cell>
        </row>
        <row r="78">
          <cell r="AX78">
            <v>1.3103185508992699E-2</v>
          </cell>
        </row>
        <row r="84">
          <cell r="AX84" t="str">
            <v>Total</v>
          </cell>
          <cell r="AY84" t="str">
            <v>Total</v>
          </cell>
        </row>
        <row r="85">
          <cell r="AX85" t="str">
            <v>31-07-07</v>
          </cell>
          <cell r="AY85" t="str">
            <v>30-06-07</v>
          </cell>
        </row>
        <row r="86">
          <cell r="AX86">
            <v>0</v>
          </cell>
          <cell r="AY86">
            <v>0</v>
          </cell>
        </row>
        <row r="87">
          <cell r="AX87">
            <v>0</v>
          </cell>
          <cell r="AY87">
            <v>0</v>
          </cell>
        </row>
        <row r="88">
          <cell r="AX88">
            <v>0.11325716757284802</v>
          </cell>
          <cell r="AY88">
            <v>9.5923805068443932E-2</v>
          </cell>
        </row>
        <row r="89">
          <cell r="AX89">
            <v>0</v>
          </cell>
          <cell r="AY89">
            <v>0</v>
          </cell>
        </row>
        <row r="90">
          <cell r="AX90">
            <v>9.1152895541215251E-2</v>
          </cell>
          <cell r="AY90">
            <v>7.7201021157917202E-2</v>
          </cell>
        </row>
        <row r="91">
          <cell r="AX91">
            <v>0.10473311065843463</v>
          </cell>
          <cell r="AY91">
            <v>8.9524396040908449E-2</v>
          </cell>
        </row>
        <row r="92">
          <cell r="AX92">
            <v>0</v>
          </cell>
          <cell r="AY92">
            <v>0</v>
          </cell>
        </row>
        <row r="93">
          <cell r="AX93">
            <v>0.10148788391778267</v>
          </cell>
          <cell r="AY93">
            <v>8.6724886549146757E-2</v>
          </cell>
        </row>
        <row r="94">
          <cell r="AX94">
            <v>9.3382943230032503E-2</v>
          </cell>
          <cell r="AY94">
            <v>7.9241442401256135E-2</v>
          </cell>
        </row>
      </sheetData>
      <sheetData sheetId="9" refreshError="1">
        <row r="1">
          <cell r="A1" t="str">
            <v>Life Insurance and Pensions</v>
          </cell>
        </row>
        <row r="3">
          <cell r="B3" t="str">
            <v xml:space="preserve">        Nordea Pension</v>
          </cell>
        </row>
        <row r="4">
          <cell r="A4" t="str">
            <v>DKKm</v>
          </cell>
          <cell r="B4" t="str">
            <v>Aktiver</v>
          </cell>
          <cell r="D4" t="str">
            <v>Afkast å-t-d</v>
          </cell>
          <cell r="F4" t="str">
            <v>Benchmark</v>
          </cell>
        </row>
        <row r="5">
          <cell r="B5" t="str">
            <v>31-12-06</v>
          </cell>
          <cell r="C5" t="str">
            <v>31-07-07</v>
          </cell>
          <cell r="D5" t="str">
            <v>DKKm</v>
          </cell>
          <cell r="E5" t="str">
            <v>pct.</v>
          </cell>
          <cell r="F5" t="str">
            <v xml:space="preserve"> pct.</v>
          </cell>
        </row>
        <row r="6">
          <cell r="A6" t="str">
            <v>Danmark</v>
          </cell>
        </row>
        <row r="7">
          <cell r="A7" t="str">
            <v>Aktier</v>
          </cell>
          <cell r="B7">
            <v>21473.5</v>
          </cell>
          <cell r="C7">
            <v>0</v>
          </cell>
          <cell r="D7">
            <v>0</v>
          </cell>
          <cell r="E7">
            <v>0</v>
          </cell>
          <cell r="F7">
            <v>-1.59</v>
          </cell>
        </row>
        <row r="8">
          <cell r="A8" t="str">
            <v>- Private Equity Funds</v>
          </cell>
          <cell r="B8">
            <v>4752.6000000000004</v>
          </cell>
          <cell r="C8">
            <v>0</v>
          </cell>
          <cell r="D8">
            <v>0</v>
          </cell>
          <cell r="E8">
            <v>0</v>
          </cell>
        </row>
        <row r="9">
          <cell r="A9" t="str">
            <v>- Hedge Funds</v>
          </cell>
          <cell r="B9">
            <v>3099.8</v>
          </cell>
          <cell r="C9">
            <v>0</v>
          </cell>
          <cell r="D9">
            <v>0</v>
          </cell>
          <cell r="E9">
            <v>0</v>
          </cell>
        </row>
        <row r="10">
          <cell r="A10" t="str">
            <v>- High Yield Bond Funds</v>
          </cell>
          <cell r="B10">
            <v>643.70000000000005</v>
          </cell>
          <cell r="C10">
            <v>0</v>
          </cell>
          <cell r="D10">
            <v>0</v>
          </cell>
          <cell r="E10">
            <v>0</v>
          </cell>
        </row>
        <row r="11">
          <cell r="A11" t="str">
            <v>- CDO</v>
          </cell>
          <cell r="B11">
            <v>470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>- Other equities, unlisted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</row>
        <row r="13">
          <cell r="A13" t="str">
            <v>Alternative investeringer</v>
          </cell>
          <cell r="B13">
            <v>9707.1</v>
          </cell>
          <cell r="C13">
            <v>0</v>
          </cell>
          <cell r="D13">
            <v>0</v>
          </cell>
          <cell r="E13">
            <v>0</v>
          </cell>
          <cell r="F13">
            <v>0.12767315671879986</v>
          </cell>
        </row>
        <row r="14">
          <cell r="A14" t="str">
            <v>Obligationer,likv.,m.v.</v>
          </cell>
          <cell r="B14">
            <v>56632.7</v>
          </cell>
          <cell r="C14">
            <v>109033.4</v>
          </cell>
          <cell r="D14">
            <v>9060.2097009999998</v>
          </cell>
          <cell r="E14">
            <v>11.570713826538432</v>
          </cell>
          <cell r="F14">
            <v>1.5137256942324486</v>
          </cell>
        </row>
        <row r="15">
          <cell r="A15" t="str">
            <v>Ejendomme</v>
          </cell>
          <cell r="B15">
            <v>12160.2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</row>
        <row r="16">
          <cell r="A16" t="str">
            <v>I alt (eksl. Unit Link)</v>
          </cell>
          <cell r="B16">
            <v>99973.5</v>
          </cell>
          <cell r="C16">
            <v>109033.4</v>
          </cell>
          <cell r="D16">
            <v>9060.2097009999998</v>
          </cell>
          <cell r="E16">
            <v>9.0626253302331516</v>
          </cell>
          <cell r="F16">
            <v>1.1199999999999999</v>
          </cell>
        </row>
        <row r="17">
          <cell r="A17" t="str">
            <v>Unit Link Nordea Funds</v>
          </cell>
          <cell r="B17">
            <v>6401.1319999999996</v>
          </cell>
          <cell r="C17">
            <v>9375</v>
          </cell>
          <cell r="D17">
            <v>686.79798400000004</v>
          </cell>
          <cell r="E17">
            <v>9.1030920685002101</v>
          </cell>
        </row>
        <row r="18">
          <cell r="A18" t="str">
            <v>Unit link Other Funds</v>
          </cell>
          <cell r="B18">
            <v>682.26800000000003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Unit link Total</v>
          </cell>
          <cell r="B19">
            <v>7083.4</v>
          </cell>
          <cell r="C19">
            <v>9375</v>
          </cell>
          <cell r="D19">
            <v>686.79798400000004</v>
          </cell>
          <cell r="E19">
            <v>8.7092989450691949</v>
          </cell>
        </row>
        <row r="20">
          <cell r="A20" t="str">
            <v>I alt (inkl. Unit Link)</v>
          </cell>
          <cell r="B20">
            <v>107056.9</v>
          </cell>
          <cell r="C20">
            <v>118408.4</v>
          </cell>
          <cell r="D20">
            <v>9747.0076850000005</v>
          </cell>
          <cell r="E20">
            <v>9.0367929213597247</v>
          </cell>
        </row>
        <row r="22">
          <cell r="A22" t="str">
            <v>Norge</v>
          </cell>
        </row>
        <row r="23">
          <cell r="A23" t="str">
            <v>Aktier</v>
          </cell>
          <cell r="B23">
            <v>5990.2888043711027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 t="str">
            <v>- Private Equity Funds</v>
          </cell>
          <cell r="B24">
            <v>412.24120951327427</v>
          </cell>
          <cell r="C24">
            <v>0</v>
          </cell>
          <cell r="D24">
            <v>0</v>
          </cell>
          <cell r="E24">
            <v>0</v>
          </cell>
        </row>
        <row r="25">
          <cell r="A25" t="str">
            <v>- Hedge Funds</v>
          </cell>
          <cell r="B25">
            <v>295.10307141779373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>- High Yield Bond Funds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</row>
        <row r="27">
          <cell r="A27" t="str">
            <v>- CDO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</row>
        <row r="28">
          <cell r="A28" t="str">
            <v>- Other equities, unlisted</v>
          </cell>
          <cell r="B28">
            <v>34.231945761089797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>Alternative investeringer</v>
          </cell>
          <cell r="B29">
            <v>741.57622669215777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</row>
        <row r="30">
          <cell r="A30" t="str">
            <v>Obligationer,likv.,m.v.</v>
          </cell>
          <cell r="B30">
            <v>18196.262790298024</v>
          </cell>
          <cell r="C30">
            <v>41326.175999999999</v>
          </cell>
          <cell r="D30">
            <v>3111.875201557998</v>
          </cell>
          <cell r="E30">
            <v>11.032951999008752</v>
          </cell>
          <cell r="F30">
            <v>0</v>
          </cell>
        </row>
        <row r="31">
          <cell r="A31" t="str">
            <v>Ejendomme</v>
          </cell>
          <cell r="B31">
            <v>5506.1460524267768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</row>
        <row r="32">
          <cell r="A32" t="str">
            <v>I alt (eksl. Unit Link)</v>
          </cell>
          <cell r="B32">
            <v>30434.273873788061</v>
          </cell>
          <cell r="C32">
            <v>41326.175999999999</v>
          </cell>
          <cell r="D32">
            <v>3111.875201557998</v>
          </cell>
          <cell r="E32">
            <v>9.0661028766175509</v>
          </cell>
          <cell r="F32">
            <v>0</v>
          </cell>
        </row>
        <row r="33">
          <cell r="A33" t="str">
            <v>Unit Link Nordea Funds</v>
          </cell>
          <cell r="B33">
            <v>3257.1841868298907</v>
          </cell>
          <cell r="C33">
            <v>6898.1760000000004</v>
          </cell>
          <cell r="D33">
            <v>660.50946613439999</v>
          </cell>
          <cell r="E33">
            <v>13.913003701990128</v>
          </cell>
        </row>
        <row r="34">
          <cell r="A34" t="str">
            <v>Unit link Other Funds</v>
          </cell>
          <cell r="B34">
            <v>1490.556127986672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>Unit link Total</v>
          </cell>
          <cell r="B35">
            <v>4747.7403148165622</v>
          </cell>
          <cell r="C35">
            <v>6898.1760000000004</v>
          </cell>
          <cell r="D35">
            <v>660.50946613439999</v>
          </cell>
          <cell r="E35">
            <v>12.025216275237659</v>
          </cell>
        </row>
        <row r="36">
          <cell r="A36" t="str">
            <v>I alt (inkl. Unit Link)</v>
          </cell>
          <cell r="B36">
            <v>35182.014188604626</v>
          </cell>
          <cell r="C36">
            <v>48224.351999999999</v>
          </cell>
          <cell r="D36">
            <v>3772.3846676923981</v>
          </cell>
          <cell r="E36">
            <v>9.4743088205422801</v>
          </cell>
        </row>
        <row r="38">
          <cell r="A38" t="str">
            <v>Sverige</v>
          </cell>
        </row>
        <row r="39">
          <cell r="A39" t="str">
            <v>Aktier</v>
          </cell>
          <cell r="B39">
            <v>1686.7051301808119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</row>
        <row r="40">
          <cell r="A40" t="str">
            <v>- Private Equity Funds</v>
          </cell>
          <cell r="B40">
            <v>79.262769198227886</v>
          </cell>
          <cell r="C40">
            <v>0</v>
          </cell>
          <cell r="D40">
            <v>0</v>
          </cell>
          <cell r="E40">
            <v>0</v>
          </cell>
        </row>
        <row r="41">
          <cell r="A41" t="str">
            <v>- Hedge Funds</v>
          </cell>
          <cell r="B41">
            <v>47.095776495513135</v>
          </cell>
          <cell r="C41">
            <v>0</v>
          </cell>
          <cell r="D41">
            <v>0</v>
          </cell>
          <cell r="E41">
            <v>0</v>
          </cell>
        </row>
        <row r="42">
          <cell r="A42" t="str">
            <v>- High Yield Bond Funds</v>
          </cell>
          <cell r="B42">
            <v>14.433906981987388</v>
          </cell>
          <cell r="C42">
            <v>0</v>
          </cell>
          <cell r="D42">
            <v>0</v>
          </cell>
          <cell r="E42">
            <v>0</v>
          </cell>
        </row>
        <row r="43">
          <cell r="A43" t="str">
            <v>- CDO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- Other equities, unlisted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</row>
        <row r="45">
          <cell r="A45" t="str">
            <v>Alternative investeringer</v>
          </cell>
          <cell r="B45">
            <v>140.79245267572841</v>
          </cell>
          <cell r="C45">
            <v>0</v>
          </cell>
          <cell r="D45">
            <v>0</v>
          </cell>
          <cell r="E45">
            <v>0</v>
          </cell>
          <cell r="F45">
            <v>0.2</v>
          </cell>
        </row>
        <row r="46">
          <cell r="A46" t="str">
            <v>Obligationer,likv.,m.v.</v>
          </cell>
          <cell r="B46">
            <v>12970.698409192477</v>
          </cell>
          <cell r="C46">
            <v>16775.7251</v>
          </cell>
          <cell r="D46">
            <v>1148.3996199999997</v>
          </cell>
          <cell r="E46">
            <v>8.0313214958463828</v>
          </cell>
          <cell r="F46">
            <v>0</v>
          </cell>
        </row>
        <row r="47">
          <cell r="A47" t="str">
            <v>Ejendomme</v>
          </cell>
          <cell r="B47">
            <v>678.80602549574974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</row>
        <row r="48">
          <cell r="A48" t="str">
            <v>I alt (eksl. Unit Link)</v>
          </cell>
          <cell r="B48">
            <v>15477.002017544766</v>
          </cell>
          <cell r="C48">
            <v>16775.7251</v>
          </cell>
          <cell r="D48">
            <v>1148.3996199999997</v>
          </cell>
          <cell r="E48">
            <v>7.3841790669844833</v>
          </cell>
          <cell r="F48">
            <v>0</v>
          </cell>
        </row>
        <row r="49">
          <cell r="A49" t="str">
            <v>Unit Link Nordea Funds</v>
          </cell>
          <cell r="B49">
            <v>11804.773365422705</v>
          </cell>
          <cell r="C49">
            <v>12931.64199</v>
          </cell>
          <cell r="D49">
            <v>1155.7750985079999</v>
          </cell>
          <cell r="E49">
            <v>9.8027456923616345</v>
          </cell>
        </row>
        <row r="50">
          <cell r="A50" t="str">
            <v>Unit link Other Funds</v>
          </cell>
          <cell r="B50">
            <v>15.577891901266883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>Unit link Total</v>
          </cell>
          <cell r="B51">
            <v>11820.351257323971</v>
          </cell>
          <cell r="C51">
            <v>12931.64199</v>
          </cell>
          <cell r="D51">
            <v>1155.7750985079999</v>
          </cell>
          <cell r="E51">
            <v>9.796274057298417</v>
          </cell>
        </row>
        <row r="52">
          <cell r="A52" t="str">
            <v>I alt (inkl. Unit Link)</v>
          </cell>
          <cell r="B52">
            <v>27297.353274868736</v>
          </cell>
          <cell r="C52">
            <v>29707.36709</v>
          </cell>
          <cell r="D52">
            <v>2304.1747185079994</v>
          </cell>
          <cell r="E52">
            <v>8.4246864132014299</v>
          </cell>
        </row>
        <row r="54">
          <cell r="A54" t="str">
            <v>Finland</v>
          </cell>
        </row>
        <row r="55">
          <cell r="A55" t="str">
            <v>Aktier</v>
          </cell>
          <cell r="B55">
            <v>6997.1844270514503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</row>
        <row r="56">
          <cell r="A56" t="str">
            <v>- Private Equity Funds</v>
          </cell>
          <cell r="B56">
            <v>1925.6642832032435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>- Hedge Funds</v>
          </cell>
          <cell r="B57">
            <v>3691.9626736533924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>- High Yield Bond Funds</v>
          </cell>
          <cell r="B58">
            <v>94.548338254362406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>- CDO</v>
          </cell>
          <cell r="B59">
            <v>1049.1184476377509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>- Other equities, unlisted</v>
          </cell>
          <cell r="B60">
            <v>126.68187787854032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>Alternative investeringer</v>
          </cell>
          <cell r="B61">
            <v>6887.9756206272905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</row>
        <row r="62">
          <cell r="A62" t="str">
            <v>Obligationer,likv.,m.v.</v>
          </cell>
          <cell r="B62">
            <v>28085.53214799974</v>
          </cell>
          <cell r="C62">
            <v>47144.962</v>
          </cell>
          <cell r="D62">
            <v>4396.5482168977996</v>
          </cell>
          <cell r="E62">
            <v>12.413675841733259</v>
          </cell>
          <cell r="F62">
            <v>0</v>
          </cell>
        </row>
        <row r="63">
          <cell r="A63" t="str">
            <v>Ejendomme</v>
          </cell>
          <cell r="B63">
            <v>4148.2137170399992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 t="str">
            <v>I alt (eksl. Unit Link)</v>
          </cell>
          <cell r="B64">
            <v>46118.905912718481</v>
          </cell>
          <cell r="C64">
            <v>47144.962</v>
          </cell>
          <cell r="D64">
            <v>4396.5482168977996</v>
          </cell>
          <cell r="E64">
            <v>9.8946344549301504</v>
          </cell>
          <cell r="F64">
            <v>0</v>
          </cell>
        </row>
        <row r="65">
          <cell r="A65" t="str">
            <v>Unit Link Nordea Funds</v>
          </cell>
          <cell r="B65">
            <v>18166.80011728</v>
          </cell>
          <cell r="C65">
            <v>23790.685999999998</v>
          </cell>
          <cell r="D65">
            <v>2037.7753912952003</v>
          </cell>
          <cell r="E65">
            <v>10.209369528165233</v>
          </cell>
        </row>
        <row r="66">
          <cell r="A66" t="str">
            <v>Unit link Other Funds</v>
          </cell>
          <cell r="B66">
            <v>74.921726359999994</v>
          </cell>
          <cell r="C66">
            <v>0</v>
          </cell>
          <cell r="D66">
            <v>0</v>
          </cell>
          <cell r="E66">
            <v>0</v>
          </cell>
        </row>
        <row r="67">
          <cell r="A67" t="str">
            <v>Unit link Total</v>
          </cell>
          <cell r="B67">
            <v>18241.72184364</v>
          </cell>
          <cell r="C67">
            <v>23790.685999999998</v>
          </cell>
          <cell r="D67">
            <v>2037.7753912952003</v>
          </cell>
          <cell r="E67">
            <v>10.190244372033128</v>
          </cell>
        </row>
        <row r="68">
          <cell r="A68" t="str">
            <v>I alt (inkl. Unit Link)</v>
          </cell>
          <cell r="B68">
            <v>64360.627756358481</v>
          </cell>
          <cell r="C68">
            <v>70935.648000000001</v>
          </cell>
          <cell r="D68">
            <v>6434.3236081929999</v>
          </cell>
          <cell r="E68">
            <v>9.9863823276475188</v>
          </cell>
        </row>
        <row r="70">
          <cell r="A70" t="str">
            <v>Andre selskaber 1)</v>
          </cell>
        </row>
        <row r="71">
          <cell r="A71" t="str">
            <v>Aktier</v>
          </cell>
          <cell r="B71">
            <v>4.5462406262300226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 t="str">
            <v>- Private Equity Funds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</row>
        <row r="73">
          <cell r="A73" t="str">
            <v>- Hedge Funds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</row>
        <row r="74">
          <cell r="A74" t="str">
            <v>- High Yield Bond Funds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</row>
        <row r="75">
          <cell r="A75" t="str">
            <v>- CDO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</row>
        <row r="76">
          <cell r="A76" t="str">
            <v>- Other equities, unlisted</v>
          </cell>
          <cell r="B76">
            <v>1.9470489919565442E-35</v>
          </cell>
          <cell r="C76">
            <v>0</v>
          </cell>
          <cell r="D76">
            <v>0</v>
          </cell>
          <cell r="E76">
            <v>0</v>
          </cell>
        </row>
        <row r="77">
          <cell r="A77" t="str">
            <v>Alternative investeringer</v>
          </cell>
          <cell r="B77">
            <v>1.9470489919565442E-35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 t="str">
            <v>Obligationer,likv.,m.v.</v>
          </cell>
          <cell r="B78">
            <v>699.83886673492111</v>
          </cell>
          <cell r="C78">
            <v>826.81450891997417</v>
          </cell>
          <cell r="D78">
            <v>59.558506169999994</v>
          </cell>
          <cell r="E78">
            <v>8.1192440119310501</v>
          </cell>
          <cell r="F78">
            <v>8.1158868402404245</v>
          </cell>
        </row>
        <row r="79">
          <cell r="A79" t="str">
            <v>Ejendomme</v>
          </cell>
          <cell r="B79">
            <v>0.42771604025906196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 t="str">
            <v>I alt (eksl. Unit Link)</v>
          </cell>
          <cell r="B80">
            <v>704.81282340141013</v>
          </cell>
          <cell r="C80">
            <v>826.81450891997417</v>
          </cell>
          <cell r="D80">
            <v>59.558506169999994</v>
          </cell>
          <cell r="E80">
            <v>8.0918099903944487</v>
          </cell>
          <cell r="F80">
            <v>8.0918099903944487</v>
          </cell>
        </row>
        <row r="81">
          <cell r="A81" t="str">
            <v>Unit Link Nordea Funds</v>
          </cell>
          <cell r="B81">
            <v>6870.4748603502157</v>
          </cell>
          <cell r="C81">
            <v>9942.486061940006</v>
          </cell>
          <cell r="D81">
            <v>904.87731393000013</v>
          </cell>
          <cell r="E81">
            <v>11.376320821628788</v>
          </cell>
        </row>
        <row r="82">
          <cell r="A82" t="str">
            <v>Unit link Other Funds</v>
          </cell>
          <cell r="B82">
            <v>1061.9956519466059</v>
          </cell>
          <cell r="C82">
            <v>0</v>
          </cell>
          <cell r="D82">
            <v>0</v>
          </cell>
          <cell r="E82">
            <v>0</v>
          </cell>
        </row>
        <row r="83">
          <cell r="A83" t="str">
            <v>Unit link Total</v>
          </cell>
          <cell r="B83">
            <v>7932.4705122968217</v>
          </cell>
          <cell r="C83">
            <v>9942.486061940006</v>
          </cell>
          <cell r="D83">
            <v>904.87731393000013</v>
          </cell>
          <cell r="E83">
            <v>10.664385240044416</v>
          </cell>
        </row>
        <row r="84">
          <cell r="A84" t="str">
            <v>I alt (inkl. Unit Link)</v>
          </cell>
          <cell r="B84">
            <v>8637.2833356982319</v>
          </cell>
          <cell r="C84">
            <v>10769.300570859979</v>
          </cell>
          <cell r="D84">
            <v>964.43582010000011</v>
          </cell>
          <cell r="E84">
            <v>10.459039972769448</v>
          </cell>
        </row>
        <row r="86">
          <cell r="A86" t="str">
            <v>I alt</v>
          </cell>
        </row>
        <row r="87">
          <cell r="A87" t="str">
            <v>Aktier</v>
          </cell>
          <cell r="B87">
            <v>36152.224602229595</v>
          </cell>
          <cell r="C87">
            <v>0</v>
          </cell>
          <cell r="D87">
            <v>0</v>
          </cell>
          <cell r="E87">
            <v>0</v>
          </cell>
          <cell r="F87">
            <v>-0.93998079473697826</v>
          </cell>
        </row>
        <row r="88">
          <cell r="A88" t="str">
            <v>- Private Equity Funds</v>
          </cell>
          <cell r="B88">
            <v>7169.7682619147454</v>
          </cell>
          <cell r="C88">
            <v>0</v>
          </cell>
          <cell r="D88">
            <v>0</v>
          </cell>
          <cell r="E88">
            <v>0</v>
          </cell>
        </row>
        <row r="89">
          <cell r="A89" t="str">
            <v>- Hedge Funds</v>
          </cell>
          <cell r="B89">
            <v>7133.9615215667</v>
          </cell>
          <cell r="C89">
            <v>0</v>
          </cell>
          <cell r="D89">
            <v>0</v>
          </cell>
          <cell r="E89">
            <v>0</v>
          </cell>
        </row>
        <row r="90">
          <cell r="A90" t="str">
            <v>- High Yield Bond Funds</v>
          </cell>
          <cell r="B90">
            <v>752.6822452363499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- CDO</v>
          </cell>
          <cell r="B91">
            <v>1519.1184476377509</v>
          </cell>
          <cell r="C91">
            <v>0</v>
          </cell>
          <cell r="D91">
            <v>0</v>
          </cell>
          <cell r="E91">
            <v>0</v>
          </cell>
        </row>
        <row r="92">
          <cell r="A92" t="str">
            <v>- Other equities, unlisted</v>
          </cell>
          <cell r="B92">
            <v>160.91382363963012</v>
          </cell>
          <cell r="C92">
            <v>0</v>
          </cell>
          <cell r="D92">
            <v>0</v>
          </cell>
          <cell r="E92">
            <v>0</v>
          </cell>
        </row>
        <row r="93">
          <cell r="A93" t="str">
            <v>Alternative investeringer</v>
          </cell>
          <cell r="B93">
            <v>17477.444299995179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</row>
        <row r="94">
          <cell r="A94" t="str">
            <v>Obligationer,likv.,m.v.</v>
          </cell>
          <cell r="B94">
            <v>116585.03221422515</v>
          </cell>
          <cell r="C94">
            <v>215107.07760891999</v>
          </cell>
          <cell r="D94">
            <v>17776.591245625797</v>
          </cell>
          <cell r="E94">
            <v>11.325716757284802</v>
          </cell>
          <cell r="F94">
            <v>0.38045521223874373</v>
          </cell>
        </row>
        <row r="95">
          <cell r="A95" t="str">
            <v>Ejendomme</v>
          </cell>
          <cell r="B95">
            <v>22493.793511002787</v>
          </cell>
          <cell r="C95">
            <v>0</v>
          </cell>
          <cell r="D95">
            <v>0</v>
          </cell>
          <cell r="E95">
            <v>0</v>
          </cell>
          <cell r="F95" t="e">
            <v>#DIV/0!</v>
          </cell>
        </row>
        <row r="96">
          <cell r="A96" t="str">
            <v>I alt (eksl. Unit Link)</v>
          </cell>
          <cell r="B96">
            <v>192708.49462745272</v>
          </cell>
          <cell r="C96">
            <v>215107.07760891999</v>
          </cell>
          <cell r="D96">
            <v>17776.591245625797</v>
          </cell>
          <cell r="E96">
            <v>9.1152895541215244</v>
          </cell>
          <cell r="F96">
            <v>1.6702214326473779</v>
          </cell>
        </row>
        <row r="97">
          <cell r="A97" t="str">
            <v>Unit Link Nordea Funds</v>
          </cell>
          <cell r="B97">
            <v>46500.364529882812</v>
          </cell>
          <cell r="C97">
            <v>62937.990051940003</v>
          </cell>
          <cell r="D97">
            <v>5445.7352538676005</v>
          </cell>
          <cell r="E97">
            <v>10.473311065843463</v>
          </cell>
        </row>
        <row r="98">
          <cell r="A98" t="str">
            <v>Unit link Other Funds</v>
          </cell>
          <cell r="B98">
            <v>3325.3193981945446</v>
          </cell>
          <cell r="C98">
            <v>0</v>
          </cell>
          <cell r="D98">
            <v>0</v>
          </cell>
          <cell r="E98">
            <v>0</v>
          </cell>
        </row>
        <row r="99">
          <cell r="A99" t="str">
            <v>Unit link Total</v>
          </cell>
          <cell r="B99">
            <v>49825.683928077357</v>
          </cell>
          <cell r="C99">
            <v>62937.990051940003</v>
          </cell>
          <cell r="D99">
            <v>5445.7352538676005</v>
          </cell>
          <cell r="E99">
            <v>10.148788391778266</v>
          </cell>
        </row>
        <row r="100">
          <cell r="A100" t="str">
            <v>I alt (inkl. Unit Link)</v>
          </cell>
          <cell r="B100">
            <v>242534.17855553009</v>
          </cell>
          <cell r="C100">
            <v>278045.06766086002</v>
          </cell>
          <cell r="D100">
            <v>23222.3264994934</v>
          </cell>
          <cell r="E100">
            <v>9.3382943230032502</v>
          </cell>
        </row>
        <row r="102">
          <cell r="A102" t="str">
            <v>1) Polen, Luxembourg og Isle of Man</v>
          </cell>
        </row>
      </sheetData>
      <sheetData sheetId="10" refreshError="1"/>
      <sheetData sheetId="11" refreshError="1"/>
      <sheetData sheetId="12" refreshError="1"/>
      <sheetData sheetId="13" refreshError="1">
        <row r="3">
          <cell r="C3" t="str">
            <v>31-12-06</v>
          </cell>
          <cell r="G3" t="str">
            <v>Danske kroner</v>
          </cell>
          <cell r="I3">
            <v>8</v>
          </cell>
        </row>
        <row r="4">
          <cell r="G4" t="str">
            <v>Lokal valuta</v>
          </cell>
        </row>
        <row r="5">
          <cell r="C5" t="str">
            <v>31-01-07</v>
          </cell>
          <cell r="I5">
            <v>14</v>
          </cell>
        </row>
        <row r="6">
          <cell r="C6" t="str">
            <v>28-02-07</v>
          </cell>
          <cell r="G6">
            <v>1</v>
          </cell>
        </row>
        <row r="7">
          <cell r="C7" t="str">
            <v>31-03-07</v>
          </cell>
          <cell r="I7">
            <v>20</v>
          </cell>
        </row>
        <row r="8">
          <cell r="C8" t="str">
            <v>30-04-07</v>
          </cell>
        </row>
        <row r="9">
          <cell r="C9" t="str">
            <v>31-05-07</v>
          </cell>
          <cell r="G9">
            <v>2</v>
          </cell>
          <cell r="I9">
            <v>26</v>
          </cell>
        </row>
        <row r="10">
          <cell r="C10" t="str">
            <v>30-06-07</v>
          </cell>
        </row>
        <row r="11">
          <cell r="C11" t="str">
            <v>31-07-07</v>
          </cell>
          <cell r="G11">
            <v>16</v>
          </cell>
        </row>
        <row r="12">
          <cell r="C12" t="str">
            <v>31-08-07</v>
          </cell>
        </row>
        <row r="13">
          <cell r="C13" t="str">
            <v>30-09-07</v>
          </cell>
          <cell r="G13">
            <v>14</v>
          </cell>
        </row>
        <row r="14">
          <cell r="C14" t="str">
            <v>31-10-07</v>
          </cell>
        </row>
        <row r="15">
          <cell r="C15" t="str">
            <v>30-11-07</v>
          </cell>
          <cell r="G15" t="str">
            <v>N/A</v>
          </cell>
        </row>
        <row r="16">
          <cell r="C16" t="str">
            <v>31-12-07</v>
          </cell>
        </row>
        <row r="18">
          <cell r="G18">
            <v>2</v>
          </cell>
        </row>
        <row r="19">
          <cell r="C19">
            <v>7</v>
          </cell>
        </row>
        <row r="21">
          <cell r="C21" t="str">
            <v>31-07-07</v>
          </cell>
          <cell r="G21">
            <v>746</v>
          </cell>
        </row>
        <row r="23">
          <cell r="C23" t="str">
            <v>30-06-07</v>
          </cell>
          <cell r="G23">
            <v>746</v>
          </cell>
        </row>
        <row r="25">
          <cell r="C25" t="str">
            <v>30-04-07</v>
          </cell>
          <cell r="G25">
            <v>745.56399999999996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7">
          <cell r="A7" t="str">
            <v>NOK</v>
          </cell>
          <cell r="B7">
            <v>89.22</v>
          </cell>
          <cell r="C7">
            <v>91.24</v>
          </cell>
          <cell r="D7">
            <v>91.66</v>
          </cell>
          <cell r="E7">
            <v>90.590667276951933</v>
          </cell>
          <cell r="F7">
            <v>91.707026302063937</v>
          </cell>
          <cell r="G7">
            <v>96</v>
          </cell>
          <cell r="H7">
            <v>96</v>
          </cell>
          <cell r="I7">
            <v>96</v>
          </cell>
          <cell r="J7">
            <v>96</v>
          </cell>
          <cell r="K7">
            <v>96</v>
          </cell>
          <cell r="L7">
            <v>96</v>
          </cell>
          <cell r="M7">
            <v>96</v>
          </cell>
          <cell r="N7">
            <v>96</v>
          </cell>
          <cell r="O7">
            <v>96</v>
          </cell>
          <cell r="P7">
            <v>96</v>
          </cell>
          <cell r="Q7">
            <v>96</v>
          </cell>
        </row>
        <row r="8">
          <cell r="A8" t="str">
            <v>EUR</v>
          </cell>
          <cell r="B8">
            <v>744.1</v>
          </cell>
          <cell r="C8">
            <v>743.26</v>
          </cell>
          <cell r="D8">
            <v>742.87</v>
          </cell>
          <cell r="E8">
            <v>745.56399999999996</v>
          </cell>
          <cell r="F8">
            <v>745.10096118024001</v>
          </cell>
          <cell r="G8">
            <v>746</v>
          </cell>
          <cell r="H8">
            <v>746</v>
          </cell>
          <cell r="I8">
            <v>746</v>
          </cell>
          <cell r="J8">
            <v>746</v>
          </cell>
          <cell r="K8">
            <v>746</v>
          </cell>
          <cell r="L8">
            <v>746</v>
          </cell>
          <cell r="M8">
            <v>746</v>
          </cell>
          <cell r="N8">
            <v>746</v>
          </cell>
          <cell r="O8">
            <v>746</v>
          </cell>
          <cell r="P8">
            <v>746</v>
          </cell>
          <cell r="Q8">
            <v>746</v>
          </cell>
        </row>
        <row r="9">
          <cell r="A9" t="str">
            <v>PLN</v>
          </cell>
          <cell r="B9">
            <v>169.91</v>
          </cell>
          <cell r="C9">
            <v>171.86</v>
          </cell>
          <cell r="D9">
            <v>176.56</v>
          </cell>
          <cell r="E9">
            <v>194.70489919565443</v>
          </cell>
          <cell r="F9">
            <v>193.0705610610238</v>
          </cell>
          <cell r="G9">
            <v>189</v>
          </cell>
          <cell r="H9">
            <v>189</v>
          </cell>
          <cell r="I9">
            <v>189</v>
          </cell>
          <cell r="J9">
            <v>189</v>
          </cell>
          <cell r="K9">
            <v>189</v>
          </cell>
          <cell r="L9">
            <v>189</v>
          </cell>
          <cell r="M9">
            <v>189</v>
          </cell>
          <cell r="N9">
            <v>189</v>
          </cell>
          <cell r="O9">
            <v>189</v>
          </cell>
          <cell r="P9">
            <v>189</v>
          </cell>
          <cell r="Q9">
            <v>189</v>
          </cell>
        </row>
        <row r="10">
          <cell r="A10" t="str">
            <v>SEK</v>
          </cell>
          <cell r="B10">
            <v>82.15</v>
          </cell>
          <cell r="C10">
            <v>82.1</v>
          </cell>
          <cell r="D10">
            <v>83.25</v>
          </cell>
          <cell r="E10">
            <v>82.479468468499363</v>
          </cell>
          <cell r="F10">
            <v>79.748155875121086</v>
          </cell>
          <cell r="G10">
            <v>83</v>
          </cell>
          <cell r="H10">
            <v>83</v>
          </cell>
          <cell r="I10">
            <v>83</v>
          </cell>
          <cell r="J10">
            <v>83</v>
          </cell>
          <cell r="K10">
            <v>83</v>
          </cell>
          <cell r="L10">
            <v>83</v>
          </cell>
          <cell r="M10">
            <v>83</v>
          </cell>
          <cell r="N10">
            <v>83</v>
          </cell>
          <cell r="O10">
            <v>83</v>
          </cell>
          <cell r="P10">
            <v>83</v>
          </cell>
          <cell r="Q10">
            <v>83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New AuM "/>
      <sheetName val="MPC 1"/>
      <sheetName val="MPC 2"/>
      <sheetName val="MPC 3"/>
      <sheetName val="MPC 4"/>
      <sheetName val="MPC 5"/>
      <sheetName val="MPC 6"/>
      <sheetName val="Investment_assets"/>
      <sheetName val="Månedsrapport"/>
      <sheetName val="NettoInflow"/>
      <sheetName val="Afkast"/>
      <sheetName val="Benchmark"/>
      <sheetName val="HelpSheet"/>
      <sheetName val="Nordea_pension"/>
      <sheetName val="Vesta_life"/>
      <sheetName val="Nordea_life_I"/>
      <sheetName val="Nordea_life_II"/>
      <sheetName val="Nordea_life_Ass_LTD_Sverige"/>
      <sheetName val="Nordea_life_Ass_LTD_Finland"/>
      <sheetName val="Nordea_Zycie"/>
      <sheetName val="Nordea_Lux"/>
      <sheetName val="Nordea_IOM"/>
      <sheetName val="Valutakurs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A4" t="str">
            <v>Mio. DKK, markedsværdi</v>
          </cell>
        </row>
        <row r="6">
          <cell r="AX6" t="str">
            <v>Total</v>
          </cell>
          <cell r="AY6" t="str">
            <v>Total</v>
          </cell>
        </row>
        <row r="7">
          <cell r="A7" t="str">
            <v>Valuta</v>
          </cell>
          <cell r="C7" t="str">
            <v>DKK</v>
          </cell>
          <cell r="D7" t="str">
            <v>DKK</v>
          </cell>
          <cell r="E7" t="str">
            <v>DKK</v>
          </cell>
          <cell r="F7" t="str">
            <v>DKK</v>
          </cell>
          <cell r="G7" t="str">
            <v>DKK</v>
          </cell>
          <cell r="H7" t="str">
            <v>DKK</v>
          </cell>
          <cell r="J7" t="str">
            <v>DKK</v>
          </cell>
          <cell r="K7" t="str">
            <v>DKK</v>
          </cell>
          <cell r="L7" t="str">
            <v>DKK</v>
          </cell>
          <cell r="M7" t="str">
            <v>NOK</v>
          </cell>
          <cell r="N7" t="str">
            <v>NOK</v>
          </cell>
          <cell r="O7" t="str">
            <v>NOK</v>
          </cell>
          <cell r="Q7" t="str">
            <v>DKK</v>
          </cell>
          <cell r="R7" t="str">
            <v>DKK</v>
          </cell>
          <cell r="S7" t="str">
            <v>DKK</v>
          </cell>
          <cell r="T7" t="str">
            <v>SEK</v>
          </cell>
          <cell r="U7" t="str">
            <v>SEK</v>
          </cell>
          <cell r="V7" t="str">
            <v>SEK</v>
          </cell>
          <cell r="W7" t="str">
            <v>SEK</v>
          </cell>
          <cell r="X7" t="str">
            <v>SEK</v>
          </cell>
          <cell r="Y7" t="str">
            <v>SEK</v>
          </cell>
          <cell r="Z7" t="str">
            <v>EUR</v>
          </cell>
          <cell r="AA7" t="str">
            <v>EUR</v>
          </cell>
          <cell r="AB7" t="str">
            <v>EUR</v>
          </cell>
          <cell r="AD7" t="str">
            <v>DKK</v>
          </cell>
          <cell r="AE7" t="str">
            <v>DKK</v>
          </cell>
          <cell r="AF7" t="str">
            <v>DKK</v>
          </cell>
          <cell r="AG7" t="str">
            <v>EUR</v>
          </cell>
          <cell r="AH7" t="str">
            <v>EUR</v>
          </cell>
          <cell r="AI7" t="str">
            <v>EUR</v>
          </cell>
          <cell r="AK7" t="str">
            <v>DKK</v>
          </cell>
          <cell r="AL7" t="str">
            <v>DKK</v>
          </cell>
          <cell r="AM7" t="str">
            <v>DKK</v>
          </cell>
          <cell r="AN7" t="str">
            <v>PLN</v>
          </cell>
          <cell r="AO7" t="str">
            <v>PLN</v>
          </cell>
          <cell r="AP7" t="str">
            <v>PLN</v>
          </cell>
          <cell r="AQ7" t="str">
            <v>EUR</v>
          </cell>
          <cell r="AR7" t="str">
            <v>EUR</v>
          </cell>
          <cell r="AS7" t="str">
            <v>EUR</v>
          </cell>
          <cell r="AT7" t="str">
            <v>EUR</v>
          </cell>
          <cell r="AU7" t="str">
            <v>EUR</v>
          </cell>
          <cell r="AV7" t="str">
            <v>EUR</v>
          </cell>
          <cell r="AX7" t="str">
            <v>DKK</v>
          </cell>
          <cell r="AY7" t="str">
            <v>DKK</v>
          </cell>
          <cell r="AZ7" t="str">
            <v>DKK</v>
          </cell>
        </row>
        <row r="8">
          <cell r="AX8" t="str">
            <v>31-07-07</v>
          </cell>
          <cell r="AY8" t="str">
            <v>30-06-07</v>
          </cell>
        </row>
        <row r="9">
          <cell r="AX9">
            <v>0</v>
          </cell>
          <cell r="AY9">
            <v>0</v>
          </cell>
        </row>
        <row r="10">
          <cell r="AX10">
            <v>0</v>
          </cell>
          <cell r="AY10">
            <v>0</v>
          </cell>
        </row>
        <row r="11">
          <cell r="AX11">
            <v>215107.07760891999</v>
          </cell>
          <cell r="AY11">
            <v>212354.93760179999</v>
          </cell>
        </row>
        <row r="12">
          <cell r="AX12">
            <v>0</v>
          </cell>
          <cell r="AY12">
            <v>0</v>
          </cell>
        </row>
        <row r="13">
          <cell r="AX13">
            <v>215107.07760891999</v>
          </cell>
          <cell r="AY13">
            <v>212354.93760179999</v>
          </cell>
        </row>
        <row r="14">
          <cell r="AX14">
            <v>62937.990051940003</v>
          </cell>
          <cell r="AY14">
            <v>61124.49862903999</v>
          </cell>
        </row>
        <row r="15">
          <cell r="AX15">
            <v>0</v>
          </cell>
          <cell r="AY15">
            <v>0</v>
          </cell>
        </row>
        <row r="16">
          <cell r="AX16">
            <v>62937.990051940003</v>
          </cell>
          <cell r="AY16">
            <v>61124.49862903999</v>
          </cell>
        </row>
        <row r="17">
          <cell r="AX17">
            <v>278045.06766086002</v>
          </cell>
          <cell r="AY17">
            <v>273479.43623083999</v>
          </cell>
        </row>
        <row r="20">
          <cell r="AX20">
            <v>17776.591245625797</v>
          </cell>
          <cell r="AY20">
            <v>15054.542282285798</v>
          </cell>
        </row>
        <row r="21">
          <cell r="AX21">
            <v>0</v>
          </cell>
        </row>
        <row r="22">
          <cell r="AX22">
            <v>2722.0489633399993</v>
          </cell>
        </row>
        <row r="24">
          <cell r="AX24">
            <v>9.1152895541215251E-2</v>
          </cell>
          <cell r="AY24">
            <v>7.7201021157917202E-2</v>
          </cell>
        </row>
        <row r="25">
          <cell r="AX25">
            <v>0.15626210664208329</v>
          </cell>
          <cell r="AY25">
            <v>0.1544020423158344</v>
          </cell>
        </row>
        <row r="26">
          <cell r="AX26">
            <v>0</v>
          </cell>
        </row>
        <row r="27">
          <cell r="AX27">
            <v>1.2951969139706865E-2</v>
          </cell>
        </row>
        <row r="30">
          <cell r="AX30">
            <v>23222.3264994934</v>
          </cell>
          <cell r="AY30">
            <v>19665.663785123397</v>
          </cell>
        </row>
        <row r="31">
          <cell r="AX31">
            <v>0</v>
          </cell>
        </row>
        <row r="32">
          <cell r="AX32">
            <v>3556.6627143700025</v>
          </cell>
        </row>
        <row r="34">
          <cell r="AX34">
            <v>9.3382943230032503E-2</v>
          </cell>
          <cell r="AY34">
            <v>7.9241442401256135E-2</v>
          </cell>
        </row>
        <row r="35">
          <cell r="AX35">
            <v>0.16008504553719857</v>
          </cell>
          <cell r="AY35">
            <v>0.15848288480251227</v>
          </cell>
        </row>
        <row r="36">
          <cell r="AX36">
            <v>0</v>
          </cell>
        </row>
        <row r="37">
          <cell r="AX37">
            <v>1.3103185508992699E-2</v>
          </cell>
        </row>
        <row r="45">
          <cell r="AX45" t="str">
            <v>Total</v>
          </cell>
          <cell r="AY45" t="str">
            <v>Total</v>
          </cell>
        </row>
        <row r="46">
          <cell r="AX46" t="str">
            <v>31-07-07</v>
          </cell>
          <cell r="AY46" t="str">
            <v>30-06-07</v>
          </cell>
        </row>
        <row r="47">
          <cell r="C47">
            <v>0</v>
          </cell>
          <cell r="D47">
            <v>0</v>
          </cell>
          <cell r="E47">
            <v>2880.1685703708872</v>
          </cell>
          <cell r="F47">
            <v>0</v>
          </cell>
          <cell r="G47">
            <v>0</v>
          </cell>
          <cell r="H47">
            <v>2880.1685703708872</v>
          </cell>
          <cell r="J47">
            <v>0</v>
          </cell>
          <cell r="K47">
            <v>0</v>
          </cell>
          <cell r="L47">
            <v>803.45735635989706</v>
          </cell>
          <cell r="M47">
            <v>0</v>
          </cell>
          <cell r="N47">
            <v>0</v>
          </cell>
          <cell r="O47">
            <v>803.45735635989706</v>
          </cell>
          <cell r="Q47">
            <v>0</v>
          </cell>
          <cell r="R47">
            <v>0</v>
          </cell>
          <cell r="S47">
            <v>226.23210484690946</v>
          </cell>
          <cell r="T47">
            <v>0</v>
          </cell>
          <cell r="U47">
            <v>0</v>
          </cell>
          <cell r="V47">
            <v>163.42918752583827</v>
          </cell>
          <cell r="W47">
            <v>0</v>
          </cell>
          <cell r="X47">
            <v>0</v>
          </cell>
          <cell r="Y47">
            <v>62.802917321071163</v>
          </cell>
          <cell r="Z47">
            <v>0</v>
          </cell>
          <cell r="AA47">
            <v>0</v>
          </cell>
          <cell r="AB47">
            <v>0</v>
          </cell>
          <cell r="AD47">
            <v>0</v>
          </cell>
          <cell r="AE47">
            <v>0</v>
          </cell>
          <cell r="AF47">
            <v>938.50889086000007</v>
          </cell>
          <cell r="AG47">
            <v>0</v>
          </cell>
          <cell r="AH47">
            <v>0</v>
          </cell>
          <cell r="AI47">
            <v>938.50889086000007</v>
          </cell>
          <cell r="AK47">
            <v>0</v>
          </cell>
          <cell r="AL47">
            <v>0</v>
          </cell>
          <cell r="AM47">
            <v>0.6097720150423066</v>
          </cell>
          <cell r="AN47">
            <v>0</v>
          </cell>
          <cell r="AO47">
            <v>0</v>
          </cell>
          <cell r="AP47">
            <v>0.6097720150423066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X47">
            <v>0</v>
          </cell>
          <cell r="AY47">
            <v>0</v>
          </cell>
        </row>
        <row r="48">
          <cell r="C48">
            <v>0</v>
          </cell>
          <cell r="D48">
            <v>0</v>
          </cell>
          <cell r="E48">
            <v>1301.9807823339111</v>
          </cell>
          <cell r="F48">
            <v>0</v>
          </cell>
          <cell r="G48">
            <v>0</v>
          </cell>
          <cell r="H48">
            <v>1301.9807823339111</v>
          </cell>
          <cell r="J48">
            <v>0</v>
          </cell>
          <cell r="K48">
            <v>0</v>
          </cell>
          <cell r="L48">
            <v>99.465133334248677</v>
          </cell>
          <cell r="M48">
            <v>0</v>
          </cell>
          <cell r="N48">
            <v>0</v>
          </cell>
          <cell r="O48">
            <v>99.465133334248677</v>
          </cell>
          <cell r="Q48">
            <v>0</v>
          </cell>
          <cell r="R48">
            <v>0</v>
          </cell>
          <cell r="S48">
            <v>18.884019705314152</v>
          </cell>
          <cell r="T48">
            <v>0</v>
          </cell>
          <cell r="U48">
            <v>0</v>
          </cell>
          <cell r="V48">
            <v>15.222267788232147</v>
          </cell>
          <cell r="W48">
            <v>0</v>
          </cell>
          <cell r="X48">
            <v>0</v>
          </cell>
          <cell r="Y48">
            <v>3.6617519170820065</v>
          </cell>
          <cell r="Z48">
            <v>0</v>
          </cell>
          <cell r="AA48">
            <v>0</v>
          </cell>
          <cell r="AB48">
            <v>0</v>
          </cell>
          <cell r="AD48">
            <v>0</v>
          </cell>
          <cell r="AE48">
            <v>0</v>
          </cell>
          <cell r="AF48">
            <v>923.86107974999993</v>
          </cell>
          <cell r="AG48">
            <v>0</v>
          </cell>
          <cell r="AH48">
            <v>0</v>
          </cell>
          <cell r="AI48">
            <v>923.86107974999993</v>
          </cell>
          <cell r="AK48">
            <v>0</v>
          </cell>
          <cell r="AL48">
            <v>0</v>
          </cell>
          <cell r="AM48">
            <v>2.6115115428810196E-36</v>
          </cell>
          <cell r="AN48">
            <v>0</v>
          </cell>
          <cell r="AO48">
            <v>0</v>
          </cell>
          <cell r="AP48">
            <v>2.6115115428810196E-36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X48">
            <v>0</v>
          </cell>
          <cell r="AY48">
            <v>0</v>
          </cell>
        </row>
        <row r="49">
          <cell r="C49">
            <v>14615.73726541555</v>
          </cell>
          <cell r="D49">
            <v>14444.651474530832</v>
          </cell>
          <cell r="E49">
            <v>7595.9542037973933</v>
          </cell>
          <cell r="F49">
            <v>14615.73726541555</v>
          </cell>
          <cell r="G49">
            <v>14444.651474530832</v>
          </cell>
          <cell r="H49">
            <v>7595.9542037973933</v>
          </cell>
          <cell r="J49">
            <v>5539.7018766756037</v>
          </cell>
          <cell r="K49">
            <v>5404.6970509383382</v>
          </cell>
          <cell r="L49">
            <v>2440.6037295655401</v>
          </cell>
          <cell r="M49">
            <v>5539.7018766756037</v>
          </cell>
          <cell r="N49">
            <v>5404.6970509383382</v>
          </cell>
          <cell r="O49">
            <v>2440.6037295655401</v>
          </cell>
          <cell r="Q49">
            <v>2248.7567158176944</v>
          </cell>
          <cell r="R49">
            <v>2212.6138873994641</v>
          </cell>
          <cell r="S49">
            <v>1739.7162965476441</v>
          </cell>
          <cell r="T49">
            <v>1855.5072788203752</v>
          </cell>
          <cell r="U49">
            <v>1851.2021823056298</v>
          </cell>
          <cell r="V49">
            <v>1586.0695894379589</v>
          </cell>
          <cell r="W49">
            <v>388.84943699731906</v>
          </cell>
          <cell r="X49">
            <v>357.01170509383377</v>
          </cell>
          <cell r="Y49">
            <v>149.5786938696852</v>
          </cell>
          <cell r="Z49">
            <v>4.4000000000000004</v>
          </cell>
          <cell r="AA49">
            <v>4.4000000000000004</v>
          </cell>
          <cell r="AB49">
            <v>4.06801324</v>
          </cell>
          <cell r="AD49">
            <v>6319.7000000000007</v>
          </cell>
          <cell r="AE49">
            <v>6292.5</v>
          </cell>
          <cell r="AF49">
            <v>3767.0182771700006</v>
          </cell>
          <cell r="AG49">
            <v>6319.7000000000007</v>
          </cell>
          <cell r="AH49">
            <v>6292.5</v>
          </cell>
          <cell r="AI49">
            <v>3767.0182771700006</v>
          </cell>
          <cell r="AK49">
            <v>110.83304409114936</v>
          </cell>
          <cell r="AL49">
            <v>111.34691713136435</v>
          </cell>
          <cell r="AM49">
            <v>93.867041157421909</v>
          </cell>
          <cell r="AN49">
            <v>62.738676422252006</v>
          </cell>
          <cell r="AO49">
            <v>62.467089756032166</v>
          </cell>
          <cell r="AP49">
            <v>62.46704115742191</v>
          </cell>
          <cell r="AQ49">
            <v>15.486426999999999</v>
          </cell>
          <cell r="AR49">
            <v>15.405415</v>
          </cell>
          <cell r="AS49">
            <v>15</v>
          </cell>
          <cell r="AT49">
            <v>32.607940668897356</v>
          </cell>
          <cell r="AU49">
            <v>33.474412375332179</v>
          </cell>
          <cell r="AV49">
            <v>16.400000000000002</v>
          </cell>
          <cell r="AX49">
            <v>28834.728901999999</v>
          </cell>
          <cell r="AY49">
            <v>28465.809329999996</v>
          </cell>
        </row>
        <row r="50">
          <cell r="C50">
            <v>0</v>
          </cell>
          <cell r="D50">
            <v>0</v>
          </cell>
          <cell r="E50">
            <v>1631.0068619192989</v>
          </cell>
          <cell r="F50">
            <v>0</v>
          </cell>
          <cell r="G50">
            <v>0</v>
          </cell>
          <cell r="H50">
            <v>1631.0068619192989</v>
          </cell>
          <cell r="J50">
            <v>0</v>
          </cell>
          <cell r="K50">
            <v>0</v>
          </cell>
          <cell r="L50">
            <v>738.52091201114558</v>
          </cell>
          <cell r="M50">
            <v>0</v>
          </cell>
          <cell r="N50">
            <v>0</v>
          </cell>
          <cell r="O50">
            <v>738.52091201114558</v>
          </cell>
          <cell r="Q50">
            <v>0</v>
          </cell>
          <cell r="R50">
            <v>0</v>
          </cell>
          <cell r="S50">
            <v>91.045976669440819</v>
          </cell>
          <cell r="T50">
            <v>0</v>
          </cell>
          <cell r="U50">
            <v>0</v>
          </cell>
          <cell r="V50">
            <v>91.045976669440819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D50">
            <v>0</v>
          </cell>
          <cell r="AE50">
            <v>0</v>
          </cell>
          <cell r="AF50">
            <v>556.38599999999997</v>
          </cell>
          <cell r="AG50">
            <v>0</v>
          </cell>
          <cell r="AH50">
            <v>0</v>
          </cell>
          <cell r="AI50">
            <v>556.38599999999997</v>
          </cell>
          <cell r="AK50">
            <v>0</v>
          </cell>
          <cell r="AL50">
            <v>0</v>
          </cell>
          <cell r="AM50">
            <v>5.7368118667084515E-2</v>
          </cell>
          <cell r="AN50">
            <v>0</v>
          </cell>
          <cell r="AO50">
            <v>0</v>
          </cell>
          <cell r="AP50">
            <v>5.7368118667084515E-2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X50">
            <v>0</v>
          </cell>
          <cell r="AY50">
            <v>0</v>
          </cell>
        </row>
        <row r="51">
          <cell r="C51">
            <v>14615.73726541555</v>
          </cell>
          <cell r="D51">
            <v>14444.651474530832</v>
          </cell>
          <cell r="E51">
            <v>13409.110418421491</v>
          </cell>
          <cell r="F51">
            <v>14615.73726541555</v>
          </cell>
          <cell r="G51">
            <v>14444.651474530832</v>
          </cell>
          <cell r="H51">
            <v>13409.110418421491</v>
          </cell>
          <cell r="J51">
            <v>5539.7018766756037</v>
          </cell>
          <cell r="K51">
            <v>5404.6970509383382</v>
          </cell>
          <cell r="L51">
            <v>4082.0471312708314</v>
          </cell>
          <cell r="M51">
            <v>5539.7018766756037</v>
          </cell>
          <cell r="N51">
            <v>5404.6970509383382</v>
          </cell>
          <cell r="O51">
            <v>4082.0471312708314</v>
          </cell>
          <cell r="Q51">
            <v>2248.7567158176944</v>
          </cell>
          <cell r="R51">
            <v>2212.6138873994641</v>
          </cell>
          <cell r="S51">
            <v>2075.8783977693088</v>
          </cell>
          <cell r="T51">
            <v>1855.5072788203752</v>
          </cell>
          <cell r="U51">
            <v>1851.2021823056298</v>
          </cell>
          <cell r="V51">
            <v>1855.7670214214702</v>
          </cell>
          <cell r="W51">
            <v>388.84943699731906</v>
          </cell>
          <cell r="X51">
            <v>357.01170509383377</v>
          </cell>
          <cell r="Y51">
            <v>216.04336310783836</v>
          </cell>
          <cell r="Z51">
            <v>4.4000000000000004</v>
          </cell>
          <cell r="AA51">
            <v>4.4000000000000004</v>
          </cell>
          <cell r="AB51">
            <v>4.06801324</v>
          </cell>
          <cell r="AD51">
            <v>6319.7000000000007</v>
          </cell>
          <cell r="AE51">
            <v>6292.5</v>
          </cell>
          <cell r="AF51">
            <v>6185.7742477800002</v>
          </cell>
          <cell r="AG51">
            <v>6319.7000000000007</v>
          </cell>
          <cell r="AH51">
            <v>6292.5</v>
          </cell>
          <cell r="AI51">
            <v>6185.7742477800002</v>
          </cell>
          <cell r="AK51">
            <v>110.83304409114936</v>
          </cell>
          <cell r="AL51">
            <v>111.34691713136435</v>
          </cell>
          <cell r="AM51">
            <v>94.534181291131304</v>
          </cell>
          <cell r="AN51">
            <v>62.738676422252006</v>
          </cell>
          <cell r="AO51">
            <v>62.467089756032166</v>
          </cell>
          <cell r="AP51">
            <v>63.134181291131306</v>
          </cell>
          <cell r="AQ51">
            <v>15.486426999999999</v>
          </cell>
          <cell r="AR51">
            <v>15.405415</v>
          </cell>
          <cell r="AS51">
            <v>15</v>
          </cell>
          <cell r="AT51">
            <v>32.607940668897356</v>
          </cell>
          <cell r="AU51">
            <v>33.474412375332179</v>
          </cell>
          <cell r="AV51">
            <v>16.400000000000002</v>
          </cell>
          <cell r="AX51">
            <v>28834.728901999999</v>
          </cell>
          <cell r="AY51">
            <v>28465.809329999996</v>
          </cell>
        </row>
        <row r="52">
          <cell r="C52">
            <v>1256.7024128686328</v>
          </cell>
          <cell r="D52">
            <v>1214.6112600536194</v>
          </cell>
          <cell r="E52">
            <v>858.56237693880075</v>
          </cell>
          <cell r="F52">
            <v>1256.7024128686328</v>
          </cell>
          <cell r="G52">
            <v>1214.6112600536194</v>
          </cell>
          <cell r="H52">
            <v>858.56237693880075</v>
          </cell>
          <cell r="J52">
            <v>924.68847184986589</v>
          </cell>
          <cell r="K52">
            <v>892.14369973190344</v>
          </cell>
          <cell r="L52">
            <v>436.87519607034284</v>
          </cell>
          <cell r="M52">
            <v>924.68847184986589</v>
          </cell>
          <cell r="N52">
            <v>892.14369973190344</v>
          </cell>
          <cell r="O52">
            <v>436.87519607034284</v>
          </cell>
          <cell r="Q52">
            <v>1733.4640737265418</v>
          </cell>
          <cell r="R52">
            <v>1712.6944959785521</v>
          </cell>
          <cell r="S52">
            <v>1583.3346789038505</v>
          </cell>
          <cell r="T52">
            <v>0</v>
          </cell>
          <cell r="U52">
            <v>0</v>
          </cell>
          <cell r="V52">
            <v>0</v>
          </cell>
          <cell r="W52">
            <v>699.16407372654157</v>
          </cell>
          <cell r="X52">
            <v>691.59449597855223</v>
          </cell>
          <cell r="Y52">
            <v>646.1166789038507</v>
          </cell>
          <cell r="Z52">
            <v>1034.3</v>
          </cell>
          <cell r="AA52">
            <v>1021.1</v>
          </cell>
          <cell r="AB52">
            <v>937.21800000000007</v>
          </cell>
          <cell r="AD52">
            <v>3189.1</v>
          </cell>
          <cell r="AE52">
            <v>3081.2999999999997</v>
          </cell>
          <cell r="AF52">
            <v>2436.652</v>
          </cell>
          <cell r="AG52">
            <v>3189.1</v>
          </cell>
          <cell r="AH52">
            <v>3081.2999999999997</v>
          </cell>
          <cell r="AI52">
            <v>2436.652</v>
          </cell>
          <cell r="AK52">
            <v>1332.7729305549606</v>
          </cell>
          <cell r="AL52">
            <v>1292.8830682359244</v>
          </cell>
          <cell r="AM52">
            <v>921.51376144103199</v>
          </cell>
          <cell r="AN52">
            <v>343.12287385254683</v>
          </cell>
          <cell r="AO52">
            <v>318.10195988203753</v>
          </cell>
          <cell r="AP52">
            <v>16.21976144103207</v>
          </cell>
          <cell r="AQ52">
            <v>446.35198400000002</v>
          </cell>
          <cell r="AR52">
            <v>439.11193299999996</v>
          </cell>
          <cell r="AS52">
            <v>404.7</v>
          </cell>
          <cell r="AT52">
            <v>543.29807270241383</v>
          </cell>
          <cell r="AU52">
            <v>535.66917535388666</v>
          </cell>
          <cell r="AV52">
            <v>500.59399999999999</v>
          </cell>
          <cell r="AX52">
            <v>8436.7278890000016</v>
          </cell>
          <cell r="AY52">
            <v>8193.6325239999987</v>
          </cell>
        </row>
        <row r="53">
          <cell r="C53">
            <v>0</v>
          </cell>
          <cell r="D53">
            <v>0</v>
          </cell>
          <cell r="E53">
            <v>91.510319704277578</v>
          </cell>
          <cell r="F53">
            <v>0</v>
          </cell>
          <cell r="G53">
            <v>0</v>
          </cell>
          <cell r="H53">
            <v>91.510319704277578</v>
          </cell>
          <cell r="J53">
            <v>0</v>
          </cell>
          <cell r="K53">
            <v>0</v>
          </cell>
          <cell r="L53">
            <v>199.92329672391264</v>
          </cell>
          <cell r="M53">
            <v>0</v>
          </cell>
          <cell r="N53">
            <v>0</v>
          </cell>
          <cell r="O53">
            <v>199.92329672391264</v>
          </cell>
          <cell r="Q53">
            <v>0</v>
          </cell>
          <cell r="R53">
            <v>0</v>
          </cell>
          <cell r="S53">
            <v>2.0894104196644263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2.0134104196644262</v>
          </cell>
          <cell r="Z53">
            <v>0</v>
          </cell>
          <cell r="AA53">
            <v>0</v>
          </cell>
          <cell r="AB53">
            <v>7.5999999999999998E-2</v>
          </cell>
          <cell r="AD53">
            <v>0</v>
          </cell>
          <cell r="AE53">
            <v>0</v>
          </cell>
          <cell r="AF53">
            <v>10.048999999999999</v>
          </cell>
          <cell r="AG53">
            <v>0</v>
          </cell>
          <cell r="AH53">
            <v>0</v>
          </cell>
          <cell r="AI53">
            <v>10.048999999999999</v>
          </cell>
          <cell r="AK53">
            <v>0</v>
          </cell>
          <cell r="AL53">
            <v>0</v>
          </cell>
          <cell r="AM53">
            <v>142.44191671628539</v>
          </cell>
          <cell r="AN53">
            <v>0</v>
          </cell>
          <cell r="AO53">
            <v>0</v>
          </cell>
          <cell r="AP53">
            <v>142.44191671628539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X53">
            <v>0</v>
          </cell>
          <cell r="AY53">
            <v>0</v>
          </cell>
        </row>
        <row r="54">
          <cell r="C54">
            <v>1256.7024128686328</v>
          </cell>
          <cell r="D54">
            <v>1214.6112600536194</v>
          </cell>
          <cell r="E54">
            <v>950.0726966430783</v>
          </cell>
          <cell r="F54">
            <v>1256.7024128686328</v>
          </cell>
          <cell r="G54">
            <v>1214.6112600536194</v>
          </cell>
          <cell r="H54">
            <v>950.0726966430783</v>
          </cell>
          <cell r="J54">
            <v>924.68847184986589</v>
          </cell>
          <cell r="K54">
            <v>892.14369973190344</v>
          </cell>
          <cell r="L54">
            <v>636.79849279425537</v>
          </cell>
          <cell r="M54">
            <v>924.68847184986589</v>
          </cell>
          <cell r="N54">
            <v>892.14369973190344</v>
          </cell>
          <cell r="O54">
            <v>636.79849279425537</v>
          </cell>
          <cell r="Q54">
            <v>1733.4640737265418</v>
          </cell>
          <cell r="R54">
            <v>1712.6944959785521</v>
          </cell>
          <cell r="S54">
            <v>1585.4240893235151</v>
          </cell>
          <cell r="T54">
            <v>0</v>
          </cell>
          <cell r="U54">
            <v>0</v>
          </cell>
          <cell r="V54">
            <v>0</v>
          </cell>
          <cell r="W54">
            <v>699.16407372654157</v>
          </cell>
          <cell r="X54">
            <v>691.59449597855223</v>
          </cell>
          <cell r="Y54">
            <v>648.13008932351511</v>
          </cell>
          <cell r="Z54">
            <v>1034.3</v>
          </cell>
          <cell r="AA54">
            <v>1021.1</v>
          </cell>
          <cell r="AB54">
            <v>937.29399999999998</v>
          </cell>
          <cell r="AD54">
            <v>3189.1</v>
          </cell>
          <cell r="AE54">
            <v>3081.2999999999997</v>
          </cell>
          <cell r="AF54">
            <v>2446.701</v>
          </cell>
          <cell r="AG54">
            <v>3189.1</v>
          </cell>
          <cell r="AH54">
            <v>3081.2999999999997</v>
          </cell>
          <cell r="AI54">
            <v>2446.701</v>
          </cell>
          <cell r="AK54">
            <v>1332.7729305549606</v>
          </cell>
          <cell r="AL54">
            <v>1292.8830682359244</v>
          </cell>
          <cell r="AM54">
            <v>1063.9556781573174</v>
          </cell>
          <cell r="AN54">
            <v>343.12287385254683</v>
          </cell>
          <cell r="AO54">
            <v>318.10195988203753</v>
          </cell>
          <cell r="AP54">
            <v>158.66167815731745</v>
          </cell>
          <cell r="AQ54">
            <v>446.35198400000002</v>
          </cell>
          <cell r="AR54">
            <v>439.11193299999996</v>
          </cell>
          <cell r="AS54">
            <v>404.7</v>
          </cell>
          <cell r="AT54">
            <v>543.29807270241383</v>
          </cell>
          <cell r="AU54">
            <v>535.66917535388666</v>
          </cell>
          <cell r="AV54">
            <v>500.59399999999999</v>
          </cell>
          <cell r="AX54">
            <v>8436.7278890000016</v>
          </cell>
          <cell r="AY54">
            <v>8193.6325239999987</v>
          </cell>
        </row>
        <row r="55">
          <cell r="C55">
            <v>15872.439678284183</v>
          </cell>
          <cell r="D55">
            <v>15659.262734584452</v>
          </cell>
          <cell r="E55">
            <v>14359.183115064568</v>
          </cell>
          <cell r="F55">
            <v>15872.439678284183</v>
          </cell>
          <cell r="G55">
            <v>15659.262734584452</v>
          </cell>
          <cell r="H55">
            <v>14359.183115064568</v>
          </cell>
          <cell r="J55">
            <v>6464.3903485254696</v>
          </cell>
          <cell r="K55">
            <v>6296.8407506702415</v>
          </cell>
          <cell r="L55">
            <v>4718.8456240650867</v>
          </cell>
          <cell r="M55">
            <v>6464.3903485254696</v>
          </cell>
          <cell r="N55">
            <v>6296.8407506702415</v>
          </cell>
          <cell r="O55">
            <v>4718.8456240650867</v>
          </cell>
          <cell r="Q55">
            <v>3982.2207895442361</v>
          </cell>
          <cell r="R55">
            <v>3925.3083833780165</v>
          </cell>
          <cell r="S55">
            <v>3661.3024870928239</v>
          </cell>
          <cell r="T55">
            <v>1855.5072788203752</v>
          </cell>
          <cell r="U55">
            <v>1851.2021823056298</v>
          </cell>
          <cell r="V55">
            <v>1855.7670214214702</v>
          </cell>
          <cell r="W55">
            <v>1088.0135107238607</v>
          </cell>
          <cell r="X55">
            <v>1048.6062010723861</v>
          </cell>
          <cell r="Y55">
            <v>864.17345243135344</v>
          </cell>
          <cell r="Z55">
            <v>1038.7</v>
          </cell>
          <cell r="AA55">
            <v>1025.5</v>
          </cell>
          <cell r="AB55">
            <v>941.36201324000001</v>
          </cell>
          <cell r="AD55">
            <v>9508.8000000000011</v>
          </cell>
          <cell r="AE55">
            <v>9373.7999999999993</v>
          </cell>
          <cell r="AF55">
            <v>8632.4752477799993</v>
          </cell>
          <cell r="AG55">
            <v>9508.8000000000011</v>
          </cell>
          <cell r="AH55">
            <v>9373.7999999999993</v>
          </cell>
          <cell r="AI55">
            <v>8632.4752477799993</v>
          </cell>
          <cell r="AK55">
            <v>1443.6059746461099</v>
          </cell>
          <cell r="AL55">
            <v>1404.2299853672887</v>
          </cell>
          <cell r="AM55">
            <v>1158.4898594484487</v>
          </cell>
          <cell r="AN55">
            <v>405.86155027479884</v>
          </cell>
          <cell r="AO55">
            <v>380.56904963806971</v>
          </cell>
          <cell r="AP55">
            <v>221.79585944844877</v>
          </cell>
          <cell r="AQ55">
            <v>461.83841100000001</v>
          </cell>
          <cell r="AR55">
            <v>454.51734799999997</v>
          </cell>
          <cell r="AS55">
            <v>419.7</v>
          </cell>
          <cell r="AT55">
            <v>575.90601337131125</v>
          </cell>
          <cell r="AU55">
            <v>569.14358772921878</v>
          </cell>
          <cell r="AV55">
            <v>516.99400000000003</v>
          </cell>
          <cell r="AX55">
            <v>37271.456791000004</v>
          </cell>
          <cell r="AY55">
            <v>36659.441853999997</v>
          </cell>
        </row>
        <row r="58">
          <cell r="AX58">
            <v>2382.9210785021173</v>
          </cell>
          <cell r="AY58">
            <v>2018.0351584833509</v>
          </cell>
        </row>
        <row r="59">
          <cell r="AX59">
            <v>0</v>
          </cell>
        </row>
        <row r="60">
          <cell r="AX60">
            <v>364.88592001876668</v>
          </cell>
          <cell r="AY60">
            <v>0</v>
          </cell>
        </row>
        <row r="62">
          <cell r="AX62">
            <v>9.1152895541215251E-2</v>
          </cell>
          <cell r="AY62">
            <v>7.7201021157917202E-2</v>
          </cell>
        </row>
        <row r="63">
          <cell r="AX63">
            <v>0.15626210664208329</v>
          </cell>
          <cell r="AY63">
            <v>0.1544020423158344</v>
          </cell>
        </row>
        <row r="64">
          <cell r="AX64">
            <v>0</v>
          </cell>
        </row>
        <row r="65">
          <cell r="AX65">
            <v>1.2951969139706865E-2</v>
          </cell>
        </row>
        <row r="67">
          <cell r="AX67">
            <v>3.266666666666667E-2</v>
          </cell>
        </row>
        <row r="68">
          <cell r="AX68">
            <v>5.6000000000000001E-2</v>
          </cell>
        </row>
        <row r="71">
          <cell r="AX71">
            <v>3112.9123993958979</v>
          </cell>
          <cell r="AY71">
            <v>2636.1479604723049</v>
          </cell>
        </row>
        <row r="72">
          <cell r="AX72">
            <v>0</v>
          </cell>
        </row>
        <row r="73">
          <cell r="AX73">
            <v>476.76443892359288</v>
          </cell>
          <cell r="AY73">
            <v>0</v>
          </cell>
        </row>
        <row r="75">
          <cell r="AX75">
            <v>9.3382943230032503E-2</v>
          </cell>
          <cell r="AY75">
            <v>7.9241442401256135E-2</v>
          </cell>
        </row>
        <row r="76">
          <cell r="AX76">
            <v>0.16008504553719857</v>
          </cell>
          <cell r="AY76">
            <v>0.15848288480251227</v>
          </cell>
        </row>
        <row r="77">
          <cell r="AX77">
            <v>0</v>
          </cell>
        </row>
        <row r="78">
          <cell r="AX78">
            <v>1.3103185508992699E-2</v>
          </cell>
        </row>
        <row r="84">
          <cell r="AX84" t="str">
            <v>Total</v>
          </cell>
          <cell r="AY84" t="str">
            <v>Total</v>
          </cell>
        </row>
        <row r="85">
          <cell r="AX85" t="str">
            <v>31-07-07</v>
          </cell>
          <cell r="AY85" t="str">
            <v>30-06-07</v>
          </cell>
        </row>
        <row r="86">
          <cell r="AX86">
            <v>0</v>
          </cell>
          <cell r="AY86">
            <v>0</v>
          </cell>
        </row>
        <row r="87">
          <cell r="AX87">
            <v>0</v>
          </cell>
          <cell r="AY87">
            <v>0</v>
          </cell>
        </row>
        <row r="88">
          <cell r="AX88">
            <v>0.11325716757284802</v>
          </cell>
          <cell r="AY88">
            <v>9.5923805068443932E-2</v>
          </cell>
        </row>
        <row r="89">
          <cell r="AX89">
            <v>0</v>
          </cell>
          <cell r="AY89">
            <v>0</v>
          </cell>
        </row>
        <row r="90">
          <cell r="AX90">
            <v>9.1152895541215251E-2</v>
          </cell>
          <cell r="AY90">
            <v>7.7201021157917202E-2</v>
          </cell>
        </row>
        <row r="91">
          <cell r="AX91">
            <v>0.10473311065843463</v>
          </cell>
          <cell r="AY91">
            <v>8.9524396040908449E-2</v>
          </cell>
        </row>
        <row r="92">
          <cell r="AX92">
            <v>0</v>
          </cell>
          <cell r="AY92">
            <v>0</v>
          </cell>
        </row>
        <row r="93">
          <cell r="AX93">
            <v>0.10148788391778267</v>
          </cell>
          <cell r="AY93">
            <v>8.6724886549146757E-2</v>
          </cell>
        </row>
        <row r="94">
          <cell r="AX94">
            <v>9.3382943230032503E-2</v>
          </cell>
          <cell r="AY94">
            <v>7.9241442401256135E-2</v>
          </cell>
        </row>
      </sheetData>
      <sheetData sheetId="9" refreshError="1">
        <row r="1">
          <cell r="A1" t="str">
            <v>Life Insurance and Pensions</v>
          </cell>
        </row>
        <row r="3">
          <cell r="B3" t="str">
            <v xml:space="preserve">        Nordea Pension</v>
          </cell>
        </row>
        <row r="4">
          <cell r="A4" t="str">
            <v>DKKm</v>
          </cell>
          <cell r="B4" t="str">
            <v>Aktiver</v>
          </cell>
          <cell r="D4" t="str">
            <v>Afkast å-t-d</v>
          </cell>
          <cell r="F4" t="str">
            <v>Benchmark</v>
          </cell>
        </row>
        <row r="5">
          <cell r="B5" t="str">
            <v>31-12-06</v>
          </cell>
          <cell r="C5" t="str">
            <v>31-07-07</v>
          </cell>
          <cell r="D5" t="str">
            <v>DKKm</v>
          </cell>
          <cell r="E5" t="str">
            <v>pct.</v>
          </cell>
          <cell r="F5" t="str">
            <v xml:space="preserve"> pct.</v>
          </cell>
        </row>
        <row r="6">
          <cell r="A6" t="str">
            <v>Danmark</v>
          </cell>
        </row>
        <row r="7">
          <cell r="A7" t="str">
            <v>Aktier</v>
          </cell>
          <cell r="B7">
            <v>21473.5</v>
          </cell>
          <cell r="C7">
            <v>0</v>
          </cell>
          <cell r="D7">
            <v>0</v>
          </cell>
          <cell r="E7">
            <v>0</v>
          </cell>
          <cell r="F7">
            <v>-1.59</v>
          </cell>
        </row>
        <row r="8">
          <cell r="A8" t="str">
            <v>- Private Equity Funds</v>
          </cell>
          <cell r="B8">
            <v>4752.6000000000004</v>
          </cell>
          <cell r="C8">
            <v>0</v>
          </cell>
          <cell r="D8">
            <v>0</v>
          </cell>
          <cell r="E8">
            <v>0</v>
          </cell>
        </row>
        <row r="9">
          <cell r="A9" t="str">
            <v>- Hedge Funds</v>
          </cell>
          <cell r="B9">
            <v>3099.8</v>
          </cell>
          <cell r="C9">
            <v>0</v>
          </cell>
          <cell r="D9">
            <v>0</v>
          </cell>
          <cell r="E9">
            <v>0</v>
          </cell>
        </row>
        <row r="10">
          <cell r="A10" t="str">
            <v>- High Yield Bond Funds</v>
          </cell>
          <cell r="B10">
            <v>643.70000000000005</v>
          </cell>
          <cell r="C10">
            <v>0</v>
          </cell>
          <cell r="D10">
            <v>0</v>
          </cell>
          <cell r="E10">
            <v>0</v>
          </cell>
        </row>
        <row r="11">
          <cell r="A11" t="str">
            <v>- CDO</v>
          </cell>
          <cell r="B11">
            <v>470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>- Other equities, unlisted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</row>
        <row r="13">
          <cell r="A13" t="str">
            <v>Alternative investeringer</v>
          </cell>
          <cell r="B13">
            <v>9707.1</v>
          </cell>
          <cell r="C13">
            <v>0</v>
          </cell>
          <cell r="D13">
            <v>0</v>
          </cell>
          <cell r="E13">
            <v>0</v>
          </cell>
          <cell r="F13">
            <v>0.12767315671879986</v>
          </cell>
        </row>
        <row r="14">
          <cell r="A14" t="str">
            <v>Obligationer,likv.,m.v.</v>
          </cell>
          <cell r="B14">
            <v>56632.7</v>
          </cell>
          <cell r="C14">
            <v>109033.4</v>
          </cell>
          <cell r="D14">
            <v>9060.2097009999998</v>
          </cell>
          <cell r="E14">
            <v>11.570713826538432</v>
          </cell>
          <cell r="F14">
            <v>1.5137256942324486</v>
          </cell>
        </row>
        <row r="15">
          <cell r="A15" t="str">
            <v>Ejendomme</v>
          </cell>
          <cell r="B15">
            <v>12160.2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</row>
        <row r="16">
          <cell r="A16" t="str">
            <v>I alt (eksl. Unit Link)</v>
          </cell>
          <cell r="B16">
            <v>99973.5</v>
          </cell>
          <cell r="C16">
            <v>109033.4</v>
          </cell>
          <cell r="D16">
            <v>9060.2097009999998</v>
          </cell>
          <cell r="E16">
            <v>9.0626253302331516</v>
          </cell>
          <cell r="F16">
            <v>1.1199999999999999</v>
          </cell>
        </row>
        <row r="17">
          <cell r="A17" t="str">
            <v>Unit Link Nordea Funds</v>
          </cell>
          <cell r="B17">
            <v>6401.1319999999996</v>
          </cell>
          <cell r="C17">
            <v>9375</v>
          </cell>
          <cell r="D17">
            <v>686.79798400000004</v>
          </cell>
          <cell r="E17">
            <v>9.1030920685002101</v>
          </cell>
        </row>
        <row r="18">
          <cell r="A18" t="str">
            <v>Unit link Other Funds</v>
          </cell>
          <cell r="B18">
            <v>682.26800000000003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Unit link Total</v>
          </cell>
          <cell r="B19">
            <v>7083.4</v>
          </cell>
          <cell r="C19">
            <v>9375</v>
          </cell>
          <cell r="D19">
            <v>686.79798400000004</v>
          </cell>
          <cell r="E19">
            <v>8.7092989450691949</v>
          </cell>
        </row>
        <row r="20">
          <cell r="A20" t="str">
            <v>I alt (inkl. Unit Link)</v>
          </cell>
          <cell r="B20">
            <v>107056.9</v>
          </cell>
          <cell r="C20">
            <v>118408.4</v>
          </cell>
          <cell r="D20">
            <v>9747.0076850000005</v>
          </cell>
          <cell r="E20">
            <v>9.0367929213597247</v>
          </cell>
        </row>
        <row r="22">
          <cell r="A22" t="str">
            <v>Norge</v>
          </cell>
        </row>
        <row r="23">
          <cell r="A23" t="str">
            <v>Aktier</v>
          </cell>
          <cell r="B23">
            <v>5990.2888043711027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 t="str">
            <v>- Private Equity Funds</v>
          </cell>
          <cell r="B24">
            <v>412.24120951327427</v>
          </cell>
          <cell r="C24">
            <v>0</v>
          </cell>
          <cell r="D24">
            <v>0</v>
          </cell>
          <cell r="E24">
            <v>0</v>
          </cell>
        </row>
        <row r="25">
          <cell r="A25" t="str">
            <v>- Hedge Funds</v>
          </cell>
          <cell r="B25">
            <v>295.10307141779373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>- High Yield Bond Funds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</row>
        <row r="27">
          <cell r="A27" t="str">
            <v>- CDO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</row>
        <row r="28">
          <cell r="A28" t="str">
            <v>- Other equities, unlisted</v>
          </cell>
          <cell r="B28">
            <v>34.231945761089797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>Alternative investeringer</v>
          </cell>
          <cell r="B29">
            <v>741.57622669215777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</row>
        <row r="30">
          <cell r="A30" t="str">
            <v>Obligationer,likv.,m.v.</v>
          </cell>
          <cell r="B30">
            <v>18196.262790298024</v>
          </cell>
          <cell r="C30">
            <v>41326.175999999999</v>
          </cell>
          <cell r="D30">
            <v>3111.875201557998</v>
          </cell>
          <cell r="E30">
            <v>11.032951999008752</v>
          </cell>
          <cell r="F30">
            <v>0</v>
          </cell>
        </row>
        <row r="31">
          <cell r="A31" t="str">
            <v>Ejendomme</v>
          </cell>
          <cell r="B31">
            <v>5506.1460524267768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</row>
        <row r="32">
          <cell r="A32" t="str">
            <v>I alt (eksl. Unit Link)</v>
          </cell>
          <cell r="B32">
            <v>30434.273873788061</v>
          </cell>
          <cell r="C32">
            <v>41326.175999999999</v>
          </cell>
          <cell r="D32">
            <v>3111.875201557998</v>
          </cell>
          <cell r="E32">
            <v>9.0661028766175509</v>
          </cell>
          <cell r="F32">
            <v>0</v>
          </cell>
        </row>
        <row r="33">
          <cell r="A33" t="str">
            <v>Unit Link Nordea Funds</v>
          </cell>
          <cell r="B33">
            <v>3257.1841868298907</v>
          </cell>
          <cell r="C33">
            <v>6898.1760000000004</v>
          </cell>
          <cell r="D33">
            <v>660.50946613439999</v>
          </cell>
          <cell r="E33">
            <v>13.913003701990128</v>
          </cell>
        </row>
        <row r="34">
          <cell r="A34" t="str">
            <v>Unit link Other Funds</v>
          </cell>
          <cell r="B34">
            <v>1490.556127986672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>Unit link Total</v>
          </cell>
          <cell r="B35">
            <v>4747.7403148165622</v>
          </cell>
          <cell r="C35">
            <v>6898.1760000000004</v>
          </cell>
          <cell r="D35">
            <v>660.50946613439999</v>
          </cell>
          <cell r="E35">
            <v>12.025216275237659</v>
          </cell>
        </row>
        <row r="36">
          <cell r="A36" t="str">
            <v>I alt (inkl. Unit Link)</v>
          </cell>
          <cell r="B36">
            <v>35182.014188604626</v>
          </cell>
          <cell r="C36">
            <v>48224.351999999999</v>
          </cell>
          <cell r="D36">
            <v>3772.3846676923981</v>
          </cell>
          <cell r="E36">
            <v>9.4743088205422801</v>
          </cell>
        </row>
        <row r="38">
          <cell r="A38" t="str">
            <v>Sverige</v>
          </cell>
        </row>
        <row r="39">
          <cell r="A39" t="str">
            <v>Aktier</v>
          </cell>
          <cell r="B39">
            <v>1686.7051301808119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</row>
        <row r="40">
          <cell r="A40" t="str">
            <v>- Private Equity Funds</v>
          </cell>
          <cell r="B40">
            <v>79.262769198227886</v>
          </cell>
          <cell r="C40">
            <v>0</v>
          </cell>
          <cell r="D40">
            <v>0</v>
          </cell>
          <cell r="E40">
            <v>0</v>
          </cell>
        </row>
        <row r="41">
          <cell r="A41" t="str">
            <v>- Hedge Funds</v>
          </cell>
          <cell r="B41">
            <v>47.095776495513135</v>
          </cell>
          <cell r="C41">
            <v>0</v>
          </cell>
          <cell r="D41">
            <v>0</v>
          </cell>
          <cell r="E41">
            <v>0</v>
          </cell>
        </row>
        <row r="42">
          <cell r="A42" t="str">
            <v>- High Yield Bond Funds</v>
          </cell>
          <cell r="B42">
            <v>14.433906981987388</v>
          </cell>
          <cell r="C42">
            <v>0</v>
          </cell>
          <cell r="D42">
            <v>0</v>
          </cell>
          <cell r="E42">
            <v>0</v>
          </cell>
        </row>
        <row r="43">
          <cell r="A43" t="str">
            <v>- CDO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- Other equities, unlisted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</row>
        <row r="45">
          <cell r="A45" t="str">
            <v>Alternative investeringer</v>
          </cell>
          <cell r="B45">
            <v>140.79245267572841</v>
          </cell>
          <cell r="C45">
            <v>0</v>
          </cell>
          <cell r="D45">
            <v>0</v>
          </cell>
          <cell r="E45">
            <v>0</v>
          </cell>
          <cell r="F45">
            <v>0.2</v>
          </cell>
        </row>
        <row r="46">
          <cell r="A46" t="str">
            <v>Obligationer,likv.,m.v.</v>
          </cell>
          <cell r="B46">
            <v>12970.698409192477</v>
          </cell>
          <cell r="C46">
            <v>16775.7251</v>
          </cell>
          <cell r="D46">
            <v>1148.3996199999997</v>
          </cell>
          <cell r="E46">
            <v>8.0313214958463828</v>
          </cell>
          <cell r="F46">
            <v>0</v>
          </cell>
        </row>
        <row r="47">
          <cell r="A47" t="str">
            <v>Ejendomme</v>
          </cell>
          <cell r="B47">
            <v>678.80602549574974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</row>
        <row r="48">
          <cell r="A48" t="str">
            <v>I alt (eksl. Unit Link)</v>
          </cell>
          <cell r="B48">
            <v>15477.002017544766</v>
          </cell>
          <cell r="C48">
            <v>16775.7251</v>
          </cell>
          <cell r="D48">
            <v>1148.3996199999997</v>
          </cell>
          <cell r="E48">
            <v>7.3841790669844833</v>
          </cell>
          <cell r="F48">
            <v>0</v>
          </cell>
        </row>
        <row r="49">
          <cell r="A49" t="str">
            <v>Unit Link Nordea Funds</v>
          </cell>
          <cell r="B49">
            <v>11804.773365422705</v>
          </cell>
          <cell r="C49">
            <v>12931.64199</v>
          </cell>
          <cell r="D49">
            <v>1155.7750985079999</v>
          </cell>
          <cell r="E49">
            <v>9.8027456923616345</v>
          </cell>
        </row>
        <row r="50">
          <cell r="A50" t="str">
            <v>Unit link Other Funds</v>
          </cell>
          <cell r="B50">
            <v>15.577891901266883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>Unit link Total</v>
          </cell>
          <cell r="B51">
            <v>11820.351257323971</v>
          </cell>
          <cell r="C51">
            <v>12931.64199</v>
          </cell>
          <cell r="D51">
            <v>1155.7750985079999</v>
          </cell>
          <cell r="E51">
            <v>9.796274057298417</v>
          </cell>
        </row>
        <row r="52">
          <cell r="A52" t="str">
            <v>I alt (inkl. Unit Link)</v>
          </cell>
          <cell r="B52">
            <v>27297.353274868736</v>
          </cell>
          <cell r="C52">
            <v>29707.36709</v>
          </cell>
          <cell r="D52">
            <v>2304.1747185079994</v>
          </cell>
          <cell r="E52">
            <v>8.4246864132014299</v>
          </cell>
        </row>
        <row r="54">
          <cell r="A54" t="str">
            <v>Finland</v>
          </cell>
        </row>
        <row r="55">
          <cell r="A55" t="str">
            <v>Aktier</v>
          </cell>
          <cell r="B55">
            <v>6997.1844270514503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</row>
        <row r="56">
          <cell r="A56" t="str">
            <v>- Private Equity Funds</v>
          </cell>
          <cell r="B56">
            <v>1925.6642832032435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>- Hedge Funds</v>
          </cell>
          <cell r="B57">
            <v>3691.9626736533924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>- High Yield Bond Funds</v>
          </cell>
          <cell r="B58">
            <v>94.548338254362406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>- CDO</v>
          </cell>
          <cell r="B59">
            <v>1049.1184476377509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>- Other equities, unlisted</v>
          </cell>
          <cell r="B60">
            <v>126.68187787854032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>Alternative investeringer</v>
          </cell>
          <cell r="B61">
            <v>6887.9756206272905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</row>
        <row r="62">
          <cell r="A62" t="str">
            <v>Obligationer,likv.,m.v.</v>
          </cell>
          <cell r="B62">
            <v>28085.53214799974</v>
          </cell>
          <cell r="C62">
            <v>47144.962</v>
          </cell>
          <cell r="D62">
            <v>4396.5482168977996</v>
          </cell>
          <cell r="E62">
            <v>12.413675841733259</v>
          </cell>
          <cell r="F62">
            <v>0</v>
          </cell>
        </row>
        <row r="63">
          <cell r="A63" t="str">
            <v>Ejendomme</v>
          </cell>
          <cell r="B63">
            <v>4148.2137170399992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 t="str">
            <v>I alt (eksl. Unit Link)</v>
          </cell>
          <cell r="B64">
            <v>46118.905912718481</v>
          </cell>
          <cell r="C64">
            <v>47144.962</v>
          </cell>
          <cell r="D64">
            <v>4396.5482168977996</v>
          </cell>
          <cell r="E64">
            <v>9.8946344549301504</v>
          </cell>
          <cell r="F64">
            <v>0</v>
          </cell>
        </row>
        <row r="65">
          <cell r="A65" t="str">
            <v>Unit Link Nordea Funds</v>
          </cell>
          <cell r="B65">
            <v>18166.80011728</v>
          </cell>
          <cell r="C65">
            <v>23790.685999999998</v>
          </cell>
          <cell r="D65">
            <v>2037.7753912952003</v>
          </cell>
          <cell r="E65">
            <v>10.209369528165233</v>
          </cell>
        </row>
        <row r="66">
          <cell r="A66" t="str">
            <v>Unit link Other Funds</v>
          </cell>
          <cell r="B66">
            <v>74.921726359999994</v>
          </cell>
          <cell r="C66">
            <v>0</v>
          </cell>
          <cell r="D66">
            <v>0</v>
          </cell>
          <cell r="E66">
            <v>0</v>
          </cell>
        </row>
        <row r="67">
          <cell r="A67" t="str">
            <v>Unit link Total</v>
          </cell>
          <cell r="B67">
            <v>18241.72184364</v>
          </cell>
          <cell r="C67">
            <v>23790.685999999998</v>
          </cell>
          <cell r="D67">
            <v>2037.7753912952003</v>
          </cell>
          <cell r="E67">
            <v>10.190244372033128</v>
          </cell>
        </row>
        <row r="68">
          <cell r="A68" t="str">
            <v>I alt (inkl. Unit Link)</v>
          </cell>
          <cell r="B68">
            <v>64360.627756358481</v>
          </cell>
          <cell r="C68">
            <v>70935.648000000001</v>
          </cell>
          <cell r="D68">
            <v>6434.3236081929999</v>
          </cell>
          <cell r="E68">
            <v>9.9863823276475188</v>
          </cell>
        </row>
        <row r="70">
          <cell r="A70" t="str">
            <v>Andre selskaber 1)</v>
          </cell>
        </row>
        <row r="71">
          <cell r="A71" t="str">
            <v>Aktier</v>
          </cell>
          <cell r="B71">
            <v>4.5462406262300226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 t="str">
            <v>- Private Equity Funds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</row>
        <row r="73">
          <cell r="A73" t="str">
            <v>- Hedge Funds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</row>
        <row r="74">
          <cell r="A74" t="str">
            <v>- High Yield Bond Funds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</row>
        <row r="75">
          <cell r="A75" t="str">
            <v>- CDO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</row>
        <row r="76">
          <cell r="A76" t="str">
            <v>- Other equities, unlisted</v>
          </cell>
          <cell r="B76">
            <v>1.9470489919565442E-35</v>
          </cell>
          <cell r="C76">
            <v>0</v>
          </cell>
          <cell r="D76">
            <v>0</v>
          </cell>
          <cell r="E76">
            <v>0</v>
          </cell>
        </row>
        <row r="77">
          <cell r="A77" t="str">
            <v>Alternative investeringer</v>
          </cell>
          <cell r="B77">
            <v>1.9470489919565442E-35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 t="str">
            <v>Obligationer,likv.,m.v.</v>
          </cell>
          <cell r="B78">
            <v>699.83886673492111</v>
          </cell>
          <cell r="C78">
            <v>826.81450891997417</v>
          </cell>
          <cell r="D78">
            <v>59.558506169999994</v>
          </cell>
          <cell r="E78">
            <v>8.1192440119310501</v>
          </cell>
          <cell r="F78">
            <v>8.1158868402404245</v>
          </cell>
        </row>
        <row r="79">
          <cell r="A79" t="str">
            <v>Ejendomme</v>
          </cell>
          <cell r="B79">
            <v>0.42771604025906196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 t="str">
            <v>I alt (eksl. Unit Link)</v>
          </cell>
          <cell r="B80">
            <v>704.81282340141013</v>
          </cell>
          <cell r="C80">
            <v>826.81450891997417</v>
          </cell>
          <cell r="D80">
            <v>59.558506169999994</v>
          </cell>
          <cell r="E80">
            <v>8.0918099903944487</v>
          </cell>
          <cell r="F80">
            <v>8.0918099903944487</v>
          </cell>
        </row>
        <row r="81">
          <cell r="A81" t="str">
            <v>Unit Link Nordea Funds</v>
          </cell>
          <cell r="B81">
            <v>6870.4748603502157</v>
          </cell>
          <cell r="C81">
            <v>9942.486061940006</v>
          </cell>
          <cell r="D81">
            <v>904.87731393000013</v>
          </cell>
          <cell r="E81">
            <v>11.376320821628788</v>
          </cell>
        </row>
        <row r="82">
          <cell r="A82" t="str">
            <v>Unit link Other Funds</v>
          </cell>
          <cell r="B82">
            <v>1061.9956519466059</v>
          </cell>
          <cell r="C82">
            <v>0</v>
          </cell>
          <cell r="D82">
            <v>0</v>
          </cell>
          <cell r="E82">
            <v>0</v>
          </cell>
        </row>
        <row r="83">
          <cell r="A83" t="str">
            <v>Unit link Total</v>
          </cell>
          <cell r="B83">
            <v>7932.4705122968217</v>
          </cell>
          <cell r="C83">
            <v>9942.486061940006</v>
          </cell>
          <cell r="D83">
            <v>904.87731393000013</v>
          </cell>
          <cell r="E83">
            <v>10.664385240044416</v>
          </cell>
        </row>
        <row r="84">
          <cell r="A84" t="str">
            <v>I alt (inkl. Unit Link)</v>
          </cell>
          <cell r="B84">
            <v>8637.2833356982319</v>
          </cell>
          <cell r="C84">
            <v>10769.300570859979</v>
          </cell>
          <cell r="D84">
            <v>964.43582010000011</v>
          </cell>
          <cell r="E84">
            <v>10.459039972769448</v>
          </cell>
        </row>
        <row r="86">
          <cell r="A86" t="str">
            <v>I alt</v>
          </cell>
        </row>
        <row r="87">
          <cell r="A87" t="str">
            <v>Aktier</v>
          </cell>
          <cell r="B87">
            <v>36152.224602229595</v>
          </cell>
          <cell r="C87">
            <v>0</v>
          </cell>
          <cell r="D87">
            <v>0</v>
          </cell>
          <cell r="E87">
            <v>0</v>
          </cell>
          <cell r="F87">
            <v>-0.93998079473697826</v>
          </cell>
        </row>
        <row r="88">
          <cell r="A88" t="str">
            <v>- Private Equity Funds</v>
          </cell>
          <cell r="B88">
            <v>7169.7682619147454</v>
          </cell>
          <cell r="C88">
            <v>0</v>
          </cell>
          <cell r="D88">
            <v>0</v>
          </cell>
          <cell r="E88">
            <v>0</v>
          </cell>
        </row>
        <row r="89">
          <cell r="A89" t="str">
            <v>- Hedge Funds</v>
          </cell>
          <cell r="B89">
            <v>7133.9615215667</v>
          </cell>
          <cell r="C89">
            <v>0</v>
          </cell>
          <cell r="D89">
            <v>0</v>
          </cell>
          <cell r="E89">
            <v>0</v>
          </cell>
        </row>
        <row r="90">
          <cell r="A90" t="str">
            <v>- High Yield Bond Funds</v>
          </cell>
          <cell r="B90">
            <v>752.6822452363499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- CDO</v>
          </cell>
          <cell r="B91">
            <v>1519.1184476377509</v>
          </cell>
          <cell r="C91">
            <v>0</v>
          </cell>
          <cell r="D91">
            <v>0</v>
          </cell>
          <cell r="E91">
            <v>0</v>
          </cell>
        </row>
        <row r="92">
          <cell r="A92" t="str">
            <v>- Other equities, unlisted</v>
          </cell>
          <cell r="B92">
            <v>160.91382363963012</v>
          </cell>
          <cell r="C92">
            <v>0</v>
          </cell>
          <cell r="D92">
            <v>0</v>
          </cell>
          <cell r="E92">
            <v>0</v>
          </cell>
        </row>
        <row r="93">
          <cell r="A93" t="str">
            <v>Alternative investeringer</v>
          </cell>
          <cell r="B93">
            <v>17477.444299995179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</row>
        <row r="94">
          <cell r="A94" t="str">
            <v>Obligationer,likv.,m.v.</v>
          </cell>
          <cell r="B94">
            <v>116585.03221422515</v>
          </cell>
          <cell r="C94">
            <v>215107.07760891999</v>
          </cell>
          <cell r="D94">
            <v>17776.591245625797</v>
          </cell>
          <cell r="E94">
            <v>11.325716757284802</v>
          </cell>
          <cell r="F94">
            <v>0.38045521223874373</v>
          </cell>
        </row>
        <row r="95">
          <cell r="A95" t="str">
            <v>Ejendomme</v>
          </cell>
          <cell r="B95">
            <v>22493.793511002787</v>
          </cell>
          <cell r="C95">
            <v>0</v>
          </cell>
          <cell r="D95">
            <v>0</v>
          </cell>
          <cell r="E95">
            <v>0</v>
          </cell>
          <cell r="F95" t="e">
            <v>#DIV/0!</v>
          </cell>
        </row>
        <row r="96">
          <cell r="A96" t="str">
            <v>I alt (eksl. Unit Link)</v>
          </cell>
          <cell r="B96">
            <v>192708.49462745272</v>
          </cell>
          <cell r="C96">
            <v>215107.07760891999</v>
          </cell>
          <cell r="D96">
            <v>17776.591245625797</v>
          </cell>
          <cell r="E96">
            <v>9.1152895541215244</v>
          </cell>
          <cell r="F96">
            <v>1.6702214326473779</v>
          </cell>
        </row>
        <row r="97">
          <cell r="A97" t="str">
            <v>Unit Link Nordea Funds</v>
          </cell>
          <cell r="B97">
            <v>46500.364529882812</v>
          </cell>
          <cell r="C97">
            <v>62937.990051940003</v>
          </cell>
          <cell r="D97">
            <v>5445.7352538676005</v>
          </cell>
          <cell r="E97">
            <v>10.473311065843463</v>
          </cell>
        </row>
        <row r="98">
          <cell r="A98" t="str">
            <v>Unit link Other Funds</v>
          </cell>
          <cell r="B98">
            <v>3325.3193981945446</v>
          </cell>
          <cell r="C98">
            <v>0</v>
          </cell>
          <cell r="D98">
            <v>0</v>
          </cell>
          <cell r="E98">
            <v>0</v>
          </cell>
        </row>
        <row r="99">
          <cell r="A99" t="str">
            <v>Unit link Total</v>
          </cell>
          <cell r="B99">
            <v>49825.683928077357</v>
          </cell>
          <cell r="C99">
            <v>62937.990051940003</v>
          </cell>
          <cell r="D99">
            <v>5445.7352538676005</v>
          </cell>
          <cell r="E99">
            <v>10.148788391778266</v>
          </cell>
        </row>
        <row r="100">
          <cell r="A100" t="str">
            <v>I alt (inkl. Unit Link)</v>
          </cell>
          <cell r="B100">
            <v>242534.17855553009</v>
          </cell>
          <cell r="C100">
            <v>278045.06766086002</v>
          </cell>
          <cell r="D100">
            <v>23222.3264994934</v>
          </cell>
          <cell r="E100">
            <v>9.3382943230032502</v>
          </cell>
        </row>
        <row r="102">
          <cell r="A102" t="str">
            <v>1) Polen, Luxembourg og Isle of Man</v>
          </cell>
        </row>
      </sheetData>
      <sheetData sheetId="10" refreshError="1"/>
      <sheetData sheetId="11" refreshError="1"/>
      <sheetData sheetId="12" refreshError="1"/>
      <sheetData sheetId="13" refreshError="1">
        <row r="3">
          <cell r="C3" t="str">
            <v>31-12-06</v>
          </cell>
          <cell r="G3" t="str">
            <v>Danske kroner</v>
          </cell>
          <cell r="I3">
            <v>8</v>
          </cell>
        </row>
        <row r="4">
          <cell r="G4" t="str">
            <v>Lokal valuta</v>
          </cell>
        </row>
        <row r="5">
          <cell r="C5" t="str">
            <v>31-01-07</v>
          </cell>
          <cell r="I5">
            <v>14</v>
          </cell>
        </row>
        <row r="6">
          <cell r="C6" t="str">
            <v>28-02-07</v>
          </cell>
          <cell r="G6">
            <v>1</v>
          </cell>
        </row>
        <row r="7">
          <cell r="C7" t="str">
            <v>31-03-07</v>
          </cell>
          <cell r="I7">
            <v>20</v>
          </cell>
        </row>
        <row r="8">
          <cell r="C8" t="str">
            <v>30-04-07</v>
          </cell>
        </row>
        <row r="9">
          <cell r="C9" t="str">
            <v>31-05-07</v>
          </cell>
          <cell r="G9">
            <v>2</v>
          </cell>
          <cell r="I9">
            <v>26</v>
          </cell>
        </row>
        <row r="10">
          <cell r="C10" t="str">
            <v>30-06-07</v>
          </cell>
        </row>
        <row r="11">
          <cell r="C11" t="str">
            <v>31-07-07</v>
          </cell>
          <cell r="G11">
            <v>16</v>
          </cell>
        </row>
        <row r="12">
          <cell r="C12" t="str">
            <v>31-08-07</v>
          </cell>
        </row>
        <row r="13">
          <cell r="C13" t="str">
            <v>30-09-07</v>
          </cell>
          <cell r="G13">
            <v>14</v>
          </cell>
        </row>
        <row r="14">
          <cell r="C14" t="str">
            <v>31-10-07</v>
          </cell>
        </row>
        <row r="15">
          <cell r="C15" t="str">
            <v>30-11-07</v>
          </cell>
          <cell r="G15" t="str">
            <v>N/A</v>
          </cell>
        </row>
        <row r="16">
          <cell r="C16" t="str">
            <v>31-12-07</v>
          </cell>
        </row>
        <row r="18">
          <cell r="G18">
            <v>2</v>
          </cell>
        </row>
        <row r="19">
          <cell r="C19">
            <v>7</v>
          </cell>
        </row>
        <row r="21">
          <cell r="C21" t="str">
            <v>31-07-07</v>
          </cell>
          <cell r="G21">
            <v>746</v>
          </cell>
        </row>
        <row r="23">
          <cell r="C23" t="str">
            <v>30-06-07</v>
          </cell>
          <cell r="G23">
            <v>746</v>
          </cell>
        </row>
        <row r="25">
          <cell r="C25" t="str">
            <v>30-04-07</v>
          </cell>
          <cell r="G25">
            <v>745.56399999999996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7">
          <cell r="A7" t="str">
            <v>NOK</v>
          </cell>
          <cell r="B7">
            <v>89.22</v>
          </cell>
          <cell r="C7">
            <v>91.24</v>
          </cell>
          <cell r="D7">
            <v>91.66</v>
          </cell>
          <cell r="E7">
            <v>90.590667276951933</v>
          </cell>
          <cell r="F7">
            <v>91.707026302063937</v>
          </cell>
          <cell r="G7">
            <v>96</v>
          </cell>
          <cell r="H7">
            <v>96</v>
          </cell>
          <cell r="I7">
            <v>96</v>
          </cell>
          <cell r="J7">
            <v>96</v>
          </cell>
          <cell r="K7">
            <v>96</v>
          </cell>
          <cell r="L7">
            <v>96</v>
          </cell>
          <cell r="M7">
            <v>96</v>
          </cell>
          <cell r="N7">
            <v>96</v>
          </cell>
          <cell r="O7">
            <v>96</v>
          </cell>
          <cell r="P7">
            <v>96</v>
          </cell>
          <cell r="Q7">
            <v>96</v>
          </cell>
        </row>
        <row r="8">
          <cell r="A8" t="str">
            <v>EUR</v>
          </cell>
          <cell r="B8">
            <v>744.1</v>
          </cell>
          <cell r="C8">
            <v>743.26</v>
          </cell>
          <cell r="D8">
            <v>742.87</v>
          </cell>
          <cell r="E8">
            <v>745.56399999999996</v>
          </cell>
          <cell r="F8">
            <v>745.10096118024001</v>
          </cell>
          <cell r="G8">
            <v>746</v>
          </cell>
          <cell r="H8">
            <v>746</v>
          </cell>
          <cell r="I8">
            <v>746</v>
          </cell>
          <cell r="J8">
            <v>746</v>
          </cell>
          <cell r="K8">
            <v>746</v>
          </cell>
          <cell r="L8">
            <v>746</v>
          </cell>
          <cell r="M8">
            <v>746</v>
          </cell>
          <cell r="N8">
            <v>746</v>
          </cell>
          <cell r="O8">
            <v>746</v>
          </cell>
          <cell r="P8">
            <v>746</v>
          </cell>
          <cell r="Q8">
            <v>746</v>
          </cell>
        </row>
        <row r="9">
          <cell r="A9" t="str">
            <v>PLN</v>
          </cell>
          <cell r="B9">
            <v>169.91</v>
          </cell>
          <cell r="C9">
            <v>171.86</v>
          </cell>
          <cell r="D9">
            <v>176.56</v>
          </cell>
          <cell r="E9">
            <v>194.70489919565443</v>
          </cell>
          <cell r="F9">
            <v>193.0705610610238</v>
          </cell>
          <cell r="G9">
            <v>189</v>
          </cell>
          <cell r="H9">
            <v>189</v>
          </cell>
          <cell r="I9">
            <v>189</v>
          </cell>
          <cell r="J9">
            <v>189</v>
          </cell>
          <cell r="K9">
            <v>189</v>
          </cell>
          <cell r="L9">
            <v>189</v>
          </cell>
          <cell r="M9">
            <v>189</v>
          </cell>
          <cell r="N9">
            <v>189</v>
          </cell>
          <cell r="O9">
            <v>189</v>
          </cell>
          <cell r="P9">
            <v>189</v>
          </cell>
          <cell r="Q9">
            <v>189</v>
          </cell>
        </row>
        <row r="10">
          <cell r="A10" t="str">
            <v>SEK</v>
          </cell>
          <cell r="B10">
            <v>82.15</v>
          </cell>
          <cell r="C10">
            <v>82.1</v>
          </cell>
          <cell r="D10">
            <v>83.25</v>
          </cell>
          <cell r="E10">
            <v>82.479468468499363</v>
          </cell>
          <cell r="F10">
            <v>79.748155875121086</v>
          </cell>
          <cell r="G10">
            <v>83</v>
          </cell>
          <cell r="H10">
            <v>83</v>
          </cell>
          <cell r="I10">
            <v>83</v>
          </cell>
          <cell r="J10">
            <v>83</v>
          </cell>
          <cell r="K10">
            <v>83</v>
          </cell>
          <cell r="L10">
            <v>83</v>
          </cell>
          <cell r="M10">
            <v>83</v>
          </cell>
          <cell r="N10">
            <v>83</v>
          </cell>
          <cell r="O10">
            <v>83</v>
          </cell>
          <cell r="P10">
            <v>83</v>
          </cell>
          <cell r="Q10">
            <v>83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New AuM "/>
      <sheetName val="MPC 1"/>
      <sheetName val="MPC 2"/>
      <sheetName val="MPC 3"/>
      <sheetName val="MPC 4"/>
      <sheetName val="MPC 5"/>
      <sheetName val="MPC 6"/>
      <sheetName val="Investment_assets"/>
      <sheetName val="Månedsrapport"/>
      <sheetName val="NettoInflow"/>
      <sheetName val="Afkast"/>
      <sheetName val="Benchmark"/>
      <sheetName val="HelpSheet"/>
      <sheetName val="Nordea_pension"/>
      <sheetName val="Vesta_life"/>
      <sheetName val="Nordea_life_I"/>
      <sheetName val="Nordea_life_II"/>
      <sheetName val="Nordea_life_Ass_LTD_Sverige"/>
      <sheetName val="Nordea_life_Ass_LTD_Finland"/>
      <sheetName val="Nordea_Zycie"/>
      <sheetName val="Nordea_Lux"/>
      <sheetName val="Nordea_IOM"/>
      <sheetName val="Valutakurs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A4" t="str">
            <v>Mio. DKK, markedsværdi</v>
          </cell>
        </row>
        <row r="6">
          <cell r="AX6" t="str">
            <v>Total</v>
          </cell>
          <cell r="AY6" t="str">
            <v>Total</v>
          </cell>
        </row>
        <row r="7">
          <cell r="A7" t="str">
            <v>Valuta</v>
          </cell>
          <cell r="C7" t="str">
            <v>DKK</v>
          </cell>
          <cell r="D7" t="str">
            <v>DKK</v>
          </cell>
          <cell r="E7" t="str">
            <v>DKK</v>
          </cell>
          <cell r="F7" t="str">
            <v>DKK</v>
          </cell>
          <cell r="G7" t="str">
            <v>DKK</v>
          </cell>
          <cell r="H7" t="str">
            <v>DKK</v>
          </cell>
          <cell r="J7" t="str">
            <v>DKK</v>
          </cell>
          <cell r="K7" t="str">
            <v>DKK</v>
          </cell>
          <cell r="L7" t="str">
            <v>DKK</v>
          </cell>
          <cell r="M7" t="str">
            <v>NOK</v>
          </cell>
          <cell r="N7" t="str">
            <v>NOK</v>
          </cell>
          <cell r="O7" t="str">
            <v>NOK</v>
          </cell>
          <cell r="Q7" t="str">
            <v>DKK</v>
          </cell>
          <cell r="R7" t="str">
            <v>DKK</v>
          </cell>
          <cell r="S7" t="str">
            <v>DKK</v>
          </cell>
          <cell r="T7" t="str">
            <v>SEK</v>
          </cell>
          <cell r="U7" t="str">
            <v>SEK</v>
          </cell>
          <cell r="V7" t="str">
            <v>SEK</v>
          </cell>
          <cell r="W7" t="str">
            <v>SEK</v>
          </cell>
          <cell r="X7" t="str">
            <v>SEK</v>
          </cell>
          <cell r="Y7" t="str">
            <v>SEK</v>
          </cell>
          <cell r="Z7" t="str">
            <v>EUR</v>
          </cell>
          <cell r="AA7" t="str">
            <v>EUR</v>
          </cell>
          <cell r="AB7" t="str">
            <v>EUR</v>
          </cell>
          <cell r="AD7" t="str">
            <v>DKK</v>
          </cell>
          <cell r="AE7" t="str">
            <v>DKK</v>
          </cell>
          <cell r="AF7" t="str">
            <v>DKK</v>
          </cell>
          <cell r="AG7" t="str">
            <v>EUR</v>
          </cell>
          <cell r="AH7" t="str">
            <v>EUR</v>
          </cell>
          <cell r="AI7" t="str">
            <v>EUR</v>
          </cell>
          <cell r="AK7" t="str">
            <v>DKK</v>
          </cell>
          <cell r="AL7" t="str">
            <v>DKK</v>
          </cell>
          <cell r="AM7" t="str">
            <v>DKK</v>
          </cell>
          <cell r="AN7" t="str">
            <v>PLN</v>
          </cell>
          <cell r="AO7" t="str">
            <v>PLN</v>
          </cell>
          <cell r="AP7" t="str">
            <v>PLN</v>
          </cell>
          <cell r="AQ7" t="str">
            <v>EUR</v>
          </cell>
          <cell r="AR7" t="str">
            <v>EUR</v>
          </cell>
          <cell r="AS7" t="str">
            <v>EUR</v>
          </cell>
          <cell r="AT7" t="str">
            <v>EUR</v>
          </cell>
          <cell r="AU7" t="str">
            <v>EUR</v>
          </cell>
          <cell r="AV7" t="str">
            <v>EUR</v>
          </cell>
          <cell r="AX7" t="str">
            <v>DKK</v>
          </cell>
          <cell r="AY7" t="str">
            <v>DKK</v>
          </cell>
          <cell r="AZ7" t="str">
            <v>DKK</v>
          </cell>
        </row>
        <row r="8">
          <cell r="AX8" t="str">
            <v>31-07-07</v>
          </cell>
          <cell r="AY8" t="str">
            <v>30-06-07</v>
          </cell>
        </row>
        <row r="9">
          <cell r="AX9">
            <v>0</v>
          </cell>
          <cell r="AY9">
            <v>0</v>
          </cell>
        </row>
        <row r="10">
          <cell r="AX10">
            <v>0</v>
          </cell>
          <cell r="AY10">
            <v>0</v>
          </cell>
        </row>
        <row r="11">
          <cell r="AX11">
            <v>215107.07760891999</v>
          </cell>
          <cell r="AY11">
            <v>212354.93760179999</v>
          </cell>
        </row>
        <row r="12">
          <cell r="AX12">
            <v>0</v>
          </cell>
          <cell r="AY12">
            <v>0</v>
          </cell>
        </row>
        <row r="13">
          <cell r="AX13">
            <v>215107.07760891999</v>
          </cell>
          <cell r="AY13">
            <v>212354.93760179999</v>
          </cell>
        </row>
        <row r="14">
          <cell r="AX14">
            <v>62937.990051940003</v>
          </cell>
          <cell r="AY14">
            <v>61124.49862903999</v>
          </cell>
        </row>
        <row r="15">
          <cell r="AX15">
            <v>0</v>
          </cell>
          <cell r="AY15">
            <v>0</v>
          </cell>
        </row>
        <row r="16">
          <cell r="AX16">
            <v>62937.990051940003</v>
          </cell>
          <cell r="AY16">
            <v>61124.49862903999</v>
          </cell>
        </row>
        <row r="17">
          <cell r="AX17">
            <v>278045.06766086002</v>
          </cell>
          <cell r="AY17">
            <v>273479.43623083999</v>
          </cell>
        </row>
        <row r="20">
          <cell r="AX20">
            <v>17776.591245625797</v>
          </cell>
          <cell r="AY20">
            <v>15054.542282285798</v>
          </cell>
        </row>
        <row r="21">
          <cell r="AX21">
            <v>0</v>
          </cell>
        </row>
        <row r="22">
          <cell r="AX22">
            <v>2722.0489633399993</v>
          </cell>
        </row>
        <row r="24">
          <cell r="AX24">
            <v>9.1152895541215251E-2</v>
          </cell>
          <cell r="AY24">
            <v>7.7201021157917202E-2</v>
          </cell>
        </row>
        <row r="25">
          <cell r="AX25">
            <v>0.15626210664208329</v>
          </cell>
          <cell r="AY25">
            <v>0.1544020423158344</v>
          </cell>
        </row>
        <row r="26">
          <cell r="AX26">
            <v>0</v>
          </cell>
        </row>
        <row r="27">
          <cell r="AX27">
            <v>1.2951969139706865E-2</v>
          </cell>
        </row>
        <row r="30">
          <cell r="AX30">
            <v>23222.3264994934</v>
          </cell>
          <cell r="AY30">
            <v>19665.663785123397</v>
          </cell>
        </row>
        <row r="31">
          <cell r="AX31">
            <v>0</v>
          </cell>
        </row>
        <row r="32">
          <cell r="AX32">
            <v>3556.6627143700025</v>
          </cell>
        </row>
        <row r="34">
          <cell r="AX34">
            <v>9.3382943230032503E-2</v>
          </cell>
          <cell r="AY34">
            <v>7.9241442401256135E-2</v>
          </cell>
        </row>
        <row r="35">
          <cell r="AX35">
            <v>0.16008504553719857</v>
          </cell>
          <cell r="AY35">
            <v>0.15848288480251227</v>
          </cell>
        </row>
        <row r="36">
          <cell r="AX36">
            <v>0</v>
          </cell>
        </row>
        <row r="37">
          <cell r="AX37">
            <v>1.3103185508992699E-2</v>
          </cell>
        </row>
        <row r="45">
          <cell r="AX45" t="str">
            <v>Total</v>
          </cell>
          <cell r="AY45" t="str">
            <v>Total</v>
          </cell>
        </row>
        <row r="46">
          <cell r="AX46" t="str">
            <v>31-07-07</v>
          </cell>
          <cell r="AY46" t="str">
            <v>30-06-07</v>
          </cell>
        </row>
        <row r="47">
          <cell r="C47">
            <v>0</v>
          </cell>
          <cell r="D47">
            <v>0</v>
          </cell>
          <cell r="E47">
            <v>2880.1685703708872</v>
          </cell>
          <cell r="F47">
            <v>0</v>
          </cell>
          <cell r="G47">
            <v>0</v>
          </cell>
          <cell r="H47">
            <v>2880.1685703708872</v>
          </cell>
          <cell r="J47">
            <v>0</v>
          </cell>
          <cell r="K47">
            <v>0</v>
          </cell>
          <cell r="L47">
            <v>803.45735635989706</v>
          </cell>
          <cell r="M47">
            <v>0</v>
          </cell>
          <cell r="N47">
            <v>0</v>
          </cell>
          <cell r="O47">
            <v>803.45735635989706</v>
          </cell>
          <cell r="Q47">
            <v>0</v>
          </cell>
          <cell r="R47">
            <v>0</v>
          </cell>
          <cell r="S47">
            <v>226.23210484690946</v>
          </cell>
          <cell r="T47">
            <v>0</v>
          </cell>
          <cell r="U47">
            <v>0</v>
          </cell>
          <cell r="V47">
            <v>163.42918752583827</v>
          </cell>
          <cell r="W47">
            <v>0</v>
          </cell>
          <cell r="X47">
            <v>0</v>
          </cell>
          <cell r="Y47">
            <v>62.802917321071163</v>
          </cell>
          <cell r="Z47">
            <v>0</v>
          </cell>
          <cell r="AA47">
            <v>0</v>
          </cell>
          <cell r="AB47">
            <v>0</v>
          </cell>
          <cell r="AD47">
            <v>0</v>
          </cell>
          <cell r="AE47">
            <v>0</v>
          </cell>
          <cell r="AF47">
            <v>938.50889086000007</v>
          </cell>
          <cell r="AG47">
            <v>0</v>
          </cell>
          <cell r="AH47">
            <v>0</v>
          </cell>
          <cell r="AI47">
            <v>938.50889086000007</v>
          </cell>
          <cell r="AK47">
            <v>0</v>
          </cell>
          <cell r="AL47">
            <v>0</v>
          </cell>
          <cell r="AM47">
            <v>0.6097720150423066</v>
          </cell>
          <cell r="AN47">
            <v>0</v>
          </cell>
          <cell r="AO47">
            <v>0</v>
          </cell>
          <cell r="AP47">
            <v>0.6097720150423066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X47">
            <v>0</v>
          </cell>
          <cell r="AY47">
            <v>0</v>
          </cell>
        </row>
        <row r="48">
          <cell r="C48">
            <v>0</v>
          </cell>
          <cell r="D48">
            <v>0</v>
          </cell>
          <cell r="E48">
            <v>1301.9807823339111</v>
          </cell>
          <cell r="F48">
            <v>0</v>
          </cell>
          <cell r="G48">
            <v>0</v>
          </cell>
          <cell r="H48">
            <v>1301.9807823339111</v>
          </cell>
          <cell r="J48">
            <v>0</v>
          </cell>
          <cell r="K48">
            <v>0</v>
          </cell>
          <cell r="L48">
            <v>99.465133334248677</v>
          </cell>
          <cell r="M48">
            <v>0</v>
          </cell>
          <cell r="N48">
            <v>0</v>
          </cell>
          <cell r="O48">
            <v>99.465133334248677</v>
          </cell>
          <cell r="Q48">
            <v>0</v>
          </cell>
          <cell r="R48">
            <v>0</v>
          </cell>
          <cell r="S48">
            <v>18.884019705314152</v>
          </cell>
          <cell r="T48">
            <v>0</v>
          </cell>
          <cell r="U48">
            <v>0</v>
          </cell>
          <cell r="V48">
            <v>15.222267788232147</v>
          </cell>
          <cell r="W48">
            <v>0</v>
          </cell>
          <cell r="X48">
            <v>0</v>
          </cell>
          <cell r="Y48">
            <v>3.6617519170820065</v>
          </cell>
          <cell r="Z48">
            <v>0</v>
          </cell>
          <cell r="AA48">
            <v>0</v>
          </cell>
          <cell r="AB48">
            <v>0</v>
          </cell>
          <cell r="AD48">
            <v>0</v>
          </cell>
          <cell r="AE48">
            <v>0</v>
          </cell>
          <cell r="AF48">
            <v>923.86107974999993</v>
          </cell>
          <cell r="AG48">
            <v>0</v>
          </cell>
          <cell r="AH48">
            <v>0</v>
          </cell>
          <cell r="AI48">
            <v>923.86107974999993</v>
          </cell>
          <cell r="AK48">
            <v>0</v>
          </cell>
          <cell r="AL48">
            <v>0</v>
          </cell>
          <cell r="AM48">
            <v>2.6115115428810196E-36</v>
          </cell>
          <cell r="AN48">
            <v>0</v>
          </cell>
          <cell r="AO48">
            <v>0</v>
          </cell>
          <cell r="AP48">
            <v>2.6115115428810196E-36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X48">
            <v>0</v>
          </cell>
          <cell r="AY48">
            <v>0</v>
          </cell>
        </row>
        <row r="49">
          <cell r="C49">
            <v>14615.73726541555</v>
          </cell>
          <cell r="D49">
            <v>14444.651474530832</v>
          </cell>
          <cell r="E49">
            <v>7595.9542037973933</v>
          </cell>
          <cell r="F49">
            <v>14615.73726541555</v>
          </cell>
          <cell r="G49">
            <v>14444.651474530832</v>
          </cell>
          <cell r="H49">
            <v>7595.9542037973933</v>
          </cell>
          <cell r="J49">
            <v>5539.7018766756037</v>
          </cell>
          <cell r="K49">
            <v>5404.6970509383382</v>
          </cell>
          <cell r="L49">
            <v>2440.6037295655401</v>
          </cell>
          <cell r="M49">
            <v>5539.7018766756037</v>
          </cell>
          <cell r="N49">
            <v>5404.6970509383382</v>
          </cell>
          <cell r="O49">
            <v>2440.6037295655401</v>
          </cell>
          <cell r="Q49">
            <v>2248.7567158176944</v>
          </cell>
          <cell r="R49">
            <v>2212.6138873994641</v>
          </cell>
          <cell r="S49">
            <v>1739.7162965476441</v>
          </cell>
          <cell r="T49">
            <v>1855.5072788203752</v>
          </cell>
          <cell r="U49">
            <v>1851.2021823056298</v>
          </cell>
          <cell r="V49">
            <v>1586.0695894379589</v>
          </cell>
          <cell r="W49">
            <v>388.84943699731906</v>
          </cell>
          <cell r="X49">
            <v>357.01170509383377</v>
          </cell>
          <cell r="Y49">
            <v>149.5786938696852</v>
          </cell>
          <cell r="Z49">
            <v>4.4000000000000004</v>
          </cell>
          <cell r="AA49">
            <v>4.4000000000000004</v>
          </cell>
          <cell r="AB49">
            <v>4.06801324</v>
          </cell>
          <cell r="AD49">
            <v>6319.7000000000007</v>
          </cell>
          <cell r="AE49">
            <v>6292.5</v>
          </cell>
          <cell r="AF49">
            <v>3767.0182771700006</v>
          </cell>
          <cell r="AG49">
            <v>6319.7000000000007</v>
          </cell>
          <cell r="AH49">
            <v>6292.5</v>
          </cell>
          <cell r="AI49">
            <v>3767.0182771700006</v>
          </cell>
          <cell r="AK49">
            <v>110.83304409114936</v>
          </cell>
          <cell r="AL49">
            <v>111.34691713136435</v>
          </cell>
          <cell r="AM49">
            <v>93.867041157421909</v>
          </cell>
          <cell r="AN49">
            <v>62.738676422252006</v>
          </cell>
          <cell r="AO49">
            <v>62.467089756032166</v>
          </cell>
          <cell r="AP49">
            <v>62.46704115742191</v>
          </cell>
          <cell r="AQ49">
            <v>15.486426999999999</v>
          </cell>
          <cell r="AR49">
            <v>15.405415</v>
          </cell>
          <cell r="AS49">
            <v>15</v>
          </cell>
          <cell r="AT49">
            <v>32.607940668897356</v>
          </cell>
          <cell r="AU49">
            <v>33.474412375332179</v>
          </cell>
          <cell r="AV49">
            <v>16.400000000000002</v>
          </cell>
          <cell r="AX49">
            <v>28834.728901999999</v>
          </cell>
          <cell r="AY49">
            <v>28465.809329999996</v>
          </cell>
        </row>
        <row r="50">
          <cell r="C50">
            <v>0</v>
          </cell>
          <cell r="D50">
            <v>0</v>
          </cell>
          <cell r="E50">
            <v>1631.0068619192989</v>
          </cell>
          <cell r="F50">
            <v>0</v>
          </cell>
          <cell r="G50">
            <v>0</v>
          </cell>
          <cell r="H50">
            <v>1631.0068619192989</v>
          </cell>
          <cell r="J50">
            <v>0</v>
          </cell>
          <cell r="K50">
            <v>0</v>
          </cell>
          <cell r="L50">
            <v>738.52091201114558</v>
          </cell>
          <cell r="M50">
            <v>0</v>
          </cell>
          <cell r="N50">
            <v>0</v>
          </cell>
          <cell r="O50">
            <v>738.52091201114558</v>
          </cell>
          <cell r="Q50">
            <v>0</v>
          </cell>
          <cell r="R50">
            <v>0</v>
          </cell>
          <cell r="S50">
            <v>91.045976669440819</v>
          </cell>
          <cell r="T50">
            <v>0</v>
          </cell>
          <cell r="U50">
            <v>0</v>
          </cell>
          <cell r="V50">
            <v>91.045976669440819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D50">
            <v>0</v>
          </cell>
          <cell r="AE50">
            <v>0</v>
          </cell>
          <cell r="AF50">
            <v>556.38599999999997</v>
          </cell>
          <cell r="AG50">
            <v>0</v>
          </cell>
          <cell r="AH50">
            <v>0</v>
          </cell>
          <cell r="AI50">
            <v>556.38599999999997</v>
          </cell>
          <cell r="AK50">
            <v>0</v>
          </cell>
          <cell r="AL50">
            <v>0</v>
          </cell>
          <cell r="AM50">
            <v>5.7368118667084515E-2</v>
          </cell>
          <cell r="AN50">
            <v>0</v>
          </cell>
          <cell r="AO50">
            <v>0</v>
          </cell>
          <cell r="AP50">
            <v>5.7368118667084515E-2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X50">
            <v>0</v>
          </cell>
          <cell r="AY50">
            <v>0</v>
          </cell>
        </row>
        <row r="51">
          <cell r="C51">
            <v>14615.73726541555</v>
          </cell>
          <cell r="D51">
            <v>14444.651474530832</v>
          </cell>
          <cell r="E51">
            <v>13409.110418421491</v>
          </cell>
          <cell r="F51">
            <v>14615.73726541555</v>
          </cell>
          <cell r="G51">
            <v>14444.651474530832</v>
          </cell>
          <cell r="H51">
            <v>13409.110418421491</v>
          </cell>
          <cell r="J51">
            <v>5539.7018766756037</v>
          </cell>
          <cell r="K51">
            <v>5404.6970509383382</v>
          </cell>
          <cell r="L51">
            <v>4082.0471312708314</v>
          </cell>
          <cell r="M51">
            <v>5539.7018766756037</v>
          </cell>
          <cell r="N51">
            <v>5404.6970509383382</v>
          </cell>
          <cell r="O51">
            <v>4082.0471312708314</v>
          </cell>
          <cell r="Q51">
            <v>2248.7567158176944</v>
          </cell>
          <cell r="R51">
            <v>2212.6138873994641</v>
          </cell>
          <cell r="S51">
            <v>2075.8783977693088</v>
          </cell>
          <cell r="T51">
            <v>1855.5072788203752</v>
          </cell>
          <cell r="U51">
            <v>1851.2021823056298</v>
          </cell>
          <cell r="V51">
            <v>1855.7670214214702</v>
          </cell>
          <cell r="W51">
            <v>388.84943699731906</v>
          </cell>
          <cell r="X51">
            <v>357.01170509383377</v>
          </cell>
          <cell r="Y51">
            <v>216.04336310783836</v>
          </cell>
          <cell r="Z51">
            <v>4.4000000000000004</v>
          </cell>
          <cell r="AA51">
            <v>4.4000000000000004</v>
          </cell>
          <cell r="AB51">
            <v>4.06801324</v>
          </cell>
          <cell r="AD51">
            <v>6319.7000000000007</v>
          </cell>
          <cell r="AE51">
            <v>6292.5</v>
          </cell>
          <cell r="AF51">
            <v>6185.7742477800002</v>
          </cell>
          <cell r="AG51">
            <v>6319.7000000000007</v>
          </cell>
          <cell r="AH51">
            <v>6292.5</v>
          </cell>
          <cell r="AI51">
            <v>6185.7742477800002</v>
          </cell>
          <cell r="AK51">
            <v>110.83304409114936</v>
          </cell>
          <cell r="AL51">
            <v>111.34691713136435</v>
          </cell>
          <cell r="AM51">
            <v>94.534181291131304</v>
          </cell>
          <cell r="AN51">
            <v>62.738676422252006</v>
          </cell>
          <cell r="AO51">
            <v>62.467089756032166</v>
          </cell>
          <cell r="AP51">
            <v>63.134181291131306</v>
          </cell>
          <cell r="AQ51">
            <v>15.486426999999999</v>
          </cell>
          <cell r="AR51">
            <v>15.405415</v>
          </cell>
          <cell r="AS51">
            <v>15</v>
          </cell>
          <cell r="AT51">
            <v>32.607940668897356</v>
          </cell>
          <cell r="AU51">
            <v>33.474412375332179</v>
          </cell>
          <cell r="AV51">
            <v>16.400000000000002</v>
          </cell>
          <cell r="AX51">
            <v>28834.728901999999</v>
          </cell>
          <cell r="AY51">
            <v>28465.809329999996</v>
          </cell>
        </row>
        <row r="52">
          <cell r="C52">
            <v>1256.7024128686328</v>
          </cell>
          <cell r="D52">
            <v>1214.6112600536194</v>
          </cell>
          <cell r="E52">
            <v>858.56237693880075</v>
          </cell>
          <cell r="F52">
            <v>1256.7024128686328</v>
          </cell>
          <cell r="G52">
            <v>1214.6112600536194</v>
          </cell>
          <cell r="H52">
            <v>858.56237693880075</v>
          </cell>
          <cell r="J52">
            <v>924.68847184986589</v>
          </cell>
          <cell r="K52">
            <v>892.14369973190344</v>
          </cell>
          <cell r="L52">
            <v>436.87519607034284</v>
          </cell>
          <cell r="M52">
            <v>924.68847184986589</v>
          </cell>
          <cell r="N52">
            <v>892.14369973190344</v>
          </cell>
          <cell r="O52">
            <v>436.87519607034284</v>
          </cell>
          <cell r="Q52">
            <v>1733.4640737265418</v>
          </cell>
          <cell r="R52">
            <v>1712.6944959785521</v>
          </cell>
          <cell r="S52">
            <v>1583.3346789038505</v>
          </cell>
          <cell r="T52">
            <v>0</v>
          </cell>
          <cell r="U52">
            <v>0</v>
          </cell>
          <cell r="V52">
            <v>0</v>
          </cell>
          <cell r="W52">
            <v>699.16407372654157</v>
          </cell>
          <cell r="X52">
            <v>691.59449597855223</v>
          </cell>
          <cell r="Y52">
            <v>646.1166789038507</v>
          </cell>
          <cell r="Z52">
            <v>1034.3</v>
          </cell>
          <cell r="AA52">
            <v>1021.1</v>
          </cell>
          <cell r="AB52">
            <v>937.21800000000007</v>
          </cell>
          <cell r="AD52">
            <v>3189.1</v>
          </cell>
          <cell r="AE52">
            <v>3081.2999999999997</v>
          </cell>
          <cell r="AF52">
            <v>2436.652</v>
          </cell>
          <cell r="AG52">
            <v>3189.1</v>
          </cell>
          <cell r="AH52">
            <v>3081.2999999999997</v>
          </cell>
          <cell r="AI52">
            <v>2436.652</v>
          </cell>
          <cell r="AK52">
            <v>1332.7729305549606</v>
          </cell>
          <cell r="AL52">
            <v>1292.8830682359244</v>
          </cell>
          <cell r="AM52">
            <v>921.51376144103199</v>
          </cell>
          <cell r="AN52">
            <v>343.12287385254683</v>
          </cell>
          <cell r="AO52">
            <v>318.10195988203753</v>
          </cell>
          <cell r="AP52">
            <v>16.21976144103207</v>
          </cell>
          <cell r="AQ52">
            <v>446.35198400000002</v>
          </cell>
          <cell r="AR52">
            <v>439.11193299999996</v>
          </cell>
          <cell r="AS52">
            <v>404.7</v>
          </cell>
          <cell r="AT52">
            <v>543.29807270241383</v>
          </cell>
          <cell r="AU52">
            <v>535.66917535388666</v>
          </cell>
          <cell r="AV52">
            <v>500.59399999999999</v>
          </cell>
          <cell r="AX52">
            <v>8436.7278890000016</v>
          </cell>
          <cell r="AY52">
            <v>8193.6325239999987</v>
          </cell>
        </row>
        <row r="53">
          <cell r="C53">
            <v>0</v>
          </cell>
          <cell r="D53">
            <v>0</v>
          </cell>
          <cell r="E53">
            <v>91.510319704277578</v>
          </cell>
          <cell r="F53">
            <v>0</v>
          </cell>
          <cell r="G53">
            <v>0</v>
          </cell>
          <cell r="H53">
            <v>91.510319704277578</v>
          </cell>
          <cell r="J53">
            <v>0</v>
          </cell>
          <cell r="K53">
            <v>0</v>
          </cell>
          <cell r="L53">
            <v>199.92329672391264</v>
          </cell>
          <cell r="M53">
            <v>0</v>
          </cell>
          <cell r="N53">
            <v>0</v>
          </cell>
          <cell r="O53">
            <v>199.92329672391264</v>
          </cell>
          <cell r="Q53">
            <v>0</v>
          </cell>
          <cell r="R53">
            <v>0</v>
          </cell>
          <cell r="S53">
            <v>2.0894104196644263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2.0134104196644262</v>
          </cell>
          <cell r="Z53">
            <v>0</v>
          </cell>
          <cell r="AA53">
            <v>0</v>
          </cell>
          <cell r="AB53">
            <v>7.5999999999999998E-2</v>
          </cell>
          <cell r="AD53">
            <v>0</v>
          </cell>
          <cell r="AE53">
            <v>0</v>
          </cell>
          <cell r="AF53">
            <v>10.048999999999999</v>
          </cell>
          <cell r="AG53">
            <v>0</v>
          </cell>
          <cell r="AH53">
            <v>0</v>
          </cell>
          <cell r="AI53">
            <v>10.048999999999999</v>
          </cell>
          <cell r="AK53">
            <v>0</v>
          </cell>
          <cell r="AL53">
            <v>0</v>
          </cell>
          <cell r="AM53">
            <v>142.44191671628539</v>
          </cell>
          <cell r="AN53">
            <v>0</v>
          </cell>
          <cell r="AO53">
            <v>0</v>
          </cell>
          <cell r="AP53">
            <v>142.44191671628539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X53">
            <v>0</v>
          </cell>
          <cell r="AY53">
            <v>0</v>
          </cell>
        </row>
        <row r="54">
          <cell r="C54">
            <v>1256.7024128686328</v>
          </cell>
          <cell r="D54">
            <v>1214.6112600536194</v>
          </cell>
          <cell r="E54">
            <v>950.0726966430783</v>
          </cell>
          <cell r="F54">
            <v>1256.7024128686328</v>
          </cell>
          <cell r="G54">
            <v>1214.6112600536194</v>
          </cell>
          <cell r="H54">
            <v>950.0726966430783</v>
          </cell>
          <cell r="J54">
            <v>924.68847184986589</v>
          </cell>
          <cell r="K54">
            <v>892.14369973190344</v>
          </cell>
          <cell r="L54">
            <v>636.79849279425537</v>
          </cell>
          <cell r="M54">
            <v>924.68847184986589</v>
          </cell>
          <cell r="N54">
            <v>892.14369973190344</v>
          </cell>
          <cell r="O54">
            <v>636.79849279425537</v>
          </cell>
          <cell r="Q54">
            <v>1733.4640737265418</v>
          </cell>
          <cell r="R54">
            <v>1712.6944959785521</v>
          </cell>
          <cell r="S54">
            <v>1585.4240893235151</v>
          </cell>
          <cell r="T54">
            <v>0</v>
          </cell>
          <cell r="U54">
            <v>0</v>
          </cell>
          <cell r="V54">
            <v>0</v>
          </cell>
          <cell r="W54">
            <v>699.16407372654157</v>
          </cell>
          <cell r="X54">
            <v>691.59449597855223</v>
          </cell>
          <cell r="Y54">
            <v>648.13008932351511</v>
          </cell>
          <cell r="Z54">
            <v>1034.3</v>
          </cell>
          <cell r="AA54">
            <v>1021.1</v>
          </cell>
          <cell r="AB54">
            <v>937.29399999999998</v>
          </cell>
          <cell r="AD54">
            <v>3189.1</v>
          </cell>
          <cell r="AE54">
            <v>3081.2999999999997</v>
          </cell>
          <cell r="AF54">
            <v>2446.701</v>
          </cell>
          <cell r="AG54">
            <v>3189.1</v>
          </cell>
          <cell r="AH54">
            <v>3081.2999999999997</v>
          </cell>
          <cell r="AI54">
            <v>2446.701</v>
          </cell>
          <cell r="AK54">
            <v>1332.7729305549606</v>
          </cell>
          <cell r="AL54">
            <v>1292.8830682359244</v>
          </cell>
          <cell r="AM54">
            <v>1063.9556781573174</v>
          </cell>
          <cell r="AN54">
            <v>343.12287385254683</v>
          </cell>
          <cell r="AO54">
            <v>318.10195988203753</v>
          </cell>
          <cell r="AP54">
            <v>158.66167815731745</v>
          </cell>
          <cell r="AQ54">
            <v>446.35198400000002</v>
          </cell>
          <cell r="AR54">
            <v>439.11193299999996</v>
          </cell>
          <cell r="AS54">
            <v>404.7</v>
          </cell>
          <cell r="AT54">
            <v>543.29807270241383</v>
          </cell>
          <cell r="AU54">
            <v>535.66917535388666</v>
          </cell>
          <cell r="AV54">
            <v>500.59399999999999</v>
          </cell>
          <cell r="AX54">
            <v>8436.7278890000016</v>
          </cell>
          <cell r="AY54">
            <v>8193.6325239999987</v>
          </cell>
        </row>
        <row r="55">
          <cell r="C55">
            <v>15872.439678284183</v>
          </cell>
          <cell r="D55">
            <v>15659.262734584452</v>
          </cell>
          <cell r="E55">
            <v>14359.183115064568</v>
          </cell>
          <cell r="F55">
            <v>15872.439678284183</v>
          </cell>
          <cell r="G55">
            <v>15659.262734584452</v>
          </cell>
          <cell r="H55">
            <v>14359.183115064568</v>
          </cell>
          <cell r="J55">
            <v>6464.3903485254696</v>
          </cell>
          <cell r="K55">
            <v>6296.8407506702415</v>
          </cell>
          <cell r="L55">
            <v>4718.8456240650867</v>
          </cell>
          <cell r="M55">
            <v>6464.3903485254696</v>
          </cell>
          <cell r="N55">
            <v>6296.8407506702415</v>
          </cell>
          <cell r="O55">
            <v>4718.8456240650867</v>
          </cell>
          <cell r="Q55">
            <v>3982.2207895442361</v>
          </cell>
          <cell r="R55">
            <v>3925.3083833780165</v>
          </cell>
          <cell r="S55">
            <v>3661.3024870928239</v>
          </cell>
          <cell r="T55">
            <v>1855.5072788203752</v>
          </cell>
          <cell r="U55">
            <v>1851.2021823056298</v>
          </cell>
          <cell r="V55">
            <v>1855.7670214214702</v>
          </cell>
          <cell r="W55">
            <v>1088.0135107238607</v>
          </cell>
          <cell r="X55">
            <v>1048.6062010723861</v>
          </cell>
          <cell r="Y55">
            <v>864.17345243135344</v>
          </cell>
          <cell r="Z55">
            <v>1038.7</v>
          </cell>
          <cell r="AA55">
            <v>1025.5</v>
          </cell>
          <cell r="AB55">
            <v>941.36201324000001</v>
          </cell>
          <cell r="AD55">
            <v>9508.8000000000011</v>
          </cell>
          <cell r="AE55">
            <v>9373.7999999999993</v>
          </cell>
          <cell r="AF55">
            <v>8632.4752477799993</v>
          </cell>
          <cell r="AG55">
            <v>9508.8000000000011</v>
          </cell>
          <cell r="AH55">
            <v>9373.7999999999993</v>
          </cell>
          <cell r="AI55">
            <v>8632.4752477799993</v>
          </cell>
          <cell r="AK55">
            <v>1443.6059746461099</v>
          </cell>
          <cell r="AL55">
            <v>1404.2299853672887</v>
          </cell>
          <cell r="AM55">
            <v>1158.4898594484487</v>
          </cell>
          <cell r="AN55">
            <v>405.86155027479884</v>
          </cell>
          <cell r="AO55">
            <v>380.56904963806971</v>
          </cell>
          <cell r="AP55">
            <v>221.79585944844877</v>
          </cell>
          <cell r="AQ55">
            <v>461.83841100000001</v>
          </cell>
          <cell r="AR55">
            <v>454.51734799999997</v>
          </cell>
          <cell r="AS55">
            <v>419.7</v>
          </cell>
          <cell r="AT55">
            <v>575.90601337131125</v>
          </cell>
          <cell r="AU55">
            <v>569.14358772921878</v>
          </cell>
          <cell r="AV55">
            <v>516.99400000000003</v>
          </cell>
          <cell r="AX55">
            <v>37271.456791000004</v>
          </cell>
          <cell r="AY55">
            <v>36659.441853999997</v>
          </cell>
        </row>
        <row r="58">
          <cell r="AX58">
            <v>2382.9210785021173</v>
          </cell>
          <cell r="AY58">
            <v>2018.0351584833509</v>
          </cell>
        </row>
        <row r="59">
          <cell r="AX59">
            <v>0</v>
          </cell>
        </row>
        <row r="60">
          <cell r="AX60">
            <v>364.88592001876668</v>
          </cell>
          <cell r="AY60">
            <v>0</v>
          </cell>
        </row>
        <row r="62">
          <cell r="AX62">
            <v>9.1152895541215251E-2</v>
          </cell>
          <cell r="AY62">
            <v>7.7201021157917202E-2</v>
          </cell>
        </row>
        <row r="63">
          <cell r="AX63">
            <v>0.15626210664208329</v>
          </cell>
          <cell r="AY63">
            <v>0.1544020423158344</v>
          </cell>
        </row>
        <row r="64">
          <cell r="AX64">
            <v>0</v>
          </cell>
        </row>
        <row r="65">
          <cell r="AX65">
            <v>1.2951969139706865E-2</v>
          </cell>
        </row>
        <row r="67">
          <cell r="AX67">
            <v>3.266666666666667E-2</v>
          </cell>
        </row>
        <row r="68">
          <cell r="AX68">
            <v>5.6000000000000001E-2</v>
          </cell>
        </row>
        <row r="71">
          <cell r="AX71">
            <v>3112.9123993958979</v>
          </cell>
          <cell r="AY71">
            <v>2636.1479604723049</v>
          </cell>
        </row>
        <row r="72">
          <cell r="AX72">
            <v>0</v>
          </cell>
        </row>
        <row r="73">
          <cell r="AX73">
            <v>476.76443892359288</v>
          </cell>
          <cell r="AY73">
            <v>0</v>
          </cell>
        </row>
        <row r="75">
          <cell r="AX75">
            <v>9.3382943230032503E-2</v>
          </cell>
          <cell r="AY75">
            <v>7.9241442401256135E-2</v>
          </cell>
        </row>
        <row r="76">
          <cell r="AX76">
            <v>0.16008504553719857</v>
          </cell>
          <cell r="AY76">
            <v>0.15848288480251227</v>
          </cell>
        </row>
        <row r="77">
          <cell r="AX77">
            <v>0</v>
          </cell>
        </row>
        <row r="78">
          <cell r="AX78">
            <v>1.3103185508992699E-2</v>
          </cell>
        </row>
        <row r="84">
          <cell r="AX84" t="str">
            <v>Total</v>
          </cell>
          <cell r="AY84" t="str">
            <v>Total</v>
          </cell>
        </row>
        <row r="85">
          <cell r="AX85" t="str">
            <v>31-07-07</v>
          </cell>
          <cell r="AY85" t="str">
            <v>30-06-07</v>
          </cell>
        </row>
        <row r="86">
          <cell r="AX86">
            <v>0</v>
          </cell>
          <cell r="AY86">
            <v>0</v>
          </cell>
        </row>
        <row r="87">
          <cell r="AX87">
            <v>0</v>
          </cell>
          <cell r="AY87">
            <v>0</v>
          </cell>
        </row>
        <row r="88">
          <cell r="AX88">
            <v>0.11325716757284802</v>
          </cell>
          <cell r="AY88">
            <v>9.5923805068443932E-2</v>
          </cell>
        </row>
        <row r="89">
          <cell r="AX89">
            <v>0</v>
          </cell>
          <cell r="AY89">
            <v>0</v>
          </cell>
        </row>
        <row r="90">
          <cell r="AX90">
            <v>9.1152895541215251E-2</v>
          </cell>
          <cell r="AY90">
            <v>7.7201021157917202E-2</v>
          </cell>
        </row>
        <row r="91">
          <cell r="AX91">
            <v>0.10473311065843463</v>
          </cell>
          <cell r="AY91">
            <v>8.9524396040908449E-2</v>
          </cell>
        </row>
        <row r="92">
          <cell r="AX92">
            <v>0</v>
          </cell>
          <cell r="AY92">
            <v>0</v>
          </cell>
        </row>
        <row r="93">
          <cell r="AX93">
            <v>0.10148788391778267</v>
          </cell>
          <cell r="AY93">
            <v>8.6724886549146757E-2</v>
          </cell>
        </row>
        <row r="94">
          <cell r="AX94">
            <v>9.3382943230032503E-2</v>
          </cell>
          <cell r="AY94">
            <v>7.9241442401256135E-2</v>
          </cell>
        </row>
      </sheetData>
      <sheetData sheetId="9" refreshError="1">
        <row r="1">
          <cell r="A1" t="str">
            <v>Life Insurance and Pensions</v>
          </cell>
        </row>
        <row r="3">
          <cell r="B3" t="str">
            <v xml:space="preserve">        Nordea Pension</v>
          </cell>
        </row>
        <row r="4">
          <cell r="A4" t="str">
            <v>DKKm</v>
          </cell>
          <cell r="B4" t="str">
            <v>Aktiver</v>
          </cell>
          <cell r="D4" t="str">
            <v>Afkast å-t-d</v>
          </cell>
          <cell r="F4" t="str">
            <v>Benchmark</v>
          </cell>
        </row>
        <row r="5">
          <cell r="B5" t="str">
            <v>31-12-06</v>
          </cell>
          <cell r="C5" t="str">
            <v>31-07-07</v>
          </cell>
          <cell r="D5" t="str">
            <v>DKKm</v>
          </cell>
          <cell r="E5" t="str">
            <v>pct.</v>
          </cell>
          <cell r="F5" t="str">
            <v xml:space="preserve"> pct.</v>
          </cell>
        </row>
        <row r="6">
          <cell r="A6" t="str">
            <v>Danmark</v>
          </cell>
        </row>
        <row r="7">
          <cell r="A7" t="str">
            <v>Aktier</v>
          </cell>
          <cell r="B7">
            <v>21473.5</v>
          </cell>
          <cell r="C7">
            <v>0</v>
          </cell>
          <cell r="D7">
            <v>0</v>
          </cell>
          <cell r="E7">
            <v>0</v>
          </cell>
          <cell r="F7">
            <v>-1.59</v>
          </cell>
        </row>
        <row r="8">
          <cell r="A8" t="str">
            <v>- Private Equity Funds</v>
          </cell>
          <cell r="B8">
            <v>4752.6000000000004</v>
          </cell>
          <cell r="C8">
            <v>0</v>
          </cell>
          <cell r="D8">
            <v>0</v>
          </cell>
          <cell r="E8">
            <v>0</v>
          </cell>
        </row>
        <row r="9">
          <cell r="A9" t="str">
            <v>- Hedge Funds</v>
          </cell>
          <cell r="B9">
            <v>3099.8</v>
          </cell>
          <cell r="C9">
            <v>0</v>
          </cell>
          <cell r="D9">
            <v>0</v>
          </cell>
          <cell r="E9">
            <v>0</v>
          </cell>
        </row>
        <row r="10">
          <cell r="A10" t="str">
            <v>- High Yield Bond Funds</v>
          </cell>
          <cell r="B10">
            <v>643.70000000000005</v>
          </cell>
          <cell r="C10">
            <v>0</v>
          </cell>
          <cell r="D10">
            <v>0</v>
          </cell>
          <cell r="E10">
            <v>0</v>
          </cell>
        </row>
        <row r="11">
          <cell r="A11" t="str">
            <v>- CDO</v>
          </cell>
          <cell r="B11">
            <v>470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>- Other equities, unlisted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</row>
        <row r="13">
          <cell r="A13" t="str">
            <v>Alternative investeringer</v>
          </cell>
          <cell r="B13">
            <v>9707.1</v>
          </cell>
          <cell r="C13">
            <v>0</v>
          </cell>
          <cell r="D13">
            <v>0</v>
          </cell>
          <cell r="E13">
            <v>0</v>
          </cell>
          <cell r="F13">
            <v>0.12767315671879986</v>
          </cell>
        </row>
        <row r="14">
          <cell r="A14" t="str">
            <v>Obligationer,likv.,m.v.</v>
          </cell>
          <cell r="B14">
            <v>56632.7</v>
          </cell>
          <cell r="C14">
            <v>109033.4</v>
          </cell>
          <cell r="D14">
            <v>9060.2097009999998</v>
          </cell>
          <cell r="E14">
            <v>11.570713826538432</v>
          </cell>
          <cell r="F14">
            <v>1.5137256942324486</v>
          </cell>
        </row>
        <row r="15">
          <cell r="A15" t="str">
            <v>Ejendomme</v>
          </cell>
          <cell r="B15">
            <v>12160.2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</row>
        <row r="16">
          <cell r="A16" t="str">
            <v>I alt (eksl. Unit Link)</v>
          </cell>
          <cell r="B16">
            <v>99973.5</v>
          </cell>
          <cell r="C16">
            <v>109033.4</v>
          </cell>
          <cell r="D16">
            <v>9060.2097009999998</v>
          </cell>
          <cell r="E16">
            <v>9.0626253302331516</v>
          </cell>
          <cell r="F16">
            <v>1.1199999999999999</v>
          </cell>
        </row>
        <row r="17">
          <cell r="A17" t="str">
            <v>Unit Link Nordea Funds</v>
          </cell>
          <cell r="B17">
            <v>6401.1319999999996</v>
          </cell>
          <cell r="C17">
            <v>9375</v>
          </cell>
          <cell r="D17">
            <v>686.79798400000004</v>
          </cell>
          <cell r="E17">
            <v>9.1030920685002101</v>
          </cell>
        </row>
        <row r="18">
          <cell r="A18" t="str">
            <v>Unit link Other Funds</v>
          </cell>
          <cell r="B18">
            <v>682.26800000000003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Unit link Total</v>
          </cell>
          <cell r="B19">
            <v>7083.4</v>
          </cell>
          <cell r="C19">
            <v>9375</v>
          </cell>
          <cell r="D19">
            <v>686.79798400000004</v>
          </cell>
          <cell r="E19">
            <v>8.7092989450691949</v>
          </cell>
        </row>
        <row r="20">
          <cell r="A20" t="str">
            <v>I alt (inkl. Unit Link)</v>
          </cell>
          <cell r="B20">
            <v>107056.9</v>
          </cell>
          <cell r="C20">
            <v>118408.4</v>
          </cell>
          <cell r="D20">
            <v>9747.0076850000005</v>
          </cell>
          <cell r="E20">
            <v>9.0367929213597247</v>
          </cell>
        </row>
        <row r="22">
          <cell r="A22" t="str">
            <v>Norge</v>
          </cell>
        </row>
        <row r="23">
          <cell r="A23" t="str">
            <v>Aktier</v>
          </cell>
          <cell r="B23">
            <v>5990.2888043711027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 t="str">
            <v>- Private Equity Funds</v>
          </cell>
          <cell r="B24">
            <v>412.24120951327427</v>
          </cell>
          <cell r="C24">
            <v>0</v>
          </cell>
          <cell r="D24">
            <v>0</v>
          </cell>
          <cell r="E24">
            <v>0</v>
          </cell>
        </row>
        <row r="25">
          <cell r="A25" t="str">
            <v>- Hedge Funds</v>
          </cell>
          <cell r="B25">
            <v>295.10307141779373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>- High Yield Bond Funds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</row>
        <row r="27">
          <cell r="A27" t="str">
            <v>- CDO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</row>
        <row r="28">
          <cell r="A28" t="str">
            <v>- Other equities, unlisted</v>
          </cell>
          <cell r="B28">
            <v>34.231945761089797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>Alternative investeringer</v>
          </cell>
          <cell r="B29">
            <v>741.57622669215777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</row>
        <row r="30">
          <cell r="A30" t="str">
            <v>Obligationer,likv.,m.v.</v>
          </cell>
          <cell r="B30">
            <v>18196.262790298024</v>
          </cell>
          <cell r="C30">
            <v>41326.175999999999</v>
          </cell>
          <cell r="D30">
            <v>3111.875201557998</v>
          </cell>
          <cell r="E30">
            <v>11.032951999008752</v>
          </cell>
          <cell r="F30">
            <v>0</v>
          </cell>
        </row>
        <row r="31">
          <cell r="A31" t="str">
            <v>Ejendomme</v>
          </cell>
          <cell r="B31">
            <v>5506.1460524267768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</row>
        <row r="32">
          <cell r="A32" t="str">
            <v>I alt (eksl. Unit Link)</v>
          </cell>
          <cell r="B32">
            <v>30434.273873788061</v>
          </cell>
          <cell r="C32">
            <v>41326.175999999999</v>
          </cell>
          <cell r="D32">
            <v>3111.875201557998</v>
          </cell>
          <cell r="E32">
            <v>9.0661028766175509</v>
          </cell>
          <cell r="F32">
            <v>0</v>
          </cell>
        </row>
        <row r="33">
          <cell r="A33" t="str">
            <v>Unit Link Nordea Funds</v>
          </cell>
          <cell r="B33">
            <v>3257.1841868298907</v>
          </cell>
          <cell r="C33">
            <v>6898.1760000000004</v>
          </cell>
          <cell r="D33">
            <v>660.50946613439999</v>
          </cell>
          <cell r="E33">
            <v>13.913003701990128</v>
          </cell>
        </row>
        <row r="34">
          <cell r="A34" t="str">
            <v>Unit link Other Funds</v>
          </cell>
          <cell r="B34">
            <v>1490.556127986672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>Unit link Total</v>
          </cell>
          <cell r="B35">
            <v>4747.7403148165622</v>
          </cell>
          <cell r="C35">
            <v>6898.1760000000004</v>
          </cell>
          <cell r="D35">
            <v>660.50946613439999</v>
          </cell>
          <cell r="E35">
            <v>12.025216275237659</v>
          </cell>
        </row>
        <row r="36">
          <cell r="A36" t="str">
            <v>I alt (inkl. Unit Link)</v>
          </cell>
          <cell r="B36">
            <v>35182.014188604626</v>
          </cell>
          <cell r="C36">
            <v>48224.351999999999</v>
          </cell>
          <cell r="D36">
            <v>3772.3846676923981</v>
          </cell>
          <cell r="E36">
            <v>9.4743088205422801</v>
          </cell>
        </row>
        <row r="38">
          <cell r="A38" t="str">
            <v>Sverige</v>
          </cell>
        </row>
        <row r="39">
          <cell r="A39" t="str">
            <v>Aktier</v>
          </cell>
          <cell r="B39">
            <v>1686.7051301808119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</row>
        <row r="40">
          <cell r="A40" t="str">
            <v>- Private Equity Funds</v>
          </cell>
          <cell r="B40">
            <v>79.262769198227886</v>
          </cell>
          <cell r="C40">
            <v>0</v>
          </cell>
          <cell r="D40">
            <v>0</v>
          </cell>
          <cell r="E40">
            <v>0</v>
          </cell>
        </row>
        <row r="41">
          <cell r="A41" t="str">
            <v>- Hedge Funds</v>
          </cell>
          <cell r="B41">
            <v>47.095776495513135</v>
          </cell>
          <cell r="C41">
            <v>0</v>
          </cell>
          <cell r="D41">
            <v>0</v>
          </cell>
          <cell r="E41">
            <v>0</v>
          </cell>
        </row>
        <row r="42">
          <cell r="A42" t="str">
            <v>- High Yield Bond Funds</v>
          </cell>
          <cell r="B42">
            <v>14.433906981987388</v>
          </cell>
          <cell r="C42">
            <v>0</v>
          </cell>
          <cell r="D42">
            <v>0</v>
          </cell>
          <cell r="E42">
            <v>0</v>
          </cell>
        </row>
        <row r="43">
          <cell r="A43" t="str">
            <v>- CDO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- Other equities, unlisted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</row>
        <row r="45">
          <cell r="A45" t="str">
            <v>Alternative investeringer</v>
          </cell>
          <cell r="B45">
            <v>140.79245267572841</v>
          </cell>
          <cell r="C45">
            <v>0</v>
          </cell>
          <cell r="D45">
            <v>0</v>
          </cell>
          <cell r="E45">
            <v>0</v>
          </cell>
          <cell r="F45">
            <v>0.2</v>
          </cell>
        </row>
        <row r="46">
          <cell r="A46" t="str">
            <v>Obligationer,likv.,m.v.</v>
          </cell>
          <cell r="B46">
            <v>12970.698409192477</v>
          </cell>
          <cell r="C46">
            <v>16775.7251</v>
          </cell>
          <cell r="D46">
            <v>1148.3996199999997</v>
          </cell>
          <cell r="E46">
            <v>8.0313214958463828</v>
          </cell>
          <cell r="F46">
            <v>0</v>
          </cell>
        </row>
        <row r="47">
          <cell r="A47" t="str">
            <v>Ejendomme</v>
          </cell>
          <cell r="B47">
            <v>678.80602549574974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</row>
        <row r="48">
          <cell r="A48" t="str">
            <v>I alt (eksl. Unit Link)</v>
          </cell>
          <cell r="B48">
            <v>15477.002017544766</v>
          </cell>
          <cell r="C48">
            <v>16775.7251</v>
          </cell>
          <cell r="D48">
            <v>1148.3996199999997</v>
          </cell>
          <cell r="E48">
            <v>7.3841790669844833</v>
          </cell>
          <cell r="F48">
            <v>0</v>
          </cell>
        </row>
        <row r="49">
          <cell r="A49" t="str">
            <v>Unit Link Nordea Funds</v>
          </cell>
          <cell r="B49">
            <v>11804.773365422705</v>
          </cell>
          <cell r="C49">
            <v>12931.64199</v>
          </cell>
          <cell r="D49">
            <v>1155.7750985079999</v>
          </cell>
          <cell r="E49">
            <v>9.8027456923616345</v>
          </cell>
        </row>
        <row r="50">
          <cell r="A50" t="str">
            <v>Unit link Other Funds</v>
          </cell>
          <cell r="B50">
            <v>15.577891901266883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>Unit link Total</v>
          </cell>
          <cell r="B51">
            <v>11820.351257323971</v>
          </cell>
          <cell r="C51">
            <v>12931.64199</v>
          </cell>
          <cell r="D51">
            <v>1155.7750985079999</v>
          </cell>
          <cell r="E51">
            <v>9.796274057298417</v>
          </cell>
        </row>
        <row r="52">
          <cell r="A52" t="str">
            <v>I alt (inkl. Unit Link)</v>
          </cell>
          <cell r="B52">
            <v>27297.353274868736</v>
          </cell>
          <cell r="C52">
            <v>29707.36709</v>
          </cell>
          <cell r="D52">
            <v>2304.1747185079994</v>
          </cell>
          <cell r="E52">
            <v>8.4246864132014299</v>
          </cell>
        </row>
        <row r="54">
          <cell r="A54" t="str">
            <v>Finland</v>
          </cell>
        </row>
        <row r="55">
          <cell r="A55" t="str">
            <v>Aktier</v>
          </cell>
          <cell r="B55">
            <v>6997.1844270514503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</row>
        <row r="56">
          <cell r="A56" t="str">
            <v>- Private Equity Funds</v>
          </cell>
          <cell r="B56">
            <v>1925.6642832032435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>- Hedge Funds</v>
          </cell>
          <cell r="B57">
            <v>3691.9626736533924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>- High Yield Bond Funds</v>
          </cell>
          <cell r="B58">
            <v>94.548338254362406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>- CDO</v>
          </cell>
          <cell r="B59">
            <v>1049.1184476377509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>- Other equities, unlisted</v>
          </cell>
          <cell r="B60">
            <v>126.68187787854032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>Alternative investeringer</v>
          </cell>
          <cell r="B61">
            <v>6887.9756206272905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</row>
        <row r="62">
          <cell r="A62" t="str">
            <v>Obligationer,likv.,m.v.</v>
          </cell>
          <cell r="B62">
            <v>28085.53214799974</v>
          </cell>
          <cell r="C62">
            <v>47144.962</v>
          </cell>
          <cell r="D62">
            <v>4396.5482168977996</v>
          </cell>
          <cell r="E62">
            <v>12.413675841733259</v>
          </cell>
          <cell r="F62">
            <v>0</v>
          </cell>
        </row>
        <row r="63">
          <cell r="A63" t="str">
            <v>Ejendomme</v>
          </cell>
          <cell r="B63">
            <v>4148.2137170399992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 t="str">
            <v>I alt (eksl. Unit Link)</v>
          </cell>
          <cell r="B64">
            <v>46118.905912718481</v>
          </cell>
          <cell r="C64">
            <v>47144.962</v>
          </cell>
          <cell r="D64">
            <v>4396.5482168977996</v>
          </cell>
          <cell r="E64">
            <v>9.8946344549301504</v>
          </cell>
          <cell r="F64">
            <v>0</v>
          </cell>
        </row>
        <row r="65">
          <cell r="A65" t="str">
            <v>Unit Link Nordea Funds</v>
          </cell>
          <cell r="B65">
            <v>18166.80011728</v>
          </cell>
          <cell r="C65">
            <v>23790.685999999998</v>
          </cell>
          <cell r="D65">
            <v>2037.7753912952003</v>
          </cell>
          <cell r="E65">
            <v>10.209369528165233</v>
          </cell>
        </row>
        <row r="66">
          <cell r="A66" t="str">
            <v>Unit link Other Funds</v>
          </cell>
          <cell r="B66">
            <v>74.921726359999994</v>
          </cell>
          <cell r="C66">
            <v>0</v>
          </cell>
          <cell r="D66">
            <v>0</v>
          </cell>
          <cell r="E66">
            <v>0</v>
          </cell>
        </row>
        <row r="67">
          <cell r="A67" t="str">
            <v>Unit link Total</v>
          </cell>
          <cell r="B67">
            <v>18241.72184364</v>
          </cell>
          <cell r="C67">
            <v>23790.685999999998</v>
          </cell>
          <cell r="D67">
            <v>2037.7753912952003</v>
          </cell>
          <cell r="E67">
            <v>10.190244372033128</v>
          </cell>
        </row>
        <row r="68">
          <cell r="A68" t="str">
            <v>I alt (inkl. Unit Link)</v>
          </cell>
          <cell r="B68">
            <v>64360.627756358481</v>
          </cell>
          <cell r="C68">
            <v>70935.648000000001</v>
          </cell>
          <cell r="D68">
            <v>6434.3236081929999</v>
          </cell>
          <cell r="E68">
            <v>9.9863823276475188</v>
          </cell>
        </row>
        <row r="70">
          <cell r="A70" t="str">
            <v>Andre selskaber 1)</v>
          </cell>
        </row>
        <row r="71">
          <cell r="A71" t="str">
            <v>Aktier</v>
          </cell>
          <cell r="B71">
            <v>4.5462406262300226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 t="str">
            <v>- Private Equity Funds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</row>
        <row r="73">
          <cell r="A73" t="str">
            <v>- Hedge Funds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</row>
        <row r="74">
          <cell r="A74" t="str">
            <v>- High Yield Bond Funds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</row>
        <row r="75">
          <cell r="A75" t="str">
            <v>- CDO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</row>
        <row r="76">
          <cell r="A76" t="str">
            <v>- Other equities, unlisted</v>
          </cell>
          <cell r="B76">
            <v>1.9470489919565442E-35</v>
          </cell>
          <cell r="C76">
            <v>0</v>
          </cell>
          <cell r="D76">
            <v>0</v>
          </cell>
          <cell r="E76">
            <v>0</v>
          </cell>
        </row>
        <row r="77">
          <cell r="A77" t="str">
            <v>Alternative investeringer</v>
          </cell>
          <cell r="B77">
            <v>1.9470489919565442E-35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 t="str">
            <v>Obligationer,likv.,m.v.</v>
          </cell>
          <cell r="B78">
            <v>699.83886673492111</v>
          </cell>
          <cell r="C78">
            <v>826.81450891997417</v>
          </cell>
          <cell r="D78">
            <v>59.558506169999994</v>
          </cell>
          <cell r="E78">
            <v>8.1192440119310501</v>
          </cell>
          <cell r="F78">
            <v>8.1158868402404245</v>
          </cell>
        </row>
        <row r="79">
          <cell r="A79" t="str">
            <v>Ejendomme</v>
          </cell>
          <cell r="B79">
            <v>0.42771604025906196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 t="str">
            <v>I alt (eksl. Unit Link)</v>
          </cell>
          <cell r="B80">
            <v>704.81282340141013</v>
          </cell>
          <cell r="C80">
            <v>826.81450891997417</v>
          </cell>
          <cell r="D80">
            <v>59.558506169999994</v>
          </cell>
          <cell r="E80">
            <v>8.0918099903944487</v>
          </cell>
          <cell r="F80">
            <v>8.0918099903944487</v>
          </cell>
        </row>
        <row r="81">
          <cell r="A81" t="str">
            <v>Unit Link Nordea Funds</v>
          </cell>
          <cell r="B81">
            <v>6870.4748603502157</v>
          </cell>
          <cell r="C81">
            <v>9942.486061940006</v>
          </cell>
          <cell r="D81">
            <v>904.87731393000013</v>
          </cell>
          <cell r="E81">
            <v>11.376320821628788</v>
          </cell>
        </row>
        <row r="82">
          <cell r="A82" t="str">
            <v>Unit link Other Funds</v>
          </cell>
          <cell r="B82">
            <v>1061.9956519466059</v>
          </cell>
          <cell r="C82">
            <v>0</v>
          </cell>
          <cell r="D82">
            <v>0</v>
          </cell>
          <cell r="E82">
            <v>0</v>
          </cell>
        </row>
        <row r="83">
          <cell r="A83" t="str">
            <v>Unit link Total</v>
          </cell>
          <cell r="B83">
            <v>7932.4705122968217</v>
          </cell>
          <cell r="C83">
            <v>9942.486061940006</v>
          </cell>
          <cell r="D83">
            <v>904.87731393000013</v>
          </cell>
          <cell r="E83">
            <v>10.664385240044416</v>
          </cell>
        </row>
        <row r="84">
          <cell r="A84" t="str">
            <v>I alt (inkl. Unit Link)</v>
          </cell>
          <cell r="B84">
            <v>8637.2833356982319</v>
          </cell>
          <cell r="C84">
            <v>10769.300570859979</v>
          </cell>
          <cell r="D84">
            <v>964.43582010000011</v>
          </cell>
          <cell r="E84">
            <v>10.459039972769448</v>
          </cell>
        </row>
        <row r="86">
          <cell r="A86" t="str">
            <v>I alt</v>
          </cell>
        </row>
        <row r="87">
          <cell r="A87" t="str">
            <v>Aktier</v>
          </cell>
          <cell r="B87">
            <v>36152.224602229595</v>
          </cell>
          <cell r="C87">
            <v>0</v>
          </cell>
          <cell r="D87">
            <v>0</v>
          </cell>
          <cell r="E87">
            <v>0</v>
          </cell>
          <cell r="F87">
            <v>-0.93998079473697826</v>
          </cell>
        </row>
        <row r="88">
          <cell r="A88" t="str">
            <v>- Private Equity Funds</v>
          </cell>
          <cell r="B88">
            <v>7169.7682619147454</v>
          </cell>
          <cell r="C88">
            <v>0</v>
          </cell>
          <cell r="D88">
            <v>0</v>
          </cell>
          <cell r="E88">
            <v>0</v>
          </cell>
        </row>
        <row r="89">
          <cell r="A89" t="str">
            <v>- Hedge Funds</v>
          </cell>
          <cell r="B89">
            <v>7133.9615215667</v>
          </cell>
          <cell r="C89">
            <v>0</v>
          </cell>
          <cell r="D89">
            <v>0</v>
          </cell>
          <cell r="E89">
            <v>0</v>
          </cell>
        </row>
        <row r="90">
          <cell r="A90" t="str">
            <v>- High Yield Bond Funds</v>
          </cell>
          <cell r="B90">
            <v>752.6822452363499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- CDO</v>
          </cell>
          <cell r="B91">
            <v>1519.1184476377509</v>
          </cell>
          <cell r="C91">
            <v>0</v>
          </cell>
          <cell r="D91">
            <v>0</v>
          </cell>
          <cell r="E91">
            <v>0</v>
          </cell>
        </row>
        <row r="92">
          <cell r="A92" t="str">
            <v>- Other equities, unlisted</v>
          </cell>
          <cell r="B92">
            <v>160.91382363963012</v>
          </cell>
          <cell r="C92">
            <v>0</v>
          </cell>
          <cell r="D92">
            <v>0</v>
          </cell>
          <cell r="E92">
            <v>0</v>
          </cell>
        </row>
        <row r="93">
          <cell r="A93" t="str">
            <v>Alternative investeringer</v>
          </cell>
          <cell r="B93">
            <v>17477.444299995179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</row>
        <row r="94">
          <cell r="A94" t="str">
            <v>Obligationer,likv.,m.v.</v>
          </cell>
          <cell r="B94">
            <v>116585.03221422515</v>
          </cell>
          <cell r="C94">
            <v>215107.07760891999</v>
          </cell>
          <cell r="D94">
            <v>17776.591245625797</v>
          </cell>
          <cell r="E94">
            <v>11.325716757284802</v>
          </cell>
          <cell r="F94">
            <v>0.38045521223874373</v>
          </cell>
        </row>
        <row r="95">
          <cell r="A95" t="str">
            <v>Ejendomme</v>
          </cell>
          <cell r="B95">
            <v>22493.793511002787</v>
          </cell>
          <cell r="C95">
            <v>0</v>
          </cell>
          <cell r="D95">
            <v>0</v>
          </cell>
          <cell r="E95">
            <v>0</v>
          </cell>
          <cell r="F95" t="e">
            <v>#DIV/0!</v>
          </cell>
        </row>
        <row r="96">
          <cell r="A96" t="str">
            <v>I alt (eksl. Unit Link)</v>
          </cell>
          <cell r="B96">
            <v>192708.49462745272</v>
          </cell>
          <cell r="C96">
            <v>215107.07760891999</v>
          </cell>
          <cell r="D96">
            <v>17776.591245625797</v>
          </cell>
          <cell r="E96">
            <v>9.1152895541215244</v>
          </cell>
          <cell r="F96">
            <v>1.6702214326473779</v>
          </cell>
        </row>
        <row r="97">
          <cell r="A97" t="str">
            <v>Unit Link Nordea Funds</v>
          </cell>
          <cell r="B97">
            <v>46500.364529882812</v>
          </cell>
          <cell r="C97">
            <v>62937.990051940003</v>
          </cell>
          <cell r="D97">
            <v>5445.7352538676005</v>
          </cell>
          <cell r="E97">
            <v>10.473311065843463</v>
          </cell>
        </row>
        <row r="98">
          <cell r="A98" t="str">
            <v>Unit link Other Funds</v>
          </cell>
          <cell r="B98">
            <v>3325.3193981945446</v>
          </cell>
          <cell r="C98">
            <v>0</v>
          </cell>
          <cell r="D98">
            <v>0</v>
          </cell>
          <cell r="E98">
            <v>0</v>
          </cell>
        </row>
        <row r="99">
          <cell r="A99" t="str">
            <v>Unit link Total</v>
          </cell>
          <cell r="B99">
            <v>49825.683928077357</v>
          </cell>
          <cell r="C99">
            <v>62937.990051940003</v>
          </cell>
          <cell r="D99">
            <v>5445.7352538676005</v>
          </cell>
          <cell r="E99">
            <v>10.148788391778266</v>
          </cell>
        </row>
        <row r="100">
          <cell r="A100" t="str">
            <v>I alt (inkl. Unit Link)</v>
          </cell>
          <cell r="B100">
            <v>242534.17855553009</v>
          </cell>
          <cell r="C100">
            <v>278045.06766086002</v>
          </cell>
          <cell r="D100">
            <v>23222.3264994934</v>
          </cell>
          <cell r="E100">
            <v>9.3382943230032502</v>
          </cell>
        </row>
        <row r="102">
          <cell r="A102" t="str">
            <v>1) Polen, Luxembourg og Isle of Man</v>
          </cell>
        </row>
      </sheetData>
      <sheetData sheetId="10" refreshError="1"/>
      <sheetData sheetId="11" refreshError="1"/>
      <sheetData sheetId="12" refreshError="1"/>
      <sheetData sheetId="13" refreshError="1">
        <row r="3">
          <cell r="C3" t="str">
            <v>31-12-06</v>
          </cell>
          <cell r="G3" t="str">
            <v>Danske kroner</v>
          </cell>
          <cell r="I3">
            <v>8</v>
          </cell>
        </row>
        <row r="4">
          <cell r="G4" t="str">
            <v>Lokal valuta</v>
          </cell>
        </row>
        <row r="5">
          <cell r="C5" t="str">
            <v>31-01-07</v>
          </cell>
          <cell r="I5">
            <v>14</v>
          </cell>
        </row>
        <row r="6">
          <cell r="C6" t="str">
            <v>28-02-07</v>
          </cell>
          <cell r="G6">
            <v>1</v>
          </cell>
        </row>
        <row r="7">
          <cell r="C7" t="str">
            <v>31-03-07</v>
          </cell>
          <cell r="I7">
            <v>20</v>
          </cell>
        </row>
        <row r="8">
          <cell r="C8" t="str">
            <v>30-04-07</v>
          </cell>
        </row>
        <row r="9">
          <cell r="C9" t="str">
            <v>31-05-07</v>
          </cell>
          <cell r="G9">
            <v>2</v>
          </cell>
          <cell r="I9">
            <v>26</v>
          </cell>
        </row>
        <row r="10">
          <cell r="C10" t="str">
            <v>30-06-07</v>
          </cell>
        </row>
        <row r="11">
          <cell r="C11" t="str">
            <v>31-07-07</v>
          </cell>
          <cell r="G11">
            <v>16</v>
          </cell>
        </row>
        <row r="12">
          <cell r="C12" t="str">
            <v>31-08-07</v>
          </cell>
        </row>
        <row r="13">
          <cell r="C13" t="str">
            <v>30-09-07</v>
          </cell>
          <cell r="G13">
            <v>14</v>
          </cell>
        </row>
        <row r="14">
          <cell r="C14" t="str">
            <v>31-10-07</v>
          </cell>
        </row>
        <row r="15">
          <cell r="C15" t="str">
            <v>30-11-07</v>
          </cell>
          <cell r="G15" t="str">
            <v>N/A</v>
          </cell>
        </row>
        <row r="16">
          <cell r="C16" t="str">
            <v>31-12-07</v>
          </cell>
        </row>
        <row r="18">
          <cell r="G18">
            <v>2</v>
          </cell>
        </row>
        <row r="19">
          <cell r="C19">
            <v>7</v>
          </cell>
        </row>
        <row r="21">
          <cell r="C21" t="str">
            <v>31-07-07</v>
          </cell>
          <cell r="G21">
            <v>746</v>
          </cell>
        </row>
        <row r="23">
          <cell r="C23" t="str">
            <v>30-06-07</v>
          </cell>
          <cell r="G23">
            <v>746</v>
          </cell>
        </row>
        <row r="25">
          <cell r="C25" t="str">
            <v>30-04-07</v>
          </cell>
          <cell r="G25">
            <v>745.56399999999996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7">
          <cell r="A7" t="str">
            <v>NOK</v>
          </cell>
          <cell r="B7">
            <v>89.22</v>
          </cell>
          <cell r="C7">
            <v>91.24</v>
          </cell>
          <cell r="D7">
            <v>91.66</v>
          </cell>
          <cell r="E7">
            <v>90.590667276951933</v>
          </cell>
          <cell r="F7">
            <v>91.707026302063937</v>
          </cell>
          <cell r="G7">
            <v>96</v>
          </cell>
          <cell r="H7">
            <v>96</v>
          </cell>
          <cell r="I7">
            <v>96</v>
          </cell>
          <cell r="J7">
            <v>96</v>
          </cell>
          <cell r="K7">
            <v>96</v>
          </cell>
          <cell r="L7">
            <v>96</v>
          </cell>
          <cell r="M7">
            <v>96</v>
          </cell>
          <cell r="N7">
            <v>96</v>
          </cell>
          <cell r="O7">
            <v>96</v>
          </cell>
          <cell r="P7">
            <v>96</v>
          </cell>
          <cell r="Q7">
            <v>96</v>
          </cell>
        </row>
        <row r="8">
          <cell r="A8" t="str">
            <v>EUR</v>
          </cell>
          <cell r="B8">
            <v>744.1</v>
          </cell>
          <cell r="C8">
            <v>743.26</v>
          </cell>
          <cell r="D8">
            <v>742.87</v>
          </cell>
          <cell r="E8">
            <v>745.56399999999996</v>
          </cell>
          <cell r="F8">
            <v>745.10096118024001</v>
          </cell>
          <cell r="G8">
            <v>746</v>
          </cell>
          <cell r="H8">
            <v>746</v>
          </cell>
          <cell r="I8">
            <v>746</v>
          </cell>
          <cell r="J8">
            <v>746</v>
          </cell>
          <cell r="K8">
            <v>746</v>
          </cell>
          <cell r="L8">
            <v>746</v>
          </cell>
          <cell r="M8">
            <v>746</v>
          </cell>
          <cell r="N8">
            <v>746</v>
          </cell>
          <cell r="O8">
            <v>746</v>
          </cell>
          <cell r="P8">
            <v>746</v>
          </cell>
          <cell r="Q8">
            <v>746</v>
          </cell>
        </row>
        <row r="9">
          <cell r="A9" t="str">
            <v>PLN</v>
          </cell>
          <cell r="B9">
            <v>169.91</v>
          </cell>
          <cell r="C9">
            <v>171.86</v>
          </cell>
          <cell r="D9">
            <v>176.56</v>
          </cell>
          <cell r="E9">
            <v>194.70489919565443</v>
          </cell>
          <cell r="F9">
            <v>193.0705610610238</v>
          </cell>
          <cell r="G9">
            <v>189</v>
          </cell>
          <cell r="H9">
            <v>189</v>
          </cell>
          <cell r="I9">
            <v>189</v>
          </cell>
          <cell r="J9">
            <v>189</v>
          </cell>
          <cell r="K9">
            <v>189</v>
          </cell>
          <cell r="L9">
            <v>189</v>
          </cell>
          <cell r="M9">
            <v>189</v>
          </cell>
          <cell r="N9">
            <v>189</v>
          </cell>
          <cell r="O9">
            <v>189</v>
          </cell>
          <cell r="P9">
            <v>189</v>
          </cell>
          <cell r="Q9">
            <v>189</v>
          </cell>
        </row>
        <row r="10">
          <cell r="A10" t="str">
            <v>SEK</v>
          </cell>
          <cell r="B10">
            <v>82.15</v>
          </cell>
          <cell r="C10">
            <v>82.1</v>
          </cell>
          <cell r="D10">
            <v>83.25</v>
          </cell>
          <cell r="E10">
            <v>82.479468468499363</v>
          </cell>
          <cell r="F10">
            <v>79.748155875121086</v>
          </cell>
          <cell r="G10">
            <v>83</v>
          </cell>
          <cell r="H10">
            <v>83</v>
          </cell>
          <cell r="I10">
            <v>83</v>
          </cell>
          <cell r="J10">
            <v>83</v>
          </cell>
          <cell r="K10">
            <v>83</v>
          </cell>
          <cell r="L10">
            <v>83</v>
          </cell>
          <cell r="M10">
            <v>83</v>
          </cell>
          <cell r="N10">
            <v>83</v>
          </cell>
          <cell r="O10">
            <v>83</v>
          </cell>
          <cell r="P10">
            <v>83</v>
          </cell>
          <cell r="Q10">
            <v>83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Beholdningsdata"/>
    </sheetNames>
    <sheetDataSet>
      <sheetData sheetId="0"/>
      <sheetData sheetId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Input Sheet"/>
      <sheetName val="Raw Data Sheet"/>
    </sheetNames>
    <sheetDataSet>
      <sheetData sheetId="0"/>
      <sheetData sheetId="1" refreshError="1">
        <row r="1">
          <cell r="A1">
            <v>36891</v>
          </cell>
        </row>
      </sheetData>
      <sheetData sheetId="2" refreshError="1">
        <row r="37">
          <cell r="A37" t="str">
            <v>Dec 2000</v>
          </cell>
        </row>
        <row r="39">
          <cell r="A39" t="str">
            <v>Jan–Dec 2000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Input Sheet"/>
      <sheetName val="Raw Data Sheet"/>
    </sheetNames>
    <sheetDataSet>
      <sheetData sheetId="0"/>
      <sheetData sheetId="1" refreshError="1">
        <row r="1">
          <cell r="A1">
            <v>36891</v>
          </cell>
        </row>
      </sheetData>
      <sheetData sheetId="2" refreshError="1">
        <row r="37">
          <cell r="A37" t="str">
            <v>Dec 2000</v>
          </cell>
        </row>
        <row r="39">
          <cell r="A39" t="str">
            <v>Jan–Dec 2000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Final output"/>
      <sheetName val="Adjustments"/>
      <sheetName val="Calculated forecast"/>
      <sheetName val="AuM"/>
      <sheetName val=" Income"/>
      <sheetName val="Income deduction"/>
      <sheetName val=" Personnel"/>
      <sheetName val="Other Opex"/>
    </sheetNames>
    <sheetDataSet>
      <sheetData sheetId="0"/>
      <sheetData sheetId="1"/>
      <sheetData sheetId="2" refreshError="1">
        <row r="2">
          <cell r="O2">
            <v>7.44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Input Sheet"/>
      <sheetName val="Raw Data Sheet"/>
    </sheetNames>
    <sheetDataSet>
      <sheetData sheetId="0"/>
      <sheetData sheetId="1" refreshError="1">
        <row r="1">
          <cell r="A1">
            <v>36891</v>
          </cell>
        </row>
      </sheetData>
      <sheetData sheetId="2" refreshError="1">
        <row r="37">
          <cell r="A37" t="str">
            <v>Dec 2000</v>
          </cell>
        </row>
        <row r="39">
          <cell r="A39" t="str">
            <v>Jan–Dec 2000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Input Sheet"/>
      <sheetName val="Raw Data Sheet"/>
    </sheetNames>
    <sheetDataSet>
      <sheetData sheetId="0"/>
      <sheetData sheetId="1" refreshError="1">
        <row r="1">
          <cell r="A1">
            <v>36891</v>
          </cell>
        </row>
      </sheetData>
      <sheetData sheetId="2" refreshError="1">
        <row r="37">
          <cell r="A37" t="str">
            <v>Dec 2000</v>
          </cell>
        </row>
        <row r="39">
          <cell r="A39" t="str">
            <v>Jan–Dec 2000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Input Sheet"/>
      <sheetName val="Raw Data Sheet"/>
    </sheetNames>
    <sheetDataSet>
      <sheetData sheetId="0"/>
      <sheetData sheetId="1" refreshError="1">
        <row r="1">
          <cell r="A1">
            <v>36891</v>
          </cell>
        </row>
      </sheetData>
      <sheetData sheetId="2" refreshError="1">
        <row r="37">
          <cell r="A37" t="str">
            <v>Dec 2000</v>
          </cell>
        </row>
        <row r="39">
          <cell r="A39" t="str">
            <v>Jan–Dec 2000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g"/>
      <sheetName val="QoQ comparison 2"/>
      <sheetName val="Market share comparison"/>
      <sheetName val="NB Denmark"/>
      <sheetName val="NB Finland"/>
      <sheetName val="NB Norway"/>
      <sheetName val="NB Sweden"/>
      <sheetName val="CRU values"/>
      <sheetName val="NB 5 quarters"/>
      <sheetName val="Margins 1 - IR"/>
      <sheetName val="Volumes - IR"/>
      <sheetName val="Volumes 2 - IR"/>
      <sheetName val="Not sent =&gt;"/>
      <sheetName val="NB 2 Total"/>
      <sheetName val="NB 3"/>
      <sheetName val="NB QoQ values"/>
      <sheetName val="NB 2 New"/>
      <sheetName val="NB page"/>
      <sheetName val="NB 2"/>
      <sheetName val="NB total"/>
    </sheetNames>
    <sheetDataSet>
      <sheetData sheetId="0">
        <row r="4">
          <cell r="B4" t="str">
            <v>Interim figures</v>
          </cell>
          <cell r="C4" t="str">
            <v>Nordic Banking_EURO</v>
          </cell>
        </row>
        <row r="5">
          <cell r="B5" t="str">
            <v>market shares mar</v>
          </cell>
        </row>
        <row r="17">
          <cell r="C17" t="str">
            <v>Denmark</v>
          </cell>
        </row>
        <row r="18">
          <cell r="C18" t="str">
            <v>Finland</v>
          </cell>
        </row>
        <row r="19">
          <cell r="C19" t="str">
            <v>Norway</v>
          </cell>
        </row>
        <row r="20">
          <cell r="C20" t="str">
            <v>Sweden</v>
          </cell>
        </row>
        <row r="21">
          <cell r="C21" t="str">
            <v>DK_DKK_values</v>
          </cell>
        </row>
        <row r="22">
          <cell r="C22" t="str">
            <v>NO_NOK_values</v>
          </cell>
        </row>
        <row r="23">
          <cell r="C23" t="str">
            <v>SE_SEK_values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g"/>
      <sheetName val="QoQ comparison 2"/>
      <sheetName val="Market share comparison"/>
      <sheetName val="NB Denmark"/>
      <sheetName val="NB Finland"/>
      <sheetName val="NB Norway"/>
      <sheetName val="NB Sweden"/>
      <sheetName val="CRU values"/>
      <sheetName val="NB 5 quarters"/>
      <sheetName val="Margins 1 - IR"/>
      <sheetName val="Volumes - IR"/>
      <sheetName val="Volumes 2 - IR"/>
      <sheetName val="Not sent =&gt;"/>
      <sheetName val="NB 2 Total"/>
      <sheetName val="NB 3"/>
      <sheetName val="NB QoQ values"/>
      <sheetName val="NB 2 New"/>
      <sheetName val="NB page"/>
      <sheetName val="NB 2"/>
      <sheetName val="NB total"/>
    </sheetNames>
    <sheetDataSet>
      <sheetData sheetId="0">
        <row r="4">
          <cell r="B4" t="str">
            <v>Interim figures</v>
          </cell>
          <cell r="C4" t="str">
            <v>Nordic Banking_EURO</v>
          </cell>
        </row>
        <row r="5">
          <cell r="B5" t="str">
            <v>market shares mar</v>
          </cell>
        </row>
        <row r="17">
          <cell r="C17" t="str">
            <v>Denmark</v>
          </cell>
        </row>
        <row r="18">
          <cell r="C18" t="str">
            <v>Finland</v>
          </cell>
        </row>
        <row r="19">
          <cell r="C19" t="str">
            <v>Norway</v>
          </cell>
        </row>
        <row r="20">
          <cell r="C20" t="str">
            <v>Sweden</v>
          </cell>
        </row>
        <row r="21">
          <cell r="C21" t="str">
            <v>DK_DKK_values</v>
          </cell>
        </row>
        <row r="22">
          <cell r="C22" t="str">
            <v>NO_NOK_values</v>
          </cell>
        </row>
        <row r="23">
          <cell r="C23" t="str">
            <v>SE_SEK_values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g"/>
      <sheetName val="QoQ comparison 2"/>
      <sheetName val="Market share comparison"/>
      <sheetName val="NB Denmark"/>
      <sheetName val="NB Finland"/>
      <sheetName val="NB Norway"/>
      <sheetName val="NB Sweden"/>
      <sheetName val="CRU values"/>
      <sheetName val="NB 5 quarters"/>
      <sheetName val="Margins 1 - IR"/>
      <sheetName val="Volumes - IR"/>
      <sheetName val="Volumes 2 - IR"/>
      <sheetName val="Not sent =&gt;"/>
      <sheetName val="NB 2 Total"/>
      <sheetName val="NB 3"/>
      <sheetName val="NB QoQ values"/>
      <sheetName val="NB 2 New"/>
      <sheetName val="NB page"/>
      <sheetName val="NB 2"/>
      <sheetName val="NB total"/>
    </sheetNames>
    <sheetDataSet>
      <sheetData sheetId="0">
        <row r="4">
          <cell r="B4" t="str">
            <v>Interim figures</v>
          </cell>
          <cell r="C4" t="str">
            <v>Nordic Banking_EURO</v>
          </cell>
        </row>
        <row r="5">
          <cell r="B5" t="str">
            <v>market shares mar</v>
          </cell>
        </row>
        <row r="17">
          <cell r="C17" t="str">
            <v>Denmark</v>
          </cell>
        </row>
        <row r="18">
          <cell r="C18" t="str">
            <v>Finland</v>
          </cell>
        </row>
        <row r="19">
          <cell r="C19" t="str">
            <v>Norway</v>
          </cell>
        </row>
        <row r="20">
          <cell r="C20" t="str">
            <v>Sweden</v>
          </cell>
        </row>
        <row r="21">
          <cell r="C21" t="str">
            <v>DK_DKK_values</v>
          </cell>
        </row>
        <row r="22">
          <cell r="C22" t="str">
            <v>NO_NOK_values</v>
          </cell>
        </row>
        <row r="23">
          <cell r="C23" t="str">
            <v>SE_SEK_values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g"/>
      <sheetName val="QoQ comparison 2"/>
      <sheetName val="Market share comparison"/>
      <sheetName val="NB Denmark"/>
      <sheetName val="NB Finland"/>
      <sheetName val="NB Norway"/>
      <sheetName val="NB Sweden"/>
      <sheetName val="CRU values"/>
      <sheetName val="NB 5 quarters"/>
      <sheetName val="Margins 1 - IR"/>
      <sheetName val="Volumes - IR"/>
      <sheetName val="Volumes 2 - IR"/>
      <sheetName val="Not sent =&gt;"/>
      <sheetName val="NB 2 Total"/>
      <sheetName val="NB 3"/>
      <sheetName val="NB QoQ values"/>
      <sheetName val="NB 2 New"/>
      <sheetName val="NB page"/>
      <sheetName val="NB 2"/>
      <sheetName val="NB total"/>
    </sheetNames>
    <sheetDataSet>
      <sheetData sheetId="0">
        <row r="4">
          <cell r="B4" t="str">
            <v>Interim figures</v>
          </cell>
          <cell r="C4" t="str">
            <v>Nordic Banking_EURO</v>
          </cell>
        </row>
        <row r="5">
          <cell r="B5" t="str">
            <v>market shares mar</v>
          </cell>
        </row>
        <row r="17">
          <cell r="C17" t="str">
            <v>Denmark</v>
          </cell>
        </row>
        <row r="18">
          <cell r="C18" t="str">
            <v>Finland</v>
          </cell>
        </row>
        <row r="19">
          <cell r="C19" t="str">
            <v>Norway</v>
          </cell>
        </row>
        <row r="20">
          <cell r="C20" t="str">
            <v>Sweden</v>
          </cell>
        </row>
        <row r="21">
          <cell r="C21" t="str">
            <v>DK_DKK_values</v>
          </cell>
        </row>
        <row r="22">
          <cell r="C22" t="str">
            <v>NO_NOK_values</v>
          </cell>
        </row>
        <row r="23">
          <cell r="C23" t="str">
            <v>SE_SEK_values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g"/>
      <sheetName val="QoQ comparison 2"/>
      <sheetName val="Market share comparison"/>
      <sheetName val="NB Denmark"/>
      <sheetName val="NB Finland"/>
      <sheetName val="NB Norway"/>
      <sheetName val="NB Sweden"/>
      <sheetName val="CRU values"/>
      <sheetName val="NB 5 quarters"/>
      <sheetName val="Margins 1 - IR"/>
      <sheetName val="Volumes - IR"/>
      <sheetName val="Volumes 2 - IR"/>
      <sheetName val="Not sent =&gt;"/>
      <sheetName val="NB 2 Total"/>
      <sheetName val="NB 3"/>
      <sheetName val="NB QoQ values"/>
      <sheetName val="NB 2 New"/>
      <sheetName val="NB page"/>
      <sheetName val="NB 2"/>
      <sheetName val="NB total"/>
    </sheetNames>
    <sheetDataSet>
      <sheetData sheetId="0">
        <row r="4">
          <cell r="B4" t="str">
            <v>Interim figures</v>
          </cell>
          <cell r="C4" t="str">
            <v>Nordic Banking_EURO</v>
          </cell>
        </row>
        <row r="5">
          <cell r="B5" t="str">
            <v>market shares mar</v>
          </cell>
        </row>
        <row r="17">
          <cell r="C17" t="str">
            <v>Denmark</v>
          </cell>
        </row>
        <row r="18">
          <cell r="C18" t="str">
            <v>Finland</v>
          </cell>
        </row>
        <row r="19">
          <cell r="C19" t="str">
            <v>Norway</v>
          </cell>
        </row>
        <row r="20">
          <cell r="C20" t="str">
            <v>Sweden</v>
          </cell>
        </row>
        <row r="21">
          <cell r="C21" t="str">
            <v>DK_DKK_values</v>
          </cell>
        </row>
        <row r="22">
          <cell r="C22" t="str">
            <v>NO_NOK_values</v>
          </cell>
        </row>
        <row r="23">
          <cell r="C23" t="str">
            <v>SE_SEK_values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g"/>
      <sheetName val="QoQ comparison 2"/>
      <sheetName val="CRU values"/>
      <sheetName val="5 quarters"/>
      <sheetName val="NB 3"/>
      <sheetName val="NB 2 New"/>
      <sheetName val="NB 2 Denmark"/>
      <sheetName val="NB 2 Finland"/>
      <sheetName val="NB 2 Norway"/>
      <sheetName val="NB 2 Sweden"/>
      <sheetName val="Margins 1 - IR"/>
      <sheetName val="Volumes - IR"/>
      <sheetName val="Volumes 2 - IR"/>
      <sheetName val="Not sent =&gt;"/>
      <sheetName val="NB QoQ values"/>
      <sheetName val="NB page"/>
      <sheetName val="NB 2"/>
    </sheetNames>
    <sheetDataSet>
      <sheetData sheetId="0">
        <row r="4">
          <cell r="B4" t="str">
            <v>Interim figures</v>
          </cell>
          <cell r="F4">
            <v>61</v>
          </cell>
          <cell r="G4">
            <v>41</v>
          </cell>
        </row>
        <row r="10">
          <cell r="C10" t="str">
            <v>Margins</v>
          </cell>
        </row>
        <row r="11">
          <cell r="C11" t="str">
            <v>Nordic Banking_EURO_values</v>
          </cell>
        </row>
        <row r="12">
          <cell r="C12" t="str">
            <v>DK_Euro_values</v>
          </cell>
        </row>
        <row r="13">
          <cell r="C13" t="str">
            <v>FI_Euro_values</v>
          </cell>
        </row>
        <row r="14">
          <cell r="C14" t="str">
            <v>NO_Euro_values</v>
          </cell>
        </row>
        <row r="15">
          <cell r="C15" t="str">
            <v>SE_Euro_values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g"/>
      <sheetName val="QoQ comparison 2"/>
      <sheetName val="CRU values"/>
      <sheetName val="5 quarters"/>
      <sheetName val="NB 3"/>
      <sheetName val="NB 2 New"/>
      <sheetName val="NB 2 Denmark"/>
      <sheetName val="NB 2 Finland"/>
      <sheetName val="NB 2 Norway"/>
      <sheetName val="NB 2 Sweden"/>
      <sheetName val="Margins 1 - IR"/>
      <sheetName val="Volumes - IR"/>
      <sheetName val="Volumes 2 - IR"/>
      <sheetName val="Not sent =&gt;"/>
      <sheetName val="NB QoQ values"/>
      <sheetName val="NB page"/>
      <sheetName val="NB 2"/>
    </sheetNames>
    <sheetDataSet>
      <sheetData sheetId="0">
        <row r="4">
          <cell r="B4" t="str">
            <v>Interim figures</v>
          </cell>
          <cell r="F4">
            <v>61</v>
          </cell>
          <cell r="G4">
            <v>41</v>
          </cell>
        </row>
        <row r="10">
          <cell r="C10" t="str">
            <v>Margins</v>
          </cell>
        </row>
        <row r="11">
          <cell r="C11" t="str">
            <v>Nordic Banking_EURO_values</v>
          </cell>
        </row>
        <row r="12">
          <cell r="C12" t="str">
            <v>DK_Euro_values</v>
          </cell>
        </row>
        <row r="13">
          <cell r="C13" t="str">
            <v>FI_Euro_values</v>
          </cell>
        </row>
        <row r="14">
          <cell r="C14" t="str">
            <v>NO_Euro_values</v>
          </cell>
        </row>
        <row r="15">
          <cell r="C15" t="str">
            <v>SE_Euro_values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Final output"/>
      <sheetName val="Adjustments"/>
      <sheetName val="Calculated forecast"/>
      <sheetName val="AuM"/>
      <sheetName val=" Income"/>
      <sheetName val="Income deduction"/>
      <sheetName val=" Personnel"/>
      <sheetName val="Other Opex"/>
    </sheetNames>
    <sheetDataSet>
      <sheetData sheetId="0"/>
      <sheetData sheetId="1"/>
      <sheetData sheetId="2" refreshError="1">
        <row r="2">
          <cell r="O2">
            <v>7.44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g"/>
      <sheetName val="QoQ comparison 2"/>
      <sheetName val="CRU values"/>
      <sheetName val="5 quarters"/>
      <sheetName val="NB 3"/>
      <sheetName val="NB 2 New"/>
      <sheetName val="NB 2 Denmark"/>
      <sheetName val="NB 2 Finland"/>
      <sheetName val="NB 2 Norway"/>
      <sheetName val="NB 2 Sweden"/>
      <sheetName val="Margins 1 - IR"/>
      <sheetName val="Volumes - IR"/>
      <sheetName val="Volumes 2 - IR"/>
      <sheetName val="Not sent =&gt;"/>
      <sheetName val="NB QoQ values"/>
      <sheetName val="NB page"/>
      <sheetName val="NB 2"/>
    </sheetNames>
    <sheetDataSet>
      <sheetData sheetId="0">
        <row r="4">
          <cell r="B4" t="str">
            <v>Interim figures</v>
          </cell>
          <cell r="F4">
            <v>61</v>
          </cell>
          <cell r="G4">
            <v>41</v>
          </cell>
        </row>
        <row r="10">
          <cell r="C10" t="str">
            <v>Margins</v>
          </cell>
        </row>
        <row r="11">
          <cell r="C11" t="str">
            <v>Nordic Banking_EURO_values</v>
          </cell>
        </row>
        <row r="12">
          <cell r="C12" t="str">
            <v>DK_Euro_values</v>
          </cell>
        </row>
        <row r="13">
          <cell r="C13" t="str">
            <v>FI_Euro_values</v>
          </cell>
        </row>
        <row r="14">
          <cell r="C14" t="str">
            <v>NO_Euro_values</v>
          </cell>
        </row>
        <row r="15">
          <cell r="C15" t="str">
            <v>SE_Euro_values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g"/>
      <sheetName val="QoQ comparison 2"/>
      <sheetName val="CRU values"/>
      <sheetName val="5 quarters"/>
      <sheetName val="NB 3"/>
      <sheetName val="NB 2 New"/>
      <sheetName val="NB 2 Denmark"/>
      <sheetName val="NB 2 Finland"/>
      <sheetName val="NB 2 Norway"/>
      <sheetName val="NB 2 Sweden"/>
      <sheetName val="Margins 1 - IR"/>
      <sheetName val="Volumes - IR"/>
      <sheetName val="Volumes 2 - IR"/>
      <sheetName val="Not sent =&gt;"/>
      <sheetName val="NB QoQ values"/>
      <sheetName val="NB page"/>
      <sheetName val="NB 2"/>
    </sheetNames>
    <sheetDataSet>
      <sheetData sheetId="0">
        <row r="4">
          <cell r="B4" t="str">
            <v>Interim figures</v>
          </cell>
          <cell r="F4">
            <v>61</v>
          </cell>
          <cell r="G4">
            <v>41</v>
          </cell>
        </row>
        <row r="10">
          <cell r="C10" t="str">
            <v>Margins</v>
          </cell>
        </row>
        <row r="11">
          <cell r="C11" t="str">
            <v>Nordic Banking_EURO_values</v>
          </cell>
        </row>
        <row r="12">
          <cell r="C12" t="str">
            <v>DK_Euro_values</v>
          </cell>
        </row>
        <row r="13">
          <cell r="C13" t="str">
            <v>FI_Euro_values</v>
          </cell>
        </row>
        <row r="14">
          <cell r="C14" t="str">
            <v>NO_Euro_values</v>
          </cell>
        </row>
        <row r="15">
          <cell r="C15" t="str">
            <v>SE_Euro_values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g"/>
      <sheetName val="QoQ comparison 2"/>
      <sheetName val="CRU values"/>
      <sheetName val="5 quarters"/>
      <sheetName val="NB 3"/>
      <sheetName val="NB 2 New"/>
      <sheetName val="NB 2 Denmark"/>
      <sheetName val="NB 2 Finland"/>
      <sheetName val="NB 2 Norway"/>
      <sheetName val="NB 2 Sweden"/>
      <sheetName val="Margins 1 - IR"/>
      <sheetName val="Volumes - IR"/>
      <sheetName val="Volumes 2 - IR"/>
      <sheetName val="Not sent =&gt;"/>
      <sheetName val="NB QoQ values"/>
      <sheetName val="NB page"/>
      <sheetName val="NB 2"/>
    </sheetNames>
    <sheetDataSet>
      <sheetData sheetId="0">
        <row r="4">
          <cell r="B4" t="str">
            <v>Interim figures</v>
          </cell>
          <cell r="F4">
            <v>61</v>
          </cell>
          <cell r="G4">
            <v>41</v>
          </cell>
        </row>
        <row r="10">
          <cell r="C10" t="str">
            <v>Margins</v>
          </cell>
        </row>
        <row r="11">
          <cell r="C11" t="str">
            <v>Nordic Banking_EURO_values</v>
          </cell>
        </row>
        <row r="12">
          <cell r="C12" t="str">
            <v>DK_Euro_values</v>
          </cell>
        </row>
        <row r="13">
          <cell r="C13" t="str">
            <v>FI_Euro_values</v>
          </cell>
        </row>
        <row r="14">
          <cell r="C14" t="str">
            <v>NO_Euro_values</v>
          </cell>
        </row>
        <row r="15">
          <cell r="C15" t="str">
            <v>SE_Euro_values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ffic light"/>
      <sheetName val="Forecast"/>
      <sheetName val="Overview P&amp;L all BU"/>
      <sheetName val="EFD BC Budget02"/>
      <sheetName val="New AUM table"/>
      <sheetName val="new BAR layout"/>
      <sheetName val="BAR layout may"/>
      <sheetName val="External"/>
      <sheetName val="Transaction fees"/>
      <sheetName val="CRU"/>
      <sheetName val="Afstem CRU"/>
      <sheetName val="CRU overview sidste mån"/>
      <sheetName val="PRU"/>
      <sheetName val="Afstem PRU"/>
      <sheetName val="PRU overview sidste mån"/>
      <sheetName val="IF01"/>
      <sheetName val="IF02"/>
      <sheetName val="IF03"/>
      <sheetName val="IF04"/>
      <sheetName val="IF05"/>
      <sheetName val="IF06"/>
      <sheetName val="IF07"/>
      <sheetName val="Traditional Life03"/>
      <sheetName val="Traditional Life04"/>
      <sheetName val="Traditional Life05"/>
      <sheetName val="Traditional Life06"/>
      <sheetName val="Traditional Life07"/>
      <sheetName val="Unit linked03"/>
      <sheetName val="Unit linked04"/>
      <sheetName val="Unit linked05"/>
      <sheetName val="Unit linked06"/>
      <sheetName val="Unit linked07"/>
      <sheetName val="LifeCRU01"/>
      <sheetName val="LifeCRU02"/>
      <sheetName val="LifeCRU03"/>
      <sheetName val="LifeCRU04"/>
      <sheetName val="LifePRU01"/>
      <sheetName val="LifePRU02"/>
      <sheetName val="LifePRU03"/>
      <sheetName val="LifePRU04"/>
      <sheetName val="Life 2001"/>
      <sheetName val="IM01"/>
      <sheetName val="IM02"/>
      <sheetName val="IM03"/>
      <sheetName val="IM04"/>
      <sheetName val="IM05"/>
      <sheetName val="IM06"/>
      <sheetName val="IM07"/>
      <sheetName val="EPB excl EFD01"/>
      <sheetName val="EPB excl EFD02"/>
      <sheetName val="EPB excl EFD03"/>
      <sheetName val="EPB excl EFD04"/>
      <sheetName val="EPB excl EFD05"/>
      <sheetName val="EPB excl EFD06"/>
      <sheetName val="EPB excl EFD07"/>
      <sheetName val="EFD01"/>
      <sheetName val="EFD02"/>
      <sheetName val="EFD03"/>
      <sheetName val="EFD04"/>
      <sheetName val="EFD05"/>
      <sheetName val="EFD06"/>
      <sheetName val="EFD07"/>
      <sheetName val="EFD BC03"/>
      <sheetName val="EFD BC04"/>
      <sheetName val="EFD BC05"/>
      <sheetName val="EFD BC06"/>
      <sheetName val="EFD BC07"/>
      <sheetName val="TPB01"/>
      <sheetName val="TPB02"/>
      <sheetName val="TPB03"/>
      <sheetName val="TPB04"/>
      <sheetName val="TPB05"/>
      <sheetName val="TPB06"/>
      <sheetName val="TPB07"/>
      <sheetName val="PWM01"/>
      <sheetName val="PWM02"/>
      <sheetName val="PWM03"/>
      <sheetName val="PWM04"/>
      <sheetName val="PWM05"/>
      <sheetName val="PWM06"/>
      <sheetName val="PWM07"/>
      <sheetName val="BS02"/>
      <sheetName val="BS03"/>
      <sheetName val="BS04"/>
      <sheetName val="BS05"/>
      <sheetName val="BS06"/>
      <sheetName val="BS07"/>
      <sheetName val="Graf data til Business Unit"/>
      <sheetName val="Grafer European Private Banking"/>
      <sheetName val="Grafer Nordic Private Banking"/>
      <sheetName val="Grafer Investment Funds"/>
      <sheetName val="Grafer Investment Management"/>
      <sheetName val="Graf data01"/>
      <sheetName val="BAR layout"/>
    </sheetNames>
    <sheetDataSet>
      <sheetData sheetId="0" refreshError="1"/>
      <sheetData sheetId="1" refreshError="1">
        <row r="24">
          <cell r="D24">
            <v>-34.479999999999997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ffic light"/>
      <sheetName val="Forecast"/>
      <sheetName val="Overview P&amp;L all BU"/>
      <sheetName val="EFD BC Budget02"/>
      <sheetName val="New AUM table"/>
      <sheetName val="new BAR layout"/>
      <sheetName val="BAR layout may"/>
      <sheetName val="External"/>
      <sheetName val="Transaction fees"/>
      <sheetName val="CRU"/>
      <sheetName val="Afstem CRU"/>
      <sheetName val="CRU overview sidste mån"/>
      <sheetName val="PRU"/>
      <sheetName val="Afstem PRU"/>
      <sheetName val="PRU overview sidste mån"/>
      <sheetName val="IF01"/>
      <sheetName val="IF02"/>
      <sheetName val="IF03"/>
      <sheetName val="IF04"/>
      <sheetName val="IF05"/>
      <sheetName val="IF06"/>
      <sheetName val="IF07"/>
      <sheetName val="Traditional Life03"/>
      <sheetName val="Traditional Life04"/>
      <sheetName val="Traditional Life05"/>
      <sheetName val="Traditional Life06"/>
      <sheetName val="Traditional Life07"/>
      <sheetName val="Unit linked03"/>
      <sheetName val="Unit linked04"/>
      <sheetName val="Unit linked05"/>
      <sheetName val="Unit linked06"/>
      <sheetName val="Unit linked07"/>
      <sheetName val="LifeCRU01"/>
      <sheetName val="LifeCRU02"/>
      <sheetName val="LifeCRU03"/>
      <sheetName val="LifeCRU04"/>
      <sheetName val="LifePRU01"/>
      <sheetName val="LifePRU02"/>
      <sheetName val="LifePRU03"/>
      <sheetName val="LifePRU04"/>
      <sheetName val="Life 2001"/>
      <sheetName val="IM01"/>
      <sheetName val="IM02"/>
      <sheetName val="IM03"/>
      <sheetName val="IM04"/>
      <sheetName val="IM05"/>
      <sheetName val="IM06"/>
      <sheetName val="IM07"/>
      <sheetName val="EPB excl EFD01"/>
      <sheetName val="EPB excl EFD02"/>
      <sheetName val="EPB excl EFD03"/>
      <sheetName val="EPB excl EFD04"/>
      <sheetName val="EPB excl EFD05"/>
      <sheetName val="EPB excl EFD06"/>
      <sheetName val="EPB excl EFD07"/>
      <sheetName val="EFD01"/>
      <sheetName val="EFD02"/>
      <sheetName val="EFD03"/>
      <sheetName val="EFD04"/>
      <sheetName val="EFD05"/>
      <sheetName val="EFD06"/>
      <sheetName val="EFD07"/>
      <sheetName val="EFD BC03"/>
      <sheetName val="EFD BC04"/>
      <sheetName val="EFD BC05"/>
      <sheetName val="EFD BC06"/>
      <sheetName val="EFD BC07"/>
      <sheetName val="TPB01"/>
      <sheetName val="TPB02"/>
      <sheetName val="TPB03"/>
      <sheetName val="TPB04"/>
      <sheetName val="TPB05"/>
      <sheetName val="TPB06"/>
      <sheetName val="TPB07"/>
      <sheetName val="PWM01"/>
      <sheetName val="PWM02"/>
      <sheetName val="PWM03"/>
      <sheetName val="PWM04"/>
      <sheetName val="PWM05"/>
      <sheetName val="PWM06"/>
      <sheetName val="PWM07"/>
      <sheetName val="BS02"/>
      <sheetName val="BS03"/>
      <sheetName val="BS04"/>
      <sheetName val="BS05"/>
      <sheetName val="BS06"/>
      <sheetName val="BS07"/>
      <sheetName val="Graf data til Business Unit"/>
      <sheetName val="Grafer European Private Banking"/>
      <sheetName val="Grafer Nordic Private Banking"/>
      <sheetName val="Grafer Investment Funds"/>
      <sheetName val="Grafer Investment Management"/>
      <sheetName val="Graf data01"/>
      <sheetName val="BAR layout"/>
    </sheetNames>
    <sheetDataSet>
      <sheetData sheetId="0" refreshError="1"/>
      <sheetData sheetId="1" refreshError="1">
        <row r="24">
          <cell r="D24">
            <v>-34.479999999999997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ffic light"/>
      <sheetName val="Forecast"/>
      <sheetName val="Overview P&amp;L all BU"/>
      <sheetName val="EFD BC Budget02"/>
      <sheetName val="New AUM table"/>
      <sheetName val="new BAR layout"/>
      <sheetName val="BAR layout may"/>
      <sheetName val="External"/>
      <sheetName val="Transaction fees"/>
      <sheetName val="CRU"/>
      <sheetName val="Afstem CRU"/>
      <sheetName val="CRU overview sidste mån"/>
      <sheetName val="PRU"/>
      <sheetName val="Afstem PRU"/>
      <sheetName val="PRU overview sidste mån"/>
      <sheetName val="IF01"/>
      <sheetName val="IF02"/>
      <sheetName val="IF03"/>
      <sheetName val="IF04"/>
      <sheetName val="IF05"/>
      <sheetName val="IF06"/>
      <sheetName val="IF07"/>
      <sheetName val="Traditional Life03"/>
      <sheetName val="Traditional Life04"/>
      <sheetName val="Traditional Life05"/>
      <sheetName val="Traditional Life06"/>
      <sheetName val="Traditional Life07"/>
      <sheetName val="Unit linked03"/>
      <sheetName val="Unit linked04"/>
      <sheetName val="Unit linked05"/>
      <sheetName val="Unit linked06"/>
      <sheetName val="Unit linked07"/>
      <sheetName val="LifeCRU01"/>
      <sheetName val="LifeCRU02"/>
      <sheetName val="LifeCRU03"/>
      <sheetName val="LifeCRU04"/>
      <sheetName val="LifePRU01"/>
      <sheetName val="LifePRU02"/>
      <sheetName val="LifePRU03"/>
      <sheetName val="LifePRU04"/>
      <sheetName val="Life 2001"/>
      <sheetName val="IM01"/>
      <sheetName val="IM02"/>
      <sheetName val="IM03"/>
      <sheetName val="IM04"/>
      <sheetName val="IM05"/>
      <sheetName val="IM06"/>
      <sheetName val="IM07"/>
      <sheetName val="EPB excl EFD01"/>
      <sheetName val="EPB excl EFD02"/>
      <sheetName val="EPB excl EFD03"/>
      <sheetName val="EPB excl EFD04"/>
      <sheetName val="EPB excl EFD05"/>
      <sheetName val="EPB excl EFD06"/>
      <sheetName val="EPB excl EFD07"/>
      <sheetName val="EFD01"/>
      <sheetName val="EFD02"/>
      <sheetName val="EFD03"/>
      <sheetName val="EFD04"/>
      <sheetName val="EFD05"/>
      <sheetName val="EFD06"/>
      <sheetName val="EFD07"/>
      <sheetName val="EFD BC03"/>
      <sheetName val="EFD BC04"/>
      <sheetName val="EFD BC05"/>
      <sheetName val="EFD BC06"/>
      <sheetName val="EFD BC07"/>
      <sheetName val="TPB01"/>
      <sheetName val="TPB02"/>
      <sheetName val="TPB03"/>
      <sheetName val="TPB04"/>
      <sheetName val="TPB05"/>
      <sheetName val="TPB06"/>
      <sheetName val="TPB07"/>
      <sheetName val="PWM01"/>
      <sheetName val="PWM02"/>
      <sheetName val="PWM03"/>
      <sheetName val="PWM04"/>
      <sheetName val="PWM05"/>
      <sheetName val="PWM06"/>
      <sheetName val="PWM07"/>
      <sheetName val="BS02"/>
      <sheetName val="BS03"/>
      <sheetName val="BS04"/>
      <sheetName val="BS05"/>
      <sheetName val="BS06"/>
      <sheetName val="BS07"/>
      <sheetName val="Graf data til Business Unit"/>
      <sheetName val="Grafer European Private Banking"/>
      <sheetName val="Grafer Nordic Private Banking"/>
      <sheetName val="Grafer Investment Funds"/>
      <sheetName val="Grafer Investment Management"/>
      <sheetName val="Graf data01"/>
      <sheetName val="BAR layout"/>
    </sheetNames>
    <sheetDataSet>
      <sheetData sheetId="0" refreshError="1"/>
      <sheetData sheetId="1" refreshError="1">
        <row r="24">
          <cell r="D24">
            <v>-34.479999999999997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ffic light"/>
      <sheetName val="Forecast"/>
      <sheetName val="Overview P&amp;L all BU"/>
      <sheetName val="EFD BC Budget02"/>
      <sheetName val="New AUM table"/>
      <sheetName val="new BAR layout"/>
      <sheetName val="BAR layout may"/>
      <sheetName val="External"/>
      <sheetName val="Transaction fees"/>
      <sheetName val="CRU"/>
      <sheetName val="Afstem CRU"/>
      <sheetName val="CRU overview sidste mån"/>
      <sheetName val="PRU"/>
      <sheetName val="Afstem PRU"/>
      <sheetName val="PRU overview sidste mån"/>
      <sheetName val="IF01"/>
      <sheetName val="IF02"/>
      <sheetName val="IF03"/>
      <sheetName val="IF04"/>
      <sheetName val="IF05"/>
      <sheetName val="IF06"/>
      <sheetName val="IF07"/>
      <sheetName val="Traditional Life03"/>
      <sheetName val="Traditional Life04"/>
      <sheetName val="Traditional Life05"/>
      <sheetName val="Traditional Life06"/>
      <sheetName val="Traditional Life07"/>
      <sheetName val="Unit linked03"/>
      <sheetName val="Unit linked04"/>
      <sheetName val="Unit linked05"/>
      <sheetName val="Unit linked06"/>
      <sheetName val="Unit linked07"/>
      <sheetName val="LifeCRU01"/>
      <sheetName val="LifeCRU02"/>
      <sheetName val="LifeCRU03"/>
      <sheetName val="LifeCRU04"/>
      <sheetName val="LifePRU01"/>
      <sheetName val="LifePRU02"/>
      <sheetName val="LifePRU03"/>
      <sheetName val="LifePRU04"/>
      <sheetName val="Life 2001"/>
      <sheetName val="IM01"/>
      <sheetName val="IM02"/>
      <sheetName val="IM03"/>
      <sheetName val="IM04"/>
      <sheetName val="IM05"/>
      <sheetName val="IM06"/>
      <sheetName val="IM07"/>
      <sheetName val="EPB excl EFD01"/>
      <sheetName val="EPB excl EFD02"/>
      <sheetName val="EPB excl EFD03"/>
      <sheetName val="EPB excl EFD04"/>
      <sheetName val="EPB excl EFD05"/>
      <sheetName val="EPB excl EFD06"/>
      <sheetName val="EPB excl EFD07"/>
      <sheetName val="EFD01"/>
      <sheetName val="EFD02"/>
      <sheetName val="EFD03"/>
      <sheetName val="EFD04"/>
      <sheetName val="EFD05"/>
      <sheetName val="EFD06"/>
      <sheetName val="EFD07"/>
      <sheetName val="EFD BC03"/>
      <sheetName val="EFD BC04"/>
      <sheetName val="EFD BC05"/>
      <sheetName val="EFD BC06"/>
      <sheetName val="EFD BC07"/>
      <sheetName val="TPB01"/>
      <sheetName val="TPB02"/>
      <sheetName val="TPB03"/>
      <sheetName val="TPB04"/>
      <sheetName val="TPB05"/>
      <sheetName val="TPB06"/>
      <sheetName val="TPB07"/>
      <sheetName val="PWM01"/>
      <sheetName val="PWM02"/>
      <sheetName val="PWM03"/>
      <sheetName val="PWM04"/>
      <sheetName val="PWM05"/>
      <sheetName val="PWM06"/>
      <sheetName val="PWM07"/>
      <sheetName val="BS02"/>
      <sheetName val="BS03"/>
      <sheetName val="BS04"/>
      <sheetName val="BS05"/>
      <sheetName val="BS06"/>
      <sheetName val="BS07"/>
      <sheetName val="Graf data til Business Unit"/>
      <sheetName val="Grafer European Private Banking"/>
      <sheetName val="Grafer Nordic Private Banking"/>
      <sheetName val="Grafer Investment Funds"/>
      <sheetName val="Grafer Investment Management"/>
      <sheetName val="Graf data01"/>
      <sheetName val="BAR layout"/>
    </sheetNames>
    <sheetDataSet>
      <sheetData sheetId="0" refreshError="1"/>
      <sheetData sheetId="1" refreshError="1">
        <row r="24">
          <cell r="D24">
            <v>-34.479999999999997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ffic light"/>
      <sheetName val="Forecast"/>
      <sheetName val="Overview P&amp;L all BU"/>
      <sheetName val="EFD BC Budget02"/>
      <sheetName val="New AUM table"/>
      <sheetName val="new BAR layout"/>
      <sheetName val="BAR layout may"/>
      <sheetName val="External"/>
      <sheetName val="Transaction fees"/>
      <sheetName val="CRU"/>
      <sheetName val="Afstem CRU"/>
      <sheetName val="CRU overview sidste mån"/>
      <sheetName val="PRU"/>
      <sheetName val="Afstem PRU"/>
      <sheetName val="PRU overview sidste mån"/>
      <sheetName val="IF01"/>
      <sheetName val="IF02"/>
      <sheetName val="IF03"/>
      <sheetName val="IF04"/>
      <sheetName val="IF05"/>
      <sheetName val="IF06"/>
      <sheetName val="IF07"/>
      <sheetName val="Traditional Life03"/>
      <sheetName val="Traditional Life04"/>
      <sheetName val="Traditional Life05"/>
      <sheetName val="Traditional Life06"/>
      <sheetName val="Traditional Life07"/>
      <sheetName val="Unit linked03"/>
      <sheetName val="Unit linked04"/>
      <sheetName val="Unit linked05"/>
      <sheetName val="Unit linked06"/>
      <sheetName val="Unit linked07"/>
      <sheetName val="LifeCRU01"/>
      <sheetName val="LifeCRU02"/>
      <sheetName val="LifeCRU03"/>
      <sheetName val="LifeCRU04"/>
      <sheetName val="LifePRU01"/>
      <sheetName val="LifePRU02"/>
      <sheetName val="LifePRU03"/>
      <sheetName val="LifePRU04"/>
      <sheetName val="Life 2001"/>
      <sheetName val="IM01"/>
      <sheetName val="IM02"/>
      <sheetName val="IM03"/>
      <sheetName val="IM04"/>
      <sheetName val="IM05"/>
      <sheetName val="IM06"/>
      <sheetName val="IM07"/>
      <sheetName val="EPB excl EFD01"/>
      <sheetName val="EPB excl EFD02"/>
      <sheetName val="EPB excl EFD03"/>
      <sheetName val="EPB excl EFD04"/>
      <sheetName val="EPB excl EFD05"/>
      <sheetName val="EPB excl EFD06"/>
      <sheetName val="EPB excl EFD07"/>
      <sheetName val="EFD01"/>
      <sheetName val="EFD02"/>
      <sheetName val="EFD03"/>
      <sheetName val="EFD04"/>
      <sheetName val="EFD05"/>
      <sheetName val="EFD06"/>
      <sheetName val="EFD07"/>
      <sheetName val="EFD BC03"/>
      <sheetName val="EFD BC04"/>
      <sheetName val="EFD BC05"/>
      <sheetName val="EFD BC06"/>
      <sheetName val="EFD BC07"/>
      <sheetName val="TPB01"/>
      <sheetName val="TPB02"/>
      <sheetName val="TPB03"/>
      <sheetName val="TPB04"/>
      <sheetName val="TPB05"/>
      <sheetName val="TPB06"/>
      <sheetName val="TPB07"/>
      <sheetName val="PWM01"/>
      <sheetName val="PWM02"/>
      <sheetName val="PWM03"/>
      <sheetName val="PWM04"/>
      <sheetName val="PWM05"/>
      <sheetName val="PWM06"/>
      <sheetName val="PWM07"/>
      <sheetName val="BS02"/>
      <sheetName val="BS03"/>
      <sheetName val="BS04"/>
      <sheetName val="BS05"/>
      <sheetName val="BS06"/>
      <sheetName val="BS07"/>
      <sheetName val="Graf data til Business Unit"/>
      <sheetName val="Grafer European Private Banking"/>
      <sheetName val="Grafer Nordic Private Banking"/>
      <sheetName val="Grafer Investment Funds"/>
      <sheetName val="Grafer Investment Management"/>
      <sheetName val="Graf data01"/>
      <sheetName val="BAR layout"/>
    </sheetNames>
    <sheetDataSet>
      <sheetData sheetId="0" refreshError="1"/>
      <sheetData sheetId="1" refreshError="1">
        <row r="24">
          <cell r="D24">
            <v>-34.479999999999997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Report"/>
      <sheetName val="Budget 2001"/>
      <sheetName val="Data"/>
      <sheetName val="Volumes"/>
    </sheetNames>
    <sheetDataSet>
      <sheetData sheetId="0" refreshError="1"/>
      <sheetData sheetId="1" refreshError="1">
        <row r="1">
          <cell r="J1">
            <v>8.6199999999999992</v>
          </cell>
        </row>
      </sheetData>
      <sheetData sheetId="2"/>
      <sheetData sheetId="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Report"/>
      <sheetName val="Budget 2001"/>
      <sheetName val="Data"/>
      <sheetName val="Volumes"/>
    </sheetNames>
    <sheetDataSet>
      <sheetData sheetId="0" refreshError="1"/>
      <sheetData sheetId="1" refreshError="1">
        <row r="1">
          <cell r="J1">
            <v>8.6199999999999992</v>
          </cell>
        </row>
      </sheetData>
      <sheetData sheetId="2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"/>
      <sheetName val="Report menu"/>
      <sheetName val="X"/>
      <sheetName val="Y"/>
      <sheetName val="1"/>
      <sheetName val="2"/>
      <sheetName val="4"/>
      <sheetName val="5"/>
      <sheetName val="6"/>
      <sheetName val="7"/>
      <sheetName val="8"/>
      <sheetName val="9"/>
      <sheetName val="10"/>
      <sheetName val="11"/>
      <sheetName val="20"/>
      <sheetName val="21"/>
      <sheetName val="20 org"/>
      <sheetName val="S"/>
      <sheetName val="F"/>
      <sheetName val="N"/>
      <sheetName val="D"/>
      <sheetName val="L"/>
      <sheetName val="SI"/>
      <sheetName val="NY"/>
      <sheetName val="FR"/>
      <sheetName val="Total actual"/>
      <sheetName val="TS"/>
      <sheetName val="TF"/>
      <sheetName val="TN"/>
      <sheetName val="TD"/>
      <sheetName val="TL"/>
      <sheetName val="TSI"/>
      <sheetName val="TNY"/>
      <sheetName val="TFR"/>
      <sheetName val="Total target"/>
      <sheetName val="RFF"/>
      <sheetName val="12"/>
      <sheetName val="13"/>
      <sheetName val="14"/>
      <sheetName val="15"/>
      <sheetName val="17"/>
      <sheetName val="18"/>
      <sheetName val="19"/>
      <sheetName val="22"/>
      <sheetName val="23"/>
      <sheetName val="24"/>
      <sheetName val="25"/>
      <sheetName val="26"/>
      <sheetName val="Prefixes"/>
    </sheetNames>
    <sheetDataSet>
      <sheetData sheetId="0" refreshError="1">
        <row r="26">
          <cell r="C26" t="str">
            <v>2005</v>
          </cell>
        </row>
        <row r="27">
          <cell r="C27" t="str">
            <v>March</v>
          </cell>
        </row>
        <row r="34">
          <cell r="C34" t="str">
            <v>Emerging Markets</v>
          </cell>
        </row>
        <row r="36">
          <cell r="C36">
            <v>2005</v>
          </cell>
        </row>
        <row r="37">
          <cell r="C37">
            <v>3</v>
          </cell>
        </row>
        <row r="38">
          <cell r="C38">
            <v>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Report"/>
      <sheetName val="Budget 2001"/>
      <sheetName val="Data"/>
      <sheetName val="Volumes"/>
    </sheetNames>
    <sheetDataSet>
      <sheetData sheetId="0" refreshError="1"/>
      <sheetData sheetId="1" refreshError="1">
        <row r="1">
          <cell r="J1">
            <v>8.6199999999999992</v>
          </cell>
        </row>
      </sheetData>
      <sheetData sheetId="2"/>
      <sheetData sheetId="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Report"/>
      <sheetName val="Budget 2001"/>
      <sheetName val="Data"/>
      <sheetName val="Volumes"/>
    </sheetNames>
    <sheetDataSet>
      <sheetData sheetId="0" refreshError="1"/>
      <sheetData sheetId="1" refreshError="1">
        <row r="1">
          <cell r="J1">
            <v>8.6199999999999992</v>
          </cell>
        </row>
      </sheetData>
      <sheetData sheetId="2"/>
      <sheetData sheetId="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Report"/>
      <sheetName val="Budget 2001"/>
      <sheetName val="Data"/>
      <sheetName val="Volumes"/>
    </sheetNames>
    <sheetDataSet>
      <sheetData sheetId="0" refreshError="1"/>
      <sheetData sheetId="1" refreshError="1">
        <row r="1">
          <cell r="J1">
            <v>8.6199999999999992</v>
          </cell>
        </row>
      </sheetData>
      <sheetData sheetId="2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 97-01 "/>
      <sheetName val="AUM 97-01"/>
      <sheetName val="KF 97-01"/>
      <sheetName val="PL 97-01"/>
    </sheetNames>
    <sheetDataSet>
      <sheetData sheetId="0"/>
      <sheetData sheetId="1"/>
      <sheetData sheetId="2"/>
      <sheetData sheetId="3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 97-01 "/>
      <sheetName val="AUM 97-01"/>
      <sheetName val="KF 97-01"/>
      <sheetName val="PL 97-01"/>
    </sheetNames>
    <sheetDataSet>
      <sheetData sheetId="0"/>
      <sheetData sheetId="1"/>
      <sheetData sheetId="2"/>
      <sheetData sheetId="3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 97-01 "/>
      <sheetName val="AUM 97-01"/>
      <sheetName val="KF 97-01"/>
      <sheetName val="PL 97-01"/>
    </sheetNames>
    <sheetDataSet>
      <sheetData sheetId="0"/>
      <sheetData sheetId="1"/>
      <sheetData sheetId="2"/>
      <sheetData sheetId="3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 97-01 "/>
      <sheetName val="AUM 97-01"/>
      <sheetName val="KF 97-01"/>
      <sheetName val="PL 97-01"/>
    </sheetNames>
    <sheetDataSet>
      <sheetData sheetId="0"/>
      <sheetData sheetId="1"/>
      <sheetData sheetId="2"/>
      <sheetData sheetId="3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 97-01 "/>
      <sheetName val="AUM 97-01"/>
      <sheetName val="KF 97-01"/>
      <sheetName val="PL 97-01"/>
    </sheetNames>
    <sheetDataSet>
      <sheetData sheetId="0"/>
      <sheetData sheetId="1"/>
      <sheetData sheetId="2"/>
      <sheetData sheetId="3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&amp;L"/>
      <sheetName val="IM"/>
      <sheetName val="Investment Funds"/>
      <sheetName val="LTS&amp;L"/>
      <sheetName val="NPB"/>
      <sheetName val="EPB"/>
      <sheetName val="Life &amp; Pensions"/>
      <sheetName val="Faktabokse, Liv"/>
      <sheetName val="AuM"/>
      <sheetName val="net flows"/>
      <sheetName val="Life flows"/>
      <sheetName val="inflow table"/>
      <sheetName val="net flows old table"/>
      <sheetName val="AuM geografis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&amp;L"/>
      <sheetName val="IM"/>
      <sheetName val="Investment Funds"/>
      <sheetName val="LTS&amp;L"/>
      <sheetName val="NPB"/>
      <sheetName val="EPB"/>
      <sheetName val="Life &amp; Pensions"/>
      <sheetName val="Faktabokse, Liv"/>
      <sheetName val="AuM"/>
      <sheetName val="net flows"/>
      <sheetName val="Life flows"/>
      <sheetName val="inflow table"/>
      <sheetName val="net flows old table"/>
      <sheetName val="AuM geografis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"/>
      <sheetName val="Report menu"/>
      <sheetName val="X"/>
      <sheetName val="Y"/>
      <sheetName val="1"/>
      <sheetName val="2"/>
      <sheetName val="4"/>
      <sheetName val="5"/>
      <sheetName val="6"/>
      <sheetName val="7"/>
      <sheetName val="8"/>
      <sheetName val="9"/>
      <sheetName val="10"/>
      <sheetName val="11"/>
      <sheetName val="20"/>
      <sheetName val="21"/>
      <sheetName val="20 org"/>
      <sheetName val="S"/>
      <sheetName val="F"/>
      <sheetName val="N"/>
      <sheetName val="D"/>
      <sheetName val="L"/>
      <sheetName val="SI"/>
      <sheetName val="NY"/>
      <sheetName val="FR"/>
      <sheetName val="Total actual"/>
      <sheetName val="TS"/>
      <sheetName val="TF"/>
      <sheetName val="TN"/>
      <sheetName val="TD"/>
      <sheetName val="TL"/>
      <sheetName val="TSI"/>
      <sheetName val="TNY"/>
      <sheetName val="TFR"/>
      <sheetName val="Total target"/>
      <sheetName val="RFF"/>
      <sheetName val="12"/>
      <sheetName val="13"/>
      <sheetName val="14"/>
      <sheetName val="15"/>
      <sheetName val="17"/>
      <sheetName val="18"/>
      <sheetName val="19"/>
      <sheetName val="22"/>
      <sheetName val="23"/>
      <sheetName val="24"/>
      <sheetName val="25"/>
      <sheetName val="26"/>
      <sheetName val="Prefixes"/>
    </sheetNames>
    <sheetDataSet>
      <sheetData sheetId="0" refreshError="1">
        <row r="26">
          <cell r="C26" t="str">
            <v>2005</v>
          </cell>
        </row>
        <row r="27">
          <cell r="C27" t="str">
            <v>March</v>
          </cell>
        </row>
        <row r="34">
          <cell r="C34" t="str">
            <v>Emerging Markets</v>
          </cell>
        </row>
        <row r="36">
          <cell r="C36">
            <v>2005</v>
          </cell>
        </row>
        <row r="37">
          <cell r="C37">
            <v>3</v>
          </cell>
        </row>
        <row r="38">
          <cell r="C38">
            <v>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&amp;L"/>
      <sheetName val="IM"/>
      <sheetName val="Investment Funds"/>
      <sheetName val="LTS&amp;L"/>
      <sheetName val="NPB"/>
      <sheetName val="EPB"/>
      <sheetName val="Life &amp; Pensions"/>
      <sheetName val="Faktabokse, Liv"/>
      <sheetName val="AuM"/>
      <sheetName val="net flows"/>
      <sheetName val="Life flows"/>
      <sheetName val="inflow table"/>
      <sheetName val="net flows old table"/>
      <sheetName val="AuM geografis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&amp;L"/>
      <sheetName val="IM"/>
      <sheetName val="Investment Funds"/>
      <sheetName val="LTS&amp;L"/>
      <sheetName val="NPB"/>
      <sheetName val="EPB"/>
      <sheetName val="Life &amp; Pensions"/>
      <sheetName val="Faktabokse, Liv"/>
      <sheetName val="AuM"/>
      <sheetName val="net flows"/>
      <sheetName val="Life flows"/>
      <sheetName val="inflow table"/>
      <sheetName val="net flows old table"/>
      <sheetName val="AuM geografis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&amp;L"/>
      <sheetName val="IM"/>
      <sheetName val="Investment Funds"/>
      <sheetName val="LTS&amp;L"/>
      <sheetName val="NPB"/>
      <sheetName val="EPB"/>
      <sheetName val="Life &amp; Pensions"/>
      <sheetName val="Faktabokse, Liv"/>
      <sheetName val="AuM"/>
      <sheetName val="net flows"/>
      <sheetName val="Life flows"/>
      <sheetName val="inflow table"/>
      <sheetName val="net flows old table"/>
      <sheetName val="AuM geografis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glish"/>
      <sheetName val="Danish new"/>
      <sheetName val="Danish"/>
    </sheetNames>
    <sheetDataSet>
      <sheetData sheetId="0" refreshError="1">
        <row r="162">
          <cell r="B162" t="str">
            <v>Assets, EURm</v>
          </cell>
          <cell r="F162" t="str">
            <v>Note</v>
          </cell>
          <cell r="G162">
            <v>2005</v>
          </cell>
          <cell r="H162">
            <v>2004</v>
          </cell>
          <cell r="I162">
            <v>2004</v>
          </cell>
        </row>
        <row r="163">
          <cell r="B163" t="str">
            <v xml:space="preserve">Cash and balances with central banks </v>
          </cell>
          <cell r="E163" t="str">
            <v xml:space="preserve"> </v>
          </cell>
          <cell r="G163" t="str">
            <v xml:space="preserve"> </v>
          </cell>
        </row>
        <row r="164">
          <cell r="B164" t="str">
            <v>Treasury bills and other eligible bills</v>
          </cell>
        </row>
        <row r="165">
          <cell r="B165" t="str">
            <v>Loans and receivables to credit institutions</v>
          </cell>
          <cell r="F165">
            <v>5</v>
          </cell>
        </row>
        <row r="166">
          <cell r="B166" t="str">
            <v>Loans and receivables to the public</v>
          </cell>
          <cell r="F166">
            <v>5</v>
          </cell>
        </row>
        <row r="167">
          <cell r="B167" t="str">
            <v>Reinsurance recoverables</v>
          </cell>
        </row>
        <row r="168">
          <cell r="B168" t="str">
            <v>Interest-bearing securities</v>
          </cell>
        </row>
        <row r="169">
          <cell r="B169" t="str">
            <v xml:space="preserve">Shares </v>
          </cell>
        </row>
        <row r="170">
          <cell r="B170" t="str">
            <v>Financial assets, customer bearing the risk*</v>
          </cell>
          <cell r="F170" t="str">
            <v xml:space="preserve"> </v>
          </cell>
        </row>
        <row r="171">
          <cell r="B171" t="str">
            <v xml:space="preserve">Derivatives </v>
          </cell>
          <cell r="F171">
            <v>6</v>
          </cell>
        </row>
        <row r="172">
          <cell r="B172" t="str">
            <v>Fair value changes of the hedged item in portfolio hedge of interest rate risk</v>
          </cell>
        </row>
        <row r="173">
          <cell r="B173" t="str">
            <v>Shares in associated undertakings</v>
          </cell>
        </row>
        <row r="174">
          <cell r="B174" t="str">
            <v>Intangible assets</v>
          </cell>
        </row>
        <row r="175">
          <cell r="B175" t="str">
            <v>Tangible assets</v>
          </cell>
        </row>
        <row r="176">
          <cell r="B176" t="str">
            <v>Investment property</v>
          </cell>
        </row>
        <row r="177">
          <cell r="B177" t="str">
            <v>Deferred tax assets</v>
          </cell>
        </row>
        <row r="178">
          <cell r="B178" t="str">
            <v>Retirement benefit assets</v>
          </cell>
        </row>
        <row r="179">
          <cell r="B179" t="str">
            <v>Prepaid expenses and accrued income</v>
          </cell>
        </row>
        <row r="180">
          <cell r="B180" t="str">
            <v>Other assets</v>
          </cell>
        </row>
        <row r="181">
          <cell r="B181" t="str">
            <v>Total assets</v>
          </cell>
          <cell r="G181">
            <v>0</v>
          </cell>
          <cell r="H181">
            <v>0</v>
          </cell>
          <cell r="I181">
            <v>0</v>
          </cell>
        </row>
        <row r="183">
          <cell r="B183" t="str">
            <v>* Including assets in Life insurance</v>
          </cell>
        </row>
        <row r="185">
          <cell r="B185" t="str">
            <v>Liabilities, EURm</v>
          </cell>
        </row>
        <row r="186">
          <cell r="B186" t="str">
            <v>Deposits by credit institutions</v>
          </cell>
        </row>
        <row r="187">
          <cell r="B187" t="str">
            <v>Deposits and borrowings from the public</v>
          </cell>
        </row>
        <row r="188">
          <cell r="B188" t="str">
            <v>Liabilities to policyholders</v>
          </cell>
        </row>
        <row r="189">
          <cell r="B189" t="str">
            <v xml:space="preserve">  - Financial contracts</v>
          </cell>
        </row>
        <row r="190">
          <cell r="B190" t="str">
            <v xml:space="preserve">  - Insurance contracts</v>
          </cell>
        </row>
        <row r="191">
          <cell r="B191" t="str">
            <v xml:space="preserve">Debt securities in issue </v>
          </cell>
        </row>
        <row r="192">
          <cell r="B192" t="str">
            <v xml:space="preserve">Derivatives </v>
          </cell>
          <cell r="F192">
            <v>6</v>
          </cell>
        </row>
        <row r="193">
          <cell r="B193" t="str">
            <v>Fair value changes of the hedged item in portfolio hedge of interest rate risk</v>
          </cell>
        </row>
        <row r="194">
          <cell r="B194" t="str">
            <v>Current tax liabilities</v>
          </cell>
        </row>
        <row r="195">
          <cell r="B195" t="str">
            <v>Other liabilities</v>
          </cell>
        </row>
        <row r="196">
          <cell r="B196" t="str">
            <v>Accrued expenses and prepaid income</v>
          </cell>
        </row>
        <row r="197">
          <cell r="B197" t="str">
            <v>Deferred tax liabilities</v>
          </cell>
        </row>
        <row r="198">
          <cell r="B198" t="str">
            <v>Provisions</v>
          </cell>
        </row>
        <row r="199">
          <cell r="B199" t="str">
            <v>Retirement benefit obligations</v>
          </cell>
        </row>
        <row r="200">
          <cell r="B200" t="str">
            <v>Subordinated liabilities</v>
          </cell>
        </row>
        <row r="201">
          <cell r="B201" t="str">
            <v>Total liabilities</v>
          </cell>
        </row>
        <row r="203">
          <cell r="B203" t="str">
            <v>Equity, EURm</v>
          </cell>
        </row>
        <row r="205">
          <cell r="B205" t="str">
            <v>Minority interests</v>
          </cell>
        </row>
        <row r="206">
          <cell r="B206" t="str">
            <v>Revaluation reserves</v>
          </cell>
        </row>
        <row r="208">
          <cell r="B208" t="str">
            <v>Core equity</v>
          </cell>
        </row>
        <row r="209">
          <cell r="B209" t="str">
            <v>Share capital</v>
          </cell>
        </row>
        <row r="210">
          <cell r="B210" t="str">
            <v>Other reserves</v>
          </cell>
        </row>
        <row r="211">
          <cell r="B211" t="str">
            <v>Retained earnings</v>
          </cell>
        </row>
        <row r="212">
          <cell r="B212" t="str">
            <v>Total core equity</v>
          </cell>
        </row>
        <row r="213">
          <cell r="B213" t="str">
            <v>Total liabilities and equity</v>
          </cell>
        </row>
      </sheetData>
      <sheetData sheetId="1"/>
      <sheetData sheetId="2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glish"/>
      <sheetName val="Danish new"/>
      <sheetName val="Danish"/>
    </sheetNames>
    <sheetDataSet>
      <sheetData sheetId="0" refreshError="1">
        <row r="162">
          <cell r="B162" t="str">
            <v>Assets, EURm</v>
          </cell>
          <cell r="F162" t="str">
            <v>Note</v>
          </cell>
          <cell r="G162">
            <v>2005</v>
          </cell>
          <cell r="H162">
            <v>2004</v>
          </cell>
          <cell r="I162">
            <v>2004</v>
          </cell>
        </row>
        <row r="163">
          <cell r="B163" t="str">
            <v xml:space="preserve">Cash and balances with central banks </v>
          </cell>
          <cell r="E163" t="str">
            <v xml:space="preserve"> </v>
          </cell>
          <cell r="G163" t="str">
            <v xml:space="preserve"> </v>
          </cell>
        </row>
        <row r="164">
          <cell r="B164" t="str">
            <v>Treasury bills and other eligible bills</v>
          </cell>
        </row>
        <row r="165">
          <cell r="B165" t="str">
            <v>Loans and receivables to credit institutions</v>
          </cell>
          <cell r="F165">
            <v>5</v>
          </cell>
        </row>
        <row r="166">
          <cell r="B166" t="str">
            <v>Loans and receivables to the public</v>
          </cell>
          <cell r="F166">
            <v>5</v>
          </cell>
        </row>
        <row r="167">
          <cell r="B167" t="str">
            <v>Reinsurance recoverables</v>
          </cell>
        </row>
        <row r="168">
          <cell r="B168" t="str">
            <v>Interest-bearing securities</v>
          </cell>
        </row>
        <row r="169">
          <cell r="B169" t="str">
            <v xml:space="preserve">Shares </v>
          </cell>
        </row>
        <row r="170">
          <cell r="B170" t="str">
            <v>Financial assets, customer bearing the risk*</v>
          </cell>
          <cell r="F170" t="str">
            <v xml:space="preserve"> </v>
          </cell>
        </row>
        <row r="171">
          <cell r="B171" t="str">
            <v xml:space="preserve">Derivatives </v>
          </cell>
          <cell r="F171">
            <v>6</v>
          </cell>
        </row>
        <row r="172">
          <cell r="B172" t="str">
            <v>Fair value changes of the hedged item in portfolio hedge of interest rate risk</v>
          </cell>
        </row>
        <row r="173">
          <cell r="B173" t="str">
            <v>Shares in associated undertakings</v>
          </cell>
        </row>
        <row r="174">
          <cell r="B174" t="str">
            <v>Intangible assets</v>
          </cell>
        </row>
        <row r="175">
          <cell r="B175" t="str">
            <v>Tangible assets</v>
          </cell>
        </row>
        <row r="176">
          <cell r="B176" t="str">
            <v>Investment property</v>
          </cell>
        </row>
        <row r="177">
          <cell r="B177" t="str">
            <v>Deferred tax assets</v>
          </cell>
        </row>
        <row r="178">
          <cell r="B178" t="str">
            <v>Retirement benefit assets</v>
          </cell>
        </row>
        <row r="179">
          <cell r="B179" t="str">
            <v>Prepaid expenses and accrued income</v>
          </cell>
        </row>
        <row r="180">
          <cell r="B180" t="str">
            <v>Other assets</v>
          </cell>
        </row>
        <row r="181">
          <cell r="B181" t="str">
            <v>Total assets</v>
          </cell>
          <cell r="G181">
            <v>0</v>
          </cell>
          <cell r="H181">
            <v>0</v>
          </cell>
          <cell r="I181">
            <v>0</v>
          </cell>
        </row>
        <row r="183">
          <cell r="B183" t="str">
            <v>* Including assets in Life insurance</v>
          </cell>
        </row>
        <row r="185">
          <cell r="B185" t="str">
            <v>Liabilities, EURm</v>
          </cell>
        </row>
        <row r="186">
          <cell r="B186" t="str">
            <v>Deposits by credit institutions</v>
          </cell>
        </row>
        <row r="187">
          <cell r="B187" t="str">
            <v>Deposits and borrowings from the public</v>
          </cell>
        </row>
        <row r="188">
          <cell r="B188" t="str">
            <v>Liabilities to policyholders</v>
          </cell>
        </row>
        <row r="189">
          <cell r="B189" t="str">
            <v xml:space="preserve">  - Financial contracts</v>
          </cell>
        </row>
        <row r="190">
          <cell r="B190" t="str">
            <v xml:space="preserve">  - Insurance contracts</v>
          </cell>
        </row>
        <row r="191">
          <cell r="B191" t="str">
            <v xml:space="preserve">Debt securities in issue </v>
          </cell>
        </row>
        <row r="192">
          <cell r="B192" t="str">
            <v xml:space="preserve">Derivatives </v>
          </cell>
          <cell r="F192">
            <v>6</v>
          </cell>
        </row>
        <row r="193">
          <cell r="B193" t="str">
            <v>Fair value changes of the hedged item in portfolio hedge of interest rate risk</v>
          </cell>
        </row>
        <row r="194">
          <cell r="B194" t="str">
            <v>Current tax liabilities</v>
          </cell>
        </row>
        <row r="195">
          <cell r="B195" t="str">
            <v>Other liabilities</v>
          </cell>
        </row>
        <row r="196">
          <cell r="B196" t="str">
            <v>Accrued expenses and prepaid income</v>
          </cell>
        </row>
        <row r="197">
          <cell r="B197" t="str">
            <v>Deferred tax liabilities</v>
          </cell>
        </row>
        <row r="198">
          <cell r="B198" t="str">
            <v>Provisions</v>
          </cell>
        </row>
        <row r="199">
          <cell r="B199" t="str">
            <v>Retirement benefit obligations</v>
          </cell>
        </row>
        <row r="200">
          <cell r="B200" t="str">
            <v>Subordinated liabilities</v>
          </cell>
        </row>
        <row r="201">
          <cell r="B201" t="str">
            <v>Total liabilities</v>
          </cell>
        </row>
        <row r="203">
          <cell r="B203" t="str">
            <v>Equity, EURm</v>
          </cell>
        </row>
        <row r="205">
          <cell r="B205" t="str">
            <v>Minority interests</v>
          </cell>
        </row>
        <row r="206">
          <cell r="B206" t="str">
            <v>Revaluation reserves</v>
          </cell>
        </row>
        <row r="208">
          <cell r="B208" t="str">
            <v>Core equity</v>
          </cell>
        </row>
        <row r="209">
          <cell r="B209" t="str">
            <v>Share capital</v>
          </cell>
        </row>
        <row r="210">
          <cell r="B210" t="str">
            <v>Other reserves</v>
          </cell>
        </row>
        <row r="211">
          <cell r="B211" t="str">
            <v>Retained earnings</v>
          </cell>
        </row>
        <row r="212">
          <cell r="B212" t="str">
            <v>Total core equity</v>
          </cell>
        </row>
        <row r="213">
          <cell r="B213" t="str">
            <v>Total liabilities and equity</v>
          </cell>
        </row>
      </sheetData>
      <sheetData sheetId="1"/>
      <sheetData sheetId="2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glish"/>
      <sheetName val="Danish new"/>
      <sheetName val="Danish"/>
    </sheetNames>
    <sheetDataSet>
      <sheetData sheetId="0" refreshError="1">
        <row r="162">
          <cell r="B162" t="str">
            <v>Assets, EURm</v>
          </cell>
          <cell r="F162" t="str">
            <v>Note</v>
          </cell>
          <cell r="G162">
            <v>2005</v>
          </cell>
          <cell r="H162">
            <v>2004</v>
          </cell>
          <cell r="I162">
            <v>2004</v>
          </cell>
        </row>
        <row r="163">
          <cell r="B163" t="str">
            <v xml:space="preserve">Cash and balances with central banks </v>
          </cell>
          <cell r="E163" t="str">
            <v xml:space="preserve"> </v>
          </cell>
          <cell r="G163" t="str">
            <v xml:space="preserve"> </v>
          </cell>
        </row>
        <row r="164">
          <cell r="B164" t="str">
            <v>Treasury bills and other eligible bills</v>
          </cell>
        </row>
        <row r="165">
          <cell r="B165" t="str">
            <v>Loans and receivables to credit institutions</v>
          </cell>
          <cell r="F165">
            <v>5</v>
          </cell>
        </row>
        <row r="166">
          <cell r="B166" t="str">
            <v>Loans and receivables to the public</v>
          </cell>
          <cell r="F166">
            <v>5</v>
          </cell>
        </row>
        <row r="167">
          <cell r="B167" t="str">
            <v>Reinsurance recoverables</v>
          </cell>
        </row>
        <row r="168">
          <cell r="B168" t="str">
            <v>Interest-bearing securities</v>
          </cell>
        </row>
        <row r="169">
          <cell r="B169" t="str">
            <v xml:space="preserve">Shares </v>
          </cell>
        </row>
        <row r="170">
          <cell r="B170" t="str">
            <v>Financial assets, customer bearing the risk*</v>
          </cell>
          <cell r="F170" t="str">
            <v xml:space="preserve"> </v>
          </cell>
        </row>
        <row r="171">
          <cell r="B171" t="str">
            <v xml:space="preserve">Derivatives </v>
          </cell>
          <cell r="F171">
            <v>6</v>
          </cell>
        </row>
        <row r="172">
          <cell r="B172" t="str">
            <v>Fair value changes of the hedged item in portfolio hedge of interest rate risk</v>
          </cell>
        </row>
        <row r="173">
          <cell r="B173" t="str">
            <v>Shares in associated undertakings</v>
          </cell>
        </row>
        <row r="174">
          <cell r="B174" t="str">
            <v>Intangible assets</v>
          </cell>
        </row>
        <row r="175">
          <cell r="B175" t="str">
            <v>Tangible assets</v>
          </cell>
        </row>
        <row r="176">
          <cell r="B176" t="str">
            <v>Investment property</v>
          </cell>
        </row>
        <row r="177">
          <cell r="B177" t="str">
            <v>Deferred tax assets</v>
          </cell>
        </row>
        <row r="178">
          <cell r="B178" t="str">
            <v>Retirement benefit assets</v>
          </cell>
        </row>
        <row r="179">
          <cell r="B179" t="str">
            <v>Prepaid expenses and accrued income</v>
          </cell>
        </row>
        <row r="180">
          <cell r="B180" t="str">
            <v>Other assets</v>
          </cell>
        </row>
        <row r="181">
          <cell r="B181" t="str">
            <v>Total assets</v>
          </cell>
          <cell r="G181">
            <v>0</v>
          </cell>
          <cell r="H181">
            <v>0</v>
          </cell>
          <cell r="I181">
            <v>0</v>
          </cell>
        </row>
        <row r="183">
          <cell r="B183" t="str">
            <v>* Including assets in Life insurance</v>
          </cell>
        </row>
        <row r="185">
          <cell r="B185" t="str">
            <v>Liabilities, EURm</v>
          </cell>
        </row>
        <row r="186">
          <cell r="B186" t="str">
            <v>Deposits by credit institutions</v>
          </cell>
        </row>
        <row r="187">
          <cell r="B187" t="str">
            <v>Deposits and borrowings from the public</v>
          </cell>
        </row>
        <row r="188">
          <cell r="B188" t="str">
            <v>Liabilities to policyholders</v>
          </cell>
        </row>
        <row r="189">
          <cell r="B189" t="str">
            <v xml:space="preserve">  - Financial contracts</v>
          </cell>
        </row>
        <row r="190">
          <cell r="B190" t="str">
            <v xml:space="preserve">  - Insurance contracts</v>
          </cell>
        </row>
        <row r="191">
          <cell r="B191" t="str">
            <v xml:space="preserve">Debt securities in issue </v>
          </cell>
        </row>
        <row r="192">
          <cell r="B192" t="str">
            <v xml:space="preserve">Derivatives </v>
          </cell>
          <cell r="F192">
            <v>6</v>
          </cell>
        </row>
        <row r="193">
          <cell r="B193" t="str">
            <v>Fair value changes of the hedged item in portfolio hedge of interest rate risk</v>
          </cell>
        </row>
        <row r="194">
          <cell r="B194" t="str">
            <v>Current tax liabilities</v>
          </cell>
        </row>
        <row r="195">
          <cell r="B195" t="str">
            <v>Other liabilities</v>
          </cell>
        </row>
        <row r="196">
          <cell r="B196" t="str">
            <v>Accrued expenses and prepaid income</v>
          </cell>
        </row>
        <row r="197">
          <cell r="B197" t="str">
            <v>Deferred tax liabilities</v>
          </cell>
        </row>
        <row r="198">
          <cell r="B198" t="str">
            <v>Provisions</v>
          </cell>
        </row>
        <row r="199">
          <cell r="B199" t="str">
            <v>Retirement benefit obligations</v>
          </cell>
        </row>
        <row r="200">
          <cell r="B200" t="str">
            <v>Subordinated liabilities</v>
          </cell>
        </row>
        <row r="201">
          <cell r="B201" t="str">
            <v>Total liabilities</v>
          </cell>
        </row>
        <row r="203">
          <cell r="B203" t="str">
            <v>Equity, EURm</v>
          </cell>
        </row>
        <row r="205">
          <cell r="B205" t="str">
            <v>Minority interests</v>
          </cell>
        </row>
        <row r="206">
          <cell r="B206" t="str">
            <v>Revaluation reserves</v>
          </cell>
        </row>
        <row r="208">
          <cell r="B208" t="str">
            <v>Core equity</v>
          </cell>
        </row>
        <row r="209">
          <cell r="B209" t="str">
            <v>Share capital</v>
          </cell>
        </row>
        <row r="210">
          <cell r="B210" t="str">
            <v>Other reserves</v>
          </cell>
        </row>
        <row r="211">
          <cell r="B211" t="str">
            <v>Retained earnings</v>
          </cell>
        </row>
        <row r="212">
          <cell r="B212" t="str">
            <v>Total core equity</v>
          </cell>
        </row>
        <row r="213">
          <cell r="B213" t="str">
            <v>Total liabilities and equity</v>
          </cell>
        </row>
      </sheetData>
      <sheetData sheetId="1"/>
      <sheetData sheetId="2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glish"/>
      <sheetName val="Danish new"/>
      <sheetName val="Danish"/>
    </sheetNames>
    <sheetDataSet>
      <sheetData sheetId="0" refreshError="1">
        <row r="162">
          <cell r="B162" t="str">
            <v>Assets, EURm</v>
          </cell>
          <cell r="F162" t="str">
            <v>Note</v>
          </cell>
          <cell r="G162">
            <v>2005</v>
          </cell>
          <cell r="H162">
            <v>2004</v>
          </cell>
          <cell r="I162">
            <v>2004</v>
          </cell>
        </row>
        <row r="163">
          <cell r="B163" t="str">
            <v xml:space="preserve">Cash and balances with central banks </v>
          </cell>
          <cell r="E163" t="str">
            <v xml:space="preserve"> </v>
          </cell>
          <cell r="G163" t="str">
            <v xml:space="preserve"> </v>
          </cell>
        </row>
        <row r="164">
          <cell r="B164" t="str">
            <v>Treasury bills and other eligible bills</v>
          </cell>
        </row>
        <row r="165">
          <cell r="B165" t="str">
            <v>Loans and receivables to credit institutions</v>
          </cell>
          <cell r="F165">
            <v>5</v>
          </cell>
        </row>
        <row r="166">
          <cell r="B166" t="str">
            <v>Loans and receivables to the public</v>
          </cell>
          <cell r="F166">
            <v>5</v>
          </cell>
        </row>
        <row r="167">
          <cell r="B167" t="str">
            <v>Reinsurance recoverables</v>
          </cell>
        </row>
        <row r="168">
          <cell r="B168" t="str">
            <v>Interest-bearing securities</v>
          </cell>
        </row>
        <row r="169">
          <cell r="B169" t="str">
            <v xml:space="preserve">Shares </v>
          </cell>
        </row>
        <row r="170">
          <cell r="B170" t="str">
            <v>Financial assets, customer bearing the risk*</v>
          </cell>
          <cell r="F170" t="str">
            <v xml:space="preserve"> </v>
          </cell>
        </row>
        <row r="171">
          <cell r="B171" t="str">
            <v xml:space="preserve">Derivatives </v>
          </cell>
          <cell r="F171">
            <v>6</v>
          </cell>
        </row>
        <row r="172">
          <cell r="B172" t="str">
            <v>Fair value changes of the hedged item in portfolio hedge of interest rate risk</v>
          </cell>
        </row>
        <row r="173">
          <cell r="B173" t="str">
            <v>Shares in associated undertakings</v>
          </cell>
        </row>
        <row r="174">
          <cell r="B174" t="str">
            <v>Intangible assets</v>
          </cell>
        </row>
        <row r="175">
          <cell r="B175" t="str">
            <v>Tangible assets</v>
          </cell>
        </row>
        <row r="176">
          <cell r="B176" t="str">
            <v>Investment property</v>
          </cell>
        </row>
        <row r="177">
          <cell r="B177" t="str">
            <v>Deferred tax assets</v>
          </cell>
        </row>
        <row r="178">
          <cell r="B178" t="str">
            <v>Retirement benefit assets</v>
          </cell>
        </row>
        <row r="179">
          <cell r="B179" t="str">
            <v>Prepaid expenses and accrued income</v>
          </cell>
        </row>
        <row r="180">
          <cell r="B180" t="str">
            <v>Other assets</v>
          </cell>
        </row>
        <row r="181">
          <cell r="B181" t="str">
            <v>Total assets</v>
          </cell>
          <cell r="G181">
            <v>0</v>
          </cell>
          <cell r="H181">
            <v>0</v>
          </cell>
          <cell r="I181">
            <v>0</v>
          </cell>
        </row>
        <row r="183">
          <cell r="B183" t="str">
            <v>* Including assets in Life insurance</v>
          </cell>
        </row>
        <row r="185">
          <cell r="B185" t="str">
            <v>Liabilities, EURm</v>
          </cell>
        </row>
        <row r="186">
          <cell r="B186" t="str">
            <v>Deposits by credit institutions</v>
          </cell>
        </row>
        <row r="187">
          <cell r="B187" t="str">
            <v>Deposits and borrowings from the public</v>
          </cell>
        </row>
        <row r="188">
          <cell r="B188" t="str">
            <v>Liabilities to policyholders</v>
          </cell>
        </row>
        <row r="189">
          <cell r="B189" t="str">
            <v xml:space="preserve">  - Financial contracts</v>
          </cell>
        </row>
        <row r="190">
          <cell r="B190" t="str">
            <v xml:space="preserve">  - Insurance contracts</v>
          </cell>
        </row>
        <row r="191">
          <cell r="B191" t="str">
            <v xml:space="preserve">Debt securities in issue </v>
          </cell>
        </row>
        <row r="192">
          <cell r="B192" t="str">
            <v xml:space="preserve">Derivatives </v>
          </cell>
          <cell r="F192">
            <v>6</v>
          </cell>
        </row>
        <row r="193">
          <cell r="B193" t="str">
            <v>Fair value changes of the hedged item in portfolio hedge of interest rate risk</v>
          </cell>
        </row>
        <row r="194">
          <cell r="B194" t="str">
            <v>Current tax liabilities</v>
          </cell>
        </row>
        <row r="195">
          <cell r="B195" t="str">
            <v>Other liabilities</v>
          </cell>
        </row>
        <row r="196">
          <cell r="B196" t="str">
            <v>Accrued expenses and prepaid income</v>
          </cell>
        </row>
        <row r="197">
          <cell r="B197" t="str">
            <v>Deferred tax liabilities</v>
          </cell>
        </row>
        <row r="198">
          <cell r="B198" t="str">
            <v>Provisions</v>
          </cell>
        </row>
        <row r="199">
          <cell r="B199" t="str">
            <v>Retirement benefit obligations</v>
          </cell>
        </row>
        <row r="200">
          <cell r="B200" t="str">
            <v>Subordinated liabilities</v>
          </cell>
        </row>
        <row r="201">
          <cell r="B201" t="str">
            <v>Total liabilities</v>
          </cell>
        </row>
        <row r="203">
          <cell r="B203" t="str">
            <v>Equity, EURm</v>
          </cell>
        </row>
        <row r="205">
          <cell r="B205" t="str">
            <v>Minority interests</v>
          </cell>
        </row>
        <row r="206">
          <cell r="B206" t="str">
            <v>Revaluation reserves</v>
          </cell>
        </row>
        <row r="208">
          <cell r="B208" t="str">
            <v>Core equity</v>
          </cell>
        </row>
        <row r="209">
          <cell r="B209" t="str">
            <v>Share capital</v>
          </cell>
        </row>
        <row r="210">
          <cell r="B210" t="str">
            <v>Other reserves</v>
          </cell>
        </row>
        <row r="211">
          <cell r="B211" t="str">
            <v>Retained earnings</v>
          </cell>
        </row>
        <row r="212">
          <cell r="B212" t="str">
            <v>Total core equity</v>
          </cell>
        </row>
        <row r="213">
          <cell r="B213" t="str">
            <v>Total liabilities and equity</v>
          </cell>
        </row>
      </sheetData>
      <sheetData sheetId="1"/>
      <sheetData sheetId="2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glish"/>
      <sheetName val="Danish new"/>
      <sheetName val="Danish"/>
    </sheetNames>
    <sheetDataSet>
      <sheetData sheetId="0" refreshError="1">
        <row r="162">
          <cell r="B162" t="str">
            <v>Assets, EURm</v>
          </cell>
          <cell r="F162" t="str">
            <v>Note</v>
          </cell>
          <cell r="G162">
            <v>2005</v>
          </cell>
          <cell r="H162">
            <v>2004</v>
          </cell>
          <cell r="I162">
            <v>2004</v>
          </cell>
        </row>
        <row r="163">
          <cell r="B163" t="str">
            <v xml:space="preserve">Cash and balances with central banks </v>
          </cell>
          <cell r="E163" t="str">
            <v xml:space="preserve"> </v>
          </cell>
          <cell r="G163" t="str">
            <v xml:space="preserve"> </v>
          </cell>
        </row>
        <row r="164">
          <cell r="B164" t="str">
            <v>Treasury bills and other eligible bills</v>
          </cell>
        </row>
        <row r="165">
          <cell r="B165" t="str">
            <v>Loans and receivables to credit institutions</v>
          </cell>
          <cell r="F165">
            <v>5</v>
          </cell>
        </row>
        <row r="166">
          <cell r="B166" t="str">
            <v>Loans and receivables to the public</v>
          </cell>
          <cell r="F166">
            <v>5</v>
          </cell>
        </row>
        <row r="167">
          <cell r="B167" t="str">
            <v>Reinsurance recoverables</v>
          </cell>
        </row>
        <row r="168">
          <cell r="B168" t="str">
            <v>Interest-bearing securities</v>
          </cell>
        </row>
        <row r="169">
          <cell r="B169" t="str">
            <v xml:space="preserve">Shares </v>
          </cell>
        </row>
        <row r="170">
          <cell r="B170" t="str">
            <v>Financial assets, customer bearing the risk*</v>
          </cell>
          <cell r="F170" t="str">
            <v xml:space="preserve"> </v>
          </cell>
        </row>
        <row r="171">
          <cell r="B171" t="str">
            <v xml:space="preserve">Derivatives </v>
          </cell>
          <cell r="F171">
            <v>6</v>
          </cell>
        </row>
        <row r="172">
          <cell r="B172" t="str">
            <v>Fair value changes of the hedged item in portfolio hedge of interest rate risk</v>
          </cell>
        </row>
        <row r="173">
          <cell r="B173" t="str">
            <v>Shares in associated undertakings</v>
          </cell>
        </row>
        <row r="174">
          <cell r="B174" t="str">
            <v>Intangible assets</v>
          </cell>
        </row>
        <row r="175">
          <cell r="B175" t="str">
            <v>Tangible assets</v>
          </cell>
        </row>
        <row r="176">
          <cell r="B176" t="str">
            <v>Investment property</v>
          </cell>
        </row>
        <row r="177">
          <cell r="B177" t="str">
            <v>Deferred tax assets</v>
          </cell>
        </row>
        <row r="178">
          <cell r="B178" t="str">
            <v>Retirement benefit assets</v>
          </cell>
        </row>
        <row r="179">
          <cell r="B179" t="str">
            <v>Prepaid expenses and accrued income</v>
          </cell>
        </row>
        <row r="180">
          <cell r="B180" t="str">
            <v>Other assets</v>
          </cell>
        </row>
        <row r="181">
          <cell r="B181" t="str">
            <v>Total assets</v>
          </cell>
          <cell r="G181">
            <v>0</v>
          </cell>
          <cell r="H181">
            <v>0</v>
          </cell>
          <cell r="I181">
            <v>0</v>
          </cell>
        </row>
        <row r="183">
          <cell r="B183" t="str">
            <v>* Including assets in Life insurance</v>
          </cell>
        </row>
        <row r="185">
          <cell r="B185" t="str">
            <v>Liabilities, EURm</v>
          </cell>
        </row>
        <row r="186">
          <cell r="B186" t="str">
            <v>Deposits by credit institutions</v>
          </cell>
        </row>
        <row r="187">
          <cell r="B187" t="str">
            <v>Deposits and borrowings from the public</v>
          </cell>
        </row>
        <row r="188">
          <cell r="B188" t="str">
            <v>Liabilities to policyholders</v>
          </cell>
        </row>
        <row r="189">
          <cell r="B189" t="str">
            <v xml:space="preserve">  - Financial contracts</v>
          </cell>
        </row>
        <row r="190">
          <cell r="B190" t="str">
            <v xml:space="preserve">  - Insurance contracts</v>
          </cell>
        </row>
        <row r="191">
          <cell r="B191" t="str">
            <v xml:space="preserve">Debt securities in issue </v>
          </cell>
        </row>
        <row r="192">
          <cell r="B192" t="str">
            <v xml:space="preserve">Derivatives </v>
          </cell>
          <cell r="F192">
            <v>6</v>
          </cell>
        </row>
        <row r="193">
          <cell r="B193" t="str">
            <v>Fair value changes of the hedged item in portfolio hedge of interest rate risk</v>
          </cell>
        </row>
        <row r="194">
          <cell r="B194" t="str">
            <v>Current tax liabilities</v>
          </cell>
        </row>
        <row r="195">
          <cell r="B195" t="str">
            <v>Other liabilities</v>
          </cell>
        </row>
        <row r="196">
          <cell r="B196" t="str">
            <v>Accrued expenses and prepaid income</v>
          </cell>
        </row>
        <row r="197">
          <cell r="B197" t="str">
            <v>Deferred tax liabilities</v>
          </cell>
        </row>
        <row r="198">
          <cell r="B198" t="str">
            <v>Provisions</v>
          </cell>
        </row>
        <row r="199">
          <cell r="B199" t="str">
            <v>Retirement benefit obligations</v>
          </cell>
        </row>
        <row r="200">
          <cell r="B200" t="str">
            <v>Subordinated liabilities</v>
          </cell>
        </row>
        <row r="201">
          <cell r="B201" t="str">
            <v>Total liabilities</v>
          </cell>
        </row>
        <row r="203">
          <cell r="B203" t="str">
            <v>Equity, EURm</v>
          </cell>
        </row>
        <row r="205">
          <cell r="B205" t="str">
            <v>Minority interests</v>
          </cell>
        </row>
        <row r="206">
          <cell r="B206" t="str">
            <v>Revaluation reserves</v>
          </cell>
        </row>
        <row r="208">
          <cell r="B208" t="str">
            <v>Core equity</v>
          </cell>
        </row>
        <row r="209">
          <cell r="B209" t="str">
            <v>Share capital</v>
          </cell>
        </row>
        <row r="210">
          <cell r="B210" t="str">
            <v>Other reserves</v>
          </cell>
        </row>
        <row r="211">
          <cell r="B211" t="str">
            <v>Retained earnings</v>
          </cell>
        </row>
        <row r="212">
          <cell r="B212" t="str">
            <v>Total core equity</v>
          </cell>
        </row>
        <row r="213">
          <cell r="B213" t="str">
            <v>Total liabilities and equity</v>
          </cell>
        </row>
      </sheetData>
      <sheetData sheetId="1"/>
      <sheetData sheetId="2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öttöpohja"/>
    </sheetNames>
    <sheetDataSet>
      <sheetData sheetId="0" refreshError="1">
        <row r="2">
          <cell r="U2">
            <v>97</v>
          </cell>
        </row>
        <row r="4">
          <cell r="F4">
            <v>9</v>
          </cell>
        </row>
      </sheetData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öttöpohja"/>
    </sheetNames>
    <sheetDataSet>
      <sheetData sheetId="0" refreshError="1">
        <row r="2">
          <cell r="U2">
            <v>97</v>
          </cell>
        </row>
        <row r="4">
          <cell r="F4">
            <v>9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"/>
      <sheetName val="Report menu"/>
      <sheetName val="X"/>
      <sheetName val="Y"/>
      <sheetName val="1"/>
      <sheetName val="2"/>
      <sheetName val="4"/>
      <sheetName val="5"/>
      <sheetName val="6"/>
      <sheetName val="7"/>
      <sheetName val="8"/>
      <sheetName val="9"/>
      <sheetName val="10"/>
      <sheetName val="11"/>
      <sheetName val="20"/>
      <sheetName val="21"/>
      <sheetName val="20 org"/>
      <sheetName val="S"/>
      <sheetName val="F"/>
      <sheetName val="N"/>
      <sheetName val="D"/>
      <sheetName val="L"/>
      <sheetName val="SI"/>
      <sheetName val="NY"/>
      <sheetName val="FR"/>
      <sheetName val="Total actual"/>
      <sheetName val="TS"/>
      <sheetName val="TF"/>
      <sheetName val="TN"/>
      <sheetName val="TD"/>
      <sheetName val="TL"/>
      <sheetName val="TSI"/>
      <sheetName val="TNY"/>
      <sheetName val="TFR"/>
      <sheetName val="Total target"/>
      <sheetName val="RFF"/>
      <sheetName val="12"/>
      <sheetName val="13"/>
      <sheetName val="14"/>
      <sheetName val="15"/>
      <sheetName val="17"/>
      <sheetName val="18"/>
      <sheetName val="19"/>
      <sheetName val="22"/>
      <sheetName val="23"/>
      <sheetName val="24"/>
      <sheetName val="25"/>
      <sheetName val="26"/>
      <sheetName val="Prefixes"/>
    </sheetNames>
    <sheetDataSet>
      <sheetData sheetId="0" refreshError="1">
        <row r="26">
          <cell r="C26" t="str">
            <v>2005</v>
          </cell>
        </row>
        <row r="27">
          <cell r="C27" t="str">
            <v>March</v>
          </cell>
        </row>
        <row r="34">
          <cell r="C34" t="str">
            <v>Emerging Markets</v>
          </cell>
        </row>
        <row r="36">
          <cell r="C36">
            <v>2005</v>
          </cell>
        </row>
        <row r="37">
          <cell r="C37">
            <v>3</v>
          </cell>
        </row>
        <row r="38">
          <cell r="C38">
            <v>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öttöpohja"/>
    </sheetNames>
    <sheetDataSet>
      <sheetData sheetId="0" refreshError="1">
        <row r="2">
          <cell r="U2">
            <v>97</v>
          </cell>
        </row>
        <row r="4">
          <cell r="F4">
            <v>9</v>
          </cell>
        </row>
      </sheetData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öttöpohja"/>
    </sheetNames>
    <sheetDataSet>
      <sheetData sheetId="0" refreshError="1">
        <row r="2">
          <cell r="U2">
            <v>97</v>
          </cell>
        </row>
        <row r="4">
          <cell r="F4">
            <v>9</v>
          </cell>
        </row>
      </sheetData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öttöpohja"/>
    </sheetNames>
    <sheetDataSet>
      <sheetData sheetId="0" refreshError="1">
        <row r="2">
          <cell r="U2">
            <v>97</v>
          </cell>
        </row>
        <row r="4">
          <cell r="F4">
            <v>9</v>
          </cell>
        </row>
      </sheetData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Cover sheet"/>
      <sheetName val="Charts"/>
      <sheetName val="Summary"/>
      <sheetName val="P&amp;L"/>
      <sheetName val="BS"/>
      <sheetName val="P&amp;L Evol."/>
      <sheetName val="Chart data"/>
      <sheetName val="Budget PL"/>
      <sheetName val="Budget BS"/>
      <sheetName val="Last year PL"/>
      <sheetName val="Last year BS"/>
    </sheetNames>
    <sheetDataSet>
      <sheetData sheetId="0" refreshError="1">
        <row r="5">
          <cell r="C5">
            <v>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Cover sheet"/>
      <sheetName val="Charts"/>
      <sheetName val="Summary"/>
      <sheetName val="P&amp;L"/>
      <sheetName val="BS"/>
      <sheetName val="P&amp;L Evol."/>
      <sheetName val="Chart data"/>
      <sheetName val="Budget PL"/>
      <sheetName val="Budget BS"/>
      <sheetName val="Last year PL"/>
      <sheetName val="Last year BS"/>
    </sheetNames>
    <sheetDataSet>
      <sheetData sheetId="0" refreshError="1">
        <row r="5">
          <cell r="C5">
            <v>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Cover sheet"/>
      <sheetName val="Charts"/>
      <sheetName val="Summary"/>
      <sheetName val="P&amp;L"/>
      <sheetName val="BS"/>
      <sheetName val="P&amp;L Evol."/>
      <sheetName val="Chart data"/>
      <sheetName val="Budget PL"/>
      <sheetName val="Budget BS"/>
      <sheetName val="Last year PL"/>
      <sheetName val="Last year BS"/>
    </sheetNames>
    <sheetDataSet>
      <sheetData sheetId="0" refreshError="1">
        <row r="5">
          <cell r="C5">
            <v>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Cover sheet"/>
      <sheetName val="Charts"/>
      <sheetName val="Summary"/>
      <sheetName val="P&amp;L"/>
      <sheetName val="BS"/>
      <sheetName val="P&amp;L Evol."/>
      <sheetName val="Chart data"/>
      <sheetName val="Budget PL"/>
      <sheetName val="Budget BS"/>
      <sheetName val="Last year PL"/>
      <sheetName val="Last year BS"/>
    </sheetNames>
    <sheetDataSet>
      <sheetData sheetId="0" refreshError="1">
        <row r="5">
          <cell r="C5">
            <v>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Cover sheet"/>
      <sheetName val="Charts"/>
      <sheetName val="Summary"/>
      <sheetName val="P&amp;L"/>
      <sheetName val="BS"/>
      <sheetName val="P&amp;L Evol."/>
      <sheetName val="Chart data"/>
      <sheetName val="Budget PL"/>
      <sheetName val="Budget BS"/>
      <sheetName val="Last year PL"/>
      <sheetName val="Last year BS"/>
    </sheetNames>
    <sheetDataSet>
      <sheetData sheetId="0" refreshError="1">
        <row r="5">
          <cell r="C5">
            <v>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8010"/>
      <sheetName val="Schedule 8015"/>
      <sheetName val="Schedule 8025"/>
      <sheetName val="Schedule 8030"/>
      <sheetName val="Schedule 8020"/>
    </sheetNames>
    <sheetDataSet>
      <sheetData sheetId="0" refreshError="1">
        <row r="82">
          <cell r="T82">
            <v>1</v>
          </cell>
          <cell r="U82" t="str">
            <v>Q3 2002</v>
          </cell>
        </row>
        <row r="83">
          <cell r="T83">
            <v>2</v>
          </cell>
          <cell r="U83" t="str">
            <v>Q4 2002</v>
          </cell>
        </row>
        <row r="84">
          <cell r="T84">
            <v>3</v>
          </cell>
          <cell r="U84" t="str">
            <v>Q1 2003</v>
          </cell>
        </row>
        <row r="85">
          <cell r="T85">
            <v>4</v>
          </cell>
          <cell r="U85" t="str">
            <v>Q2 2003</v>
          </cell>
        </row>
        <row r="86">
          <cell r="T86">
            <v>5</v>
          </cell>
          <cell r="U86" t="str">
            <v>Q3 2003</v>
          </cell>
        </row>
        <row r="96">
          <cell r="R96" t="str">
            <v>c</v>
          </cell>
          <cell r="S96" t="str">
            <v>Actual</v>
          </cell>
        </row>
        <row r="97">
          <cell r="R97" t="str">
            <v>d</v>
          </cell>
          <cell r="S97" t="str">
            <v>Budget</v>
          </cell>
        </row>
        <row r="98">
          <cell r="R98" t="str">
            <v>r</v>
          </cell>
          <cell r="S98" t="str">
            <v>Rolling ff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8010"/>
      <sheetName val="Schedule 8015"/>
      <sheetName val="Schedule 8025"/>
      <sheetName val="Schedule 8030"/>
      <sheetName val="Schedule 8020"/>
    </sheetNames>
    <sheetDataSet>
      <sheetData sheetId="0" refreshError="1">
        <row r="82">
          <cell r="T82">
            <v>1</v>
          </cell>
          <cell r="U82" t="str">
            <v>Q3 2002</v>
          </cell>
        </row>
        <row r="83">
          <cell r="T83">
            <v>2</v>
          </cell>
          <cell r="U83" t="str">
            <v>Q4 2002</v>
          </cell>
        </row>
        <row r="84">
          <cell r="T84">
            <v>3</v>
          </cell>
          <cell r="U84" t="str">
            <v>Q1 2003</v>
          </cell>
        </row>
        <row r="85">
          <cell r="T85">
            <v>4</v>
          </cell>
          <cell r="U85" t="str">
            <v>Q2 2003</v>
          </cell>
        </row>
        <row r="86">
          <cell r="T86">
            <v>5</v>
          </cell>
          <cell r="U86" t="str">
            <v>Q3 2003</v>
          </cell>
        </row>
        <row r="96">
          <cell r="R96" t="str">
            <v>c</v>
          </cell>
          <cell r="S96" t="str">
            <v>Actual</v>
          </cell>
        </row>
        <row r="97">
          <cell r="R97" t="str">
            <v>d</v>
          </cell>
          <cell r="S97" t="str">
            <v>Budget</v>
          </cell>
        </row>
        <row r="98">
          <cell r="R98" t="str">
            <v>r</v>
          </cell>
          <cell r="S98" t="str">
            <v>Rolling ff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"/>
      <sheetName val="Report menu"/>
      <sheetName val="X"/>
      <sheetName val="Y"/>
      <sheetName val="1"/>
      <sheetName val="2"/>
      <sheetName val="4"/>
      <sheetName val="5"/>
      <sheetName val="6"/>
      <sheetName val="7"/>
      <sheetName val="8"/>
      <sheetName val="9"/>
      <sheetName val="10"/>
      <sheetName val="11"/>
      <sheetName val="20"/>
      <sheetName val="21"/>
      <sheetName val="20 org"/>
      <sheetName val="S"/>
      <sheetName val="F"/>
      <sheetName val="N"/>
      <sheetName val="D"/>
      <sheetName val="L"/>
      <sheetName val="SI"/>
      <sheetName val="NY"/>
      <sheetName val="FR"/>
      <sheetName val="Total actual"/>
      <sheetName val="TS"/>
      <sheetName val="TF"/>
      <sheetName val="TN"/>
      <sheetName val="TD"/>
      <sheetName val="TL"/>
      <sheetName val="TSI"/>
      <sheetName val="TNY"/>
      <sheetName val="TFR"/>
      <sheetName val="Total target"/>
      <sheetName val="RFF"/>
      <sheetName val="12"/>
      <sheetName val="13"/>
      <sheetName val="14"/>
      <sheetName val="15"/>
      <sheetName val="17"/>
      <sheetName val="18"/>
      <sheetName val="19"/>
      <sheetName val="22"/>
      <sheetName val="23"/>
      <sheetName val="24"/>
      <sheetName val="25"/>
      <sheetName val="26"/>
      <sheetName val="Prefixes"/>
    </sheetNames>
    <sheetDataSet>
      <sheetData sheetId="0" refreshError="1">
        <row r="26">
          <cell r="C26" t="str">
            <v>2005</v>
          </cell>
        </row>
        <row r="27">
          <cell r="C27" t="str">
            <v>March</v>
          </cell>
        </row>
        <row r="34">
          <cell r="C34" t="str">
            <v>Emerging Markets</v>
          </cell>
        </row>
        <row r="36">
          <cell r="C36">
            <v>2005</v>
          </cell>
        </row>
        <row r="37">
          <cell r="C37">
            <v>3</v>
          </cell>
        </row>
        <row r="38">
          <cell r="C38">
            <v>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8010"/>
      <sheetName val="Schedule 8015"/>
      <sheetName val="Schedule 8025"/>
      <sheetName val="Schedule 8030"/>
      <sheetName val="Schedule 8020"/>
    </sheetNames>
    <sheetDataSet>
      <sheetData sheetId="0" refreshError="1">
        <row r="82">
          <cell r="T82">
            <v>1</v>
          </cell>
          <cell r="U82" t="str">
            <v>Q3 2002</v>
          </cell>
        </row>
        <row r="83">
          <cell r="T83">
            <v>2</v>
          </cell>
          <cell r="U83" t="str">
            <v>Q4 2002</v>
          </cell>
        </row>
        <row r="84">
          <cell r="T84">
            <v>3</v>
          </cell>
          <cell r="U84" t="str">
            <v>Q1 2003</v>
          </cell>
        </row>
        <row r="85">
          <cell r="T85">
            <v>4</v>
          </cell>
          <cell r="U85" t="str">
            <v>Q2 2003</v>
          </cell>
        </row>
        <row r="86">
          <cell r="T86">
            <v>5</v>
          </cell>
          <cell r="U86" t="str">
            <v>Q3 2003</v>
          </cell>
        </row>
        <row r="96">
          <cell r="R96" t="str">
            <v>c</v>
          </cell>
          <cell r="S96" t="str">
            <v>Actual</v>
          </cell>
        </row>
        <row r="97">
          <cell r="R97" t="str">
            <v>d</v>
          </cell>
          <cell r="S97" t="str">
            <v>Budget</v>
          </cell>
        </row>
        <row r="98">
          <cell r="R98" t="str">
            <v>r</v>
          </cell>
          <cell r="S98" t="str">
            <v>Rolling ff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8010"/>
      <sheetName val="Schedule 8015"/>
      <sheetName val="Schedule 8025"/>
      <sheetName val="Schedule 8030"/>
      <sheetName val="Schedule 8020"/>
    </sheetNames>
    <sheetDataSet>
      <sheetData sheetId="0" refreshError="1">
        <row r="82">
          <cell r="T82">
            <v>1</v>
          </cell>
          <cell r="U82" t="str">
            <v>Q3 2002</v>
          </cell>
        </row>
        <row r="83">
          <cell r="T83">
            <v>2</v>
          </cell>
          <cell r="U83" t="str">
            <v>Q4 2002</v>
          </cell>
        </row>
        <row r="84">
          <cell r="T84">
            <v>3</v>
          </cell>
          <cell r="U84" t="str">
            <v>Q1 2003</v>
          </cell>
        </row>
        <row r="85">
          <cell r="T85">
            <v>4</v>
          </cell>
          <cell r="U85" t="str">
            <v>Q2 2003</v>
          </cell>
        </row>
        <row r="86">
          <cell r="T86">
            <v>5</v>
          </cell>
          <cell r="U86" t="str">
            <v>Q3 2003</v>
          </cell>
        </row>
        <row r="96">
          <cell r="R96" t="str">
            <v>c</v>
          </cell>
          <cell r="S96" t="str">
            <v>Actual</v>
          </cell>
        </row>
        <row r="97">
          <cell r="R97" t="str">
            <v>d</v>
          </cell>
          <cell r="S97" t="str">
            <v>Budget</v>
          </cell>
        </row>
        <row r="98">
          <cell r="R98" t="str">
            <v>r</v>
          </cell>
          <cell r="S98" t="str">
            <v>Rolling ff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8010"/>
      <sheetName val="Schedule 8015"/>
      <sheetName val="Schedule 8025"/>
      <sheetName val="Schedule 8030"/>
      <sheetName val="Schedule 8020"/>
    </sheetNames>
    <sheetDataSet>
      <sheetData sheetId="0" refreshError="1">
        <row r="82">
          <cell r="T82">
            <v>1</v>
          </cell>
          <cell r="U82" t="str">
            <v>Q3 2002</v>
          </cell>
        </row>
        <row r="83">
          <cell r="T83">
            <v>2</v>
          </cell>
          <cell r="U83" t="str">
            <v>Q4 2002</v>
          </cell>
        </row>
        <row r="84">
          <cell r="T84">
            <v>3</v>
          </cell>
          <cell r="U84" t="str">
            <v>Q1 2003</v>
          </cell>
        </row>
        <row r="85">
          <cell r="T85">
            <v>4</v>
          </cell>
          <cell r="U85" t="str">
            <v>Q2 2003</v>
          </cell>
        </row>
        <row r="86">
          <cell r="T86">
            <v>5</v>
          </cell>
          <cell r="U86" t="str">
            <v>Q3 2003</v>
          </cell>
        </row>
        <row r="96">
          <cell r="R96" t="str">
            <v>c</v>
          </cell>
          <cell r="S96" t="str">
            <v>Actual</v>
          </cell>
        </row>
        <row r="97">
          <cell r="R97" t="str">
            <v>d</v>
          </cell>
          <cell r="S97" t="str">
            <v>Budget</v>
          </cell>
        </row>
        <row r="98">
          <cell r="R98" t="str">
            <v>r</v>
          </cell>
          <cell r="S98" t="str">
            <v>Rolling ff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let oversigt 31.03.2003"/>
      <sheetName val="Dansk 31.03.2003"/>
      <sheetName val="Norsk 31.03.2003"/>
      <sheetName val="Finsk 31.03.2003"/>
      <sheetName val="Svensk 31.03.2003"/>
      <sheetName val="Other 31.03.2003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let oversigt 31.03.2003"/>
      <sheetName val="Dansk 31.03.2003"/>
      <sheetName val="Norsk 31.03.2003"/>
      <sheetName val="Finsk 31.03.2003"/>
      <sheetName val="Svensk 31.03.2003"/>
      <sheetName val="Other 31.03.2003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let oversigt 31.03.2003"/>
      <sheetName val="Dansk 31.03.2003"/>
      <sheetName val="Norsk 31.03.2003"/>
      <sheetName val="Finsk 31.03.2003"/>
      <sheetName val="Svensk 31.03.2003"/>
      <sheetName val="Other 31.03.2003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let oversigt 31.03.2003"/>
      <sheetName val="Dansk 31.03.2003"/>
      <sheetName val="Norsk 31.03.2003"/>
      <sheetName val="Finsk 31.03.2003"/>
      <sheetName val="Svensk 31.03.2003"/>
      <sheetName val="Other 31.03.2003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let oversigt 31.03.2003"/>
      <sheetName val="Dansk 31.03.2003"/>
      <sheetName val="Norsk 31.03.2003"/>
      <sheetName val="Finsk 31.03.2003"/>
      <sheetName val="Svensk 31.03.2003"/>
      <sheetName val="Other 31.03.2003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_Settings"/>
      <sheetName val="_Export"/>
      <sheetName val="_Header"/>
      <sheetName val="_EntityMembers"/>
      <sheetName val="_CompanyCodes"/>
      <sheetName val="Changes"/>
      <sheetName val="Terminology"/>
      <sheetName val="Monthly Finance"/>
      <sheetName val="M01a"/>
      <sheetName val="M01b"/>
      <sheetName val="M01c"/>
      <sheetName val="M01d"/>
      <sheetName val="M LineDetail PL"/>
      <sheetName val="M09"/>
      <sheetName val="M19"/>
      <sheetName val="M23"/>
      <sheetName val="M24"/>
      <sheetName val="M42a"/>
      <sheetName val="M42b"/>
      <sheetName val="Quarterly Finance"/>
      <sheetName val="Q LineDetailBS"/>
      <sheetName val="Q05"/>
      <sheetName val="Q14"/>
      <sheetName val="Q20_23_24"/>
      <sheetName val="Q21"/>
      <sheetName val="Q26a"/>
      <sheetName val="Q26b"/>
      <sheetName val="Q27a"/>
      <sheetName val="Q27b"/>
      <sheetName val="Q43"/>
      <sheetName val="Q44"/>
      <sheetName val="Q45"/>
      <sheetName val="Q46"/>
      <sheetName val="Q48a"/>
      <sheetName val="Q48b"/>
      <sheetName val="Q53"/>
      <sheetName val="Quarterly Credit"/>
      <sheetName val="Q12"/>
      <sheetName val="Q17"/>
    </sheetNames>
    <sheetDataSet>
      <sheetData sheetId="0"/>
      <sheetData sheetId="1" refreshError="1">
        <row r="4">
          <cell r="B4" t="str">
            <v>-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_Settings"/>
      <sheetName val="_Export"/>
      <sheetName val="_Header"/>
      <sheetName val="_EntityMembers"/>
      <sheetName val="_CompanyCodes"/>
      <sheetName val="Changes"/>
      <sheetName val="Terminology"/>
      <sheetName val="Monthly Finance"/>
      <sheetName val="M01a"/>
      <sheetName val="M01b"/>
      <sheetName val="M01c"/>
      <sheetName val="M01d"/>
      <sheetName val="M LineDetail PL"/>
      <sheetName val="M09"/>
      <sheetName val="M19"/>
      <sheetName val="M23"/>
      <sheetName val="M24"/>
      <sheetName val="M42a"/>
      <sheetName val="M42b"/>
      <sheetName val="Quarterly Finance"/>
      <sheetName val="Q LineDetailBS"/>
      <sheetName val="Q05"/>
      <sheetName val="Q14"/>
      <sheetName val="Q20_23_24"/>
      <sheetName val="Q21"/>
      <sheetName val="Q26a"/>
      <sheetName val="Q26b"/>
      <sheetName val="Q27a"/>
      <sheetName val="Q27b"/>
      <sheetName val="Q43"/>
      <sheetName val="Q44"/>
      <sheetName val="Q45"/>
      <sheetName val="Q46"/>
      <sheetName val="Q48a"/>
      <sheetName val="Q48b"/>
      <sheetName val="Q53"/>
      <sheetName val="Quarterly Credit"/>
      <sheetName val="Q12"/>
      <sheetName val="Q17"/>
    </sheetNames>
    <sheetDataSet>
      <sheetData sheetId="0"/>
      <sheetData sheetId="1" refreshError="1">
        <row r="4">
          <cell r="B4" t="str">
            <v>-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Nordea">
    <a:dk1>
      <a:sysClr val="windowText" lastClr="000000"/>
    </a:dk1>
    <a:lt1>
      <a:sysClr val="window" lastClr="FFFFFF"/>
    </a:lt1>
    <a:dk2>
      <a:srgbClr val="00005E"/>
    </a:dk2>
    <a:lt2>
      <a:srgbClr val="0000A0"/>
    </a:lt2>
    <a:accent1>
      <a:srgbClr val="0000A0"/>
    </a:accent1>
    <a:accent2>
      <a:srgbClr val="3399FF"/>
    </a:accent2>
    <a:accent3>
      <a:srgbClr val="99CCFF"/>
    </a:accent3>
    <a:accent4>
      <a:srgbClr val="FBD9CA"/>
    </a:accent4>
    <a:accent5>
      <a:srgbClr val="C9C7C7"/>
    </a:accent5>
    <a:accent6>
      <a:srgbClr val="474748"/>
    </a:accent6>
    <a:hlink>
      <a:srgbClr val="000000"/>
    </a:hlink>
    <a:folHlink>
      <a:srgbClr val="3399FF"/>
    </a:folHlink>
  </a:clrScheme>
  <a:fontScheme name="Nordea">
    <a:majorFont>
      <a:latin typeface="Arial"/>
      <a:ea typeface="Arial"/>
      <a:cs typeface="Arial"/>
      <a:font script="Jpan" typeface="ＭＳ Ｐゴシック"/>
      <a:font script="Hang" typeface="돋움"/>
      <a:font script="Hans" typeface="方正舒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/>
      <a:ea typeface="Arial"/>
      <a:cs typeface="Arial"/>
      <a:font script="Jpan" typeface="ＭＳ Ｐゴシック"/>
      <a:font script="Hang" typeface="돋움"/>
      <a:font script="Hans" typeface="方正舒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Norde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39999" dist="19999" dir="5400000" rotWithShape="0">
            <a:srgbClr val="000000">
              <a:alpha val="37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>
          <a:tint val="99000"/>
        </a:schemeClr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Nordea">
    <a:dk1>
      <a:sysClr val="windowText" lastClr="000000"/>
    </a:dk1>
    <a:lt1>
      <a:sysClr val="window" lastClr="FFFFFF"/>
    </a:lt1>
    <a:dk2>
      <a:srgbClr val="00005E"/>
    </a:dk2>
    <a:lt2>
      <a:srgbClr val="0000A0"/>
    </a:lt2>
    <a:accent1>
      <a:srgbClr val="0000A0"/>
    </a:accent1>
    <a:accent2>
      <a:srgbClr val="3399FF"/>
    </a:accent2>
    <a:accent3>
      <a:srgbClr val="99CCFF"/>
    </a:accent3>
    <a:accent4>
      <a:srgbClr val="FBD9CA"/>
    </a:accent4>
    <a:accent5>
      <a:srgbClr val="C9C7C7"/>
    </a:accent5>
    <a:accent6>
      <a:srgbClr val="474748"/>
    </a:accent6>
    <a:hlink>
      <a:srgbClr val="000000"/>
    </a:hlink>
    <a:folHlink>
      <a:srgbClr val="3399FF"/>
    </a:folHlink>
  </a:clrScheme>
  <a:fontScheme name="Nordea">
    <a:majorFont>
      <a:latin typeface="Arial"/>
      <a:ea typeface="Arial"/>
      <a:cs typeface="Arial"/>
      <a:font script="Jpan" typeface="ＭＳ Ｐゴシック"/>
      <a:font script="Hang" typeface="돋움"/>
      <a:font script="Hans" typeface="方正舒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/>
      <a:ea typeface="Arial"/>
      <a:cs typeface="Arial"/>
      <a:font script="Jpan" typeface="ＭＳ Ｐゴシック"/>
      <a:font script="Hang" typeface="돋움"/>
      <a:font script="Hans" typeface="方正舒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Norde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39999" dist="19999" dir="5400000" rotWithShape="0">
            <a:srgbClr val="000000">
              <a:alpha val="37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>
          <a:tint val="99000"/>
        </a:schemeClr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Nordea">
    <a:dk1>
      <a:sysClr val="windowText" lastClr="000000"/>
    </a:dk1>
    <a:lt1>
      <a:sysClr val="window" lastClr="FFFFFF"/>
    </a:lt1>
    <a:dk2>
      <a:srgbClr val="00005E"/>
    </a:dk2>
    <a:lt2>
      <a:srgbClr val="0000A0"/>
    </a:lt2>
    <a:accent1>
      <a:srgbClr val="0000A0"/>
    </a:accent1>
    <a:accent2>
      <a:srgbClr val="3399FF"/>
    </a:accent2>
    <a:accent3>
      <a:srgbClr val="99CCFF"/>
    </a:accent3>
    <a:accent4>
      <a:srgbClr val="FBD9CA"/>
    </a:accent4>
    <a:accent5>
      <a:srgbClr val="C9C7C7"/>
    </a:accent5>
    <a:accent6>
      <a:srgbClr val="474748"/>
    </a:accent6>
    <a:hlink>
      <a:srgbClr val="000000"/>
    </a:hlink>
    <a:folHlink>
      <a:srgbClr val="3399FF"/>
    </a:folHlink>
  </a:clrScheme>
  <a:fontScheme name="Nordea">
    <a:majorFont>
      <a:latin typeface="Arial"/>
      <a:ea typeface="Arial"/>
      <a:cs typeface="Arial"/>
      <a:font script="Jpan" typeface="ＭＳ Ｐゴシック"/>
      <a:font script="Hang" typeface="돋움"/>
      <a:font script="Hans" typeface="方正舒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/>
      <a:ea typeface="Arial"/>
      <a:cs typeface="Arial"/>
      <a:font script="Jpan" typeface="ＭＳ Ｐゴシック"/>
      <a:font script="Hang" typeface="돋움"/>
      <a:font script="Hans" typeface="方正舒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Norde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39999" dist="19999" dir="5400000" rotWithShape="0">
            <a:srgbClr val="000000">
              <a:alpha val="37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>
          <a:tint val="99000"/>
        </a:schemeClr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emf"/><Relationship Id="rId13" Type="http://schemas.openxmlformats.org/officeDocument/2006/relationships/oleObject" Target="../embeddings/oleObject5.bin"/><Relationship Id="rId3" Type="http://schemas.openxmlformats.org/officeDocument/2006/relationships/vmlDrawing" Target="../drawings/vmlDrawing5.vml"/><Relationship Id="rId7" Type="http://schemas.openxmlformats.org/officeDocument/2006/relationships/oleObject" Target="../embeddings/oleObject2.bin"/><Relationship Id="rId12" Type="http://schemas.openxmlformats.org/officeDocument/2006/relationships/image" Target="../media/image17.emf"/><Relationship Id="rId2" Type="http://schemas.openxmlformats.org/officeDocument/2006/relationships/drawing" Target="../drawings/drawing18.xml"/><Relationship Id="rId16" Type="http://schemas.openxmlformats.org/officeDocument/2006/relationships/image" Target="../media/image19.emf"/><Relationship Id="rId1" Type="http://schemas.openxmlformats.org/officeDocument/2006/relationships/printerSettings" Target="../printerSettings/printerSettings55.bin"/><Relationship Id="rId6" Type="http://schemas.openxmlformats.org/officeDocument/2006/relationships/image" Target="../media/image14.emf"/><Relationship Id="rId11" Type="http://schemas.openxmlformats.org/officeDocument/2006/relationships/oleObject" Target="../embeddings/oleObject4.bin"/><Relationship Id="rId5" Type="http://schemas.openxmlformats.org/officeDocument/2006/relationships/oleObject" Target="../embeddings/oleObject1.bin"/><Relationship Id="rId15" Type="http://schemas.openxmlformats.org/officeDocument/2006/relationships/oleObject" Target="../embeddings/oleObject6.bin"/><Relationship Id="rId10" Type="http://schemas.openxmlformats.org/officeDocument/2006/relationships/image" Target="../media/image16.emf"/><Relationship Id="rId4" Type="http://schemas.openxmlformats.org/officeDocument/2006/relationships/vmlDrawing" Target="../drawings/vmlDrawing6.vml"/><Relationship Id="rId9" Type="http://schemas.openxmlformats.org/officeDocument/2006/relationships/oleObject" Target="../embeddings/oleObject3.bin"/><Relationship Id="rId14" Type="http://schemas.openxmlformats.org/officeDocument/2006/relationships/image" Target="../media/image18.emf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56.bin"/><Relationship Id="rId1" Type="http://schemas.openxmlformats.org/officeDocument/2006/relationships/hyperlink" Target="mailto:axel.malgerud@nordea.com" TargetMode="External"/><Relationship Id="rId4" Type="http://schemas.openxmlformats.org/officeDocument/2006/relationships/vmlDrawing" Target="../drawings/vmlDrawing7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1"/>
  <dimension ref="E31"/>
  <sheetViews>
    <sheetView view="pageBreakPreview" zoomScaleNormal="100" zoomScaleSheetLayoutView="100" zoomScalePageLayoutView="60" workbookViewId="0">
      <selection activeCell="E44" sqref="E44"/>
    </sheetView>
  </sheetViews>
  <sheetFormatPr defaultColWidth="9.140625" defaultRowHeight="15" x14ac:dyDescent="0.25"/>
  <cols>
    <col min="1" max="8" width="9.140625" style="1"/>
    <col min="9" max="9" width="16.5703125" style="1" customWidth="1"/>
    <col min="10" max="10" width="6.5703125" style="1" customWidth="1"/>
    <col min="11" max="11" width="9.140625" style="1"/>
    <col min="12" max="22" width="0" style="1" hidden="1" customWidth="1"/>
    <col min="23" max="16384" width="9.140625" style="1"/>
  </cols>
  <sheetData>
    <row r="31" spans="5:5" x14ac:dyDescent="0.25">
      <c r="E31" s="1" t="s">
        <v>0</v>
      </c>
    </row>
  </sheetData>
  <printOptions horizontalCentered="1"/>
  <pageMargins left="0.25" right="0.25" top="0.75" bottom="0.75" header="0.3" footer="0.3"/>
  <pageSetup paperSize="9" scale="9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A8871-6573-42D8-AEB7-2410CABE7FD3}">
  <sheetPr codeName="Sheet10">
    <tabColor theme="5"/>
  </sheetPr>
  <dimension ref="F3"/>
  <sheetViews>
    <sheetView view="pageBreakPreview" topLeftCell="A31" zoomScaleNormal="100" zoomScaleSheetLayoutView="100" zoomScalePageLayoutView="85" workbookViewId="0">
      <selection activeCell="R18" sqref="R18"/>
    </sheetView>
  </sheetViews>
  <sheetFormatPr defaultColWidth="9.140625" defaultRowHeight="15" x14ac:dyDescent="0.25"/>
  <cols>
    <col min="1" max="4" width="9.140625" style="1"/>
    <col min="5" max="5" width="3.5703125" style="1" customWidth="1"/>
    <col min="6" max="16384" width="9.140625" style="1"/>
  </cols>
  <sheetData>
    <row r="3" spans="6:6" ht="35.25" x14ac:dyDescent="0.5">
      <c r="F3" s="36"/>
    </row>
  </sheetData>
  <printOptions horizontalCentered="1"/>
  <pageMargins left="0.23622047244094488" right="0.23622047244094488" top="0.74803149606299213" bottom="0.74803149606299213" header="0.31496062992125984" footer="0.31496062992125984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273196-312C-48B8-B7CA-1795DB489546}">
  <dimension ref="A1:M54"/>
  <sheetViews>
    <sheetView view="pageBreakPreview" topLeftCell="A21" zoomScale="60" zoomScaleNormal="100" workbookViewId="0">
      <selection activeCell="H37" sqref="H37"/>
    </sheetView>
  </sheetViews>
  <sheetFormatPr defaultColWidth="9.140625" defaultRowHeight="12.75" x14ac:dyDescent="0.2"/>
  <cols>
    <col min="1" max="1" width="31.5703125" style="766" customWidth="1"/>
    <col min="2" max="9" width="6.140625" style="766" customWidth="1"/>
    <col min="10" max="13" width="7.85546875" style="766" customWidth="1"/>
    <col min="14" max="16384" width="9.140625" style="766"/>
  </cols>
  <sheetData>
    <row r="1" spans="1:13" ht="15" customHeight="1" x14ac:dyDescent="0.2">
      <c r="A1" s="2363" t="s">
        <v>1499</v>
      </c>
      <c r="B1" s="2363" t="s">
        <v>63</v>
      </c>
      <c r="C1" s="2363" t="s">
        <v>63</v>
      </c>
      <c r="D1" s="2363" t="s">
        <v>63</v>
      </c>
      <c r="E1" s="2363" t="s">
        <v>63</v>
      </c>
      <c r="F1" s="2363" t="s">
        <v>63</v>
      </c>
      <c r="G1" s="2363" t="s">
        <v>63</v>
      </c>
      <c r="H1" s="2363" t="s">
        <v>63</v>
      </c>
      <c r="I1" s="2363" t="s">
        <v>63</v>
      </c>
      <c r="J1" s="2363" t="s">
        <v>63</v>
      </c>
      <c r="K1" s="2363" t="s">
        <v>63</v>
      </c>
      <c r="L1" s="2363" t="s">
        <v>63</v>
      </c>
      <c r="M1" s="2363" t="s">
        <v>63</v>
      </c>
    </row>
    <row r="2" spans="1:13" ht="15" customHeight="1" thickBot="1" x14ac:dyDescent="0.25">
      <c r="A2" s="1746"/>
      <c r="B2" s="1746"/>
      <c r="C2" s="1746"/>
      <c r="D2" s="1746"/>
      <c r="E2" s="1746"/>
      <c r="F2" s="1746"/>
      <c r="G2" s="1746"/>
      <c r="H2" s="1746"/>
      <c r="I2" s="1746"/>
      <c r="J2" s="1746"/>
      <c r="K2" s="1746"/>
      <c r="L2" s="1746"/>
      <c r="M2" s="1746"/>
    </row>
    <row r="3" spans="1:13" ht="12.75" customHeight="1" x14ac:dyDescent="0.2">
      <c r="A3" s="1245"/>
      <c r="B3" s="1245"/>
      <c r="C3" s="1245"/>
      <c r="D3" s="1245"/>
      <c r="E3" s="1245"/>
      <c r="F3" s="1245"/>
      <c r="G3" s="1245"/>
      <c r="H3" s="1245"/>
      <c r="I3" s="1263"/>
      <c r="J3" s="2367" t="s">
        <v>934</v>
      </c>
      <c r="K3" s="2368" t="s">
        <v>63</v>
      </c>
      <c r="L3" s="2367" t="s">
        <v>985</v>
      </c>
      <c r="M3" s="2368" t="s">
        <v>63</v>
      </c>
    </row>
    <row r="4" spans="1:13" ht="10.5" customHeight="1" x14ac:dyDescent="0.2">
      <c r="A4" s="1262"/>
      <c r="B4" s="1262"/>
      <c r="C4" s="1262"/>
      <c r="D4" s="1262"/>
      <c r="E4" s="1262"/>
      <c r="F4" s="1262"/>
      <c r="G4" s="1262"/>
      <c r="H4" s="1262"/>
      <c r="I4" s="1261"/>
      <c r="J4" s="1893"/>
      <c r="K4" s="1892"/>
      <c r="L4" s="2369"/>
      <c r="M4" s="2370" t="s">
        <v>63</v>
      </c>
    </row>
    <row r="5" spans="1:13" ht="10.5" customHeight="1" thickBot="1" x14ac:dyDescent="0.25">
      <c r="A5" s="1883" t="s">
        <v>872</v>
      </c>
      <c r="B5" s="1882" t="s">
        <v>1400</v>
      </c>
      <c r="C5" s="1882" t="s">
        <v>1235</v>
      </c>
      <c r="D5" s="1882" t="s">
        <v>909</v>
      </c>
      <c r="E5" s="1882" t="s">
        <v>908</v>
      </c>
      <c r="F5" s="1882" t="s">
        <v>907</v>
      </c>
      <c r="G5" s="1882" t="s">
        <v>916</v>
      </c>
      <c r="H5" s="1882" t="s">
        <v>915</v>
      </c>
      <c r="I5" s="1260" t="s">
        <v>914</v>
      </c>
      <c r="J5" s="1881" t="s">
        <v>1399</v>
      </c>
      <c r="K5" s="1880" t="s">
        <v>1398</v>
      </c>
      <c r="L5" s="1881" t="s">
        <v>1399</v>
      </c>
      <c r="M5" s="1880" t="s">
        <v>1398</v>
      </c>
    </row>
    <row r="6" spans="1:13" ht="10.5" customHeight="1" x14ac:dyDescent="0.2">
      <c r="A6" s="1259" t="s">
        <v>933</v>
      </c>
      <c r="B6" s="1297">
        <v>534</v>
      </c>
      <c r="C6" s="1297">
        <v>543</v>
      </c>
      <c r="D6" s="1297">
        <v>536</v>
      </c>
      <c r="E6" s="1297">
        <v>521</v>
      </c>
      <c r="F6" s="1297">
        <v>525</v>
      </c>
      <c r="G6" s="1297">
        <v>515</v>
      </c>
      <c r="H6" s="1297">
        <v>524</v>
      </c>
      <c r="I6" s="1296">
        <v>553</v>
      </c>
      <c r="J6" s="1258" t="s">
        <v>1019</v>
      </c>
      <c r="K6" s="1257" t="s">
        <v>1240</v>
      </c>
      <c r="L6" s="1258" t="s">
        <v>1024</v>
      </c>
      <c r="M6" s="1257" t="s">
        <v>1012</v>
      </c>
    </row>
    <row r="7" spans="1:13" ht="10.5" customHeight="1" x14ac:dyDescent="0.2">
      <c r="A7" s="1251" t="s">
        <v>932</v>
      </c>
      <c r="B7" s="1295">
        <v>300</v>
      </c>
      <c r="C7" s="1295">
        <v>306</v>
      </c>
      <c r="D7" s="1295">
        <v>286</v>
      </c>
      <c r="E7" s="1295">
        <v>275</v>
      </c>
      <c r="F7" s="1295">
        <v>278</v>
      </c>
      <c r="G7" s="1295">
        <v>297</v>
      </c>
      <c r="H7" s="1295">
        <v>297</v>
      </c>
      <c r="I7" s="1294">
        <v>304</v>
      </c>
      <c r="J7" s="1877" t="s">
        <v>1019</v>
      </c>
      <c r="K7" s="1876" t="s">
        <v>1239</v>
      </c>
      <c r="L7" s="1877" t="s">
        <v>1019</v>
      </c>
      <c r="M7" s="1876" t="s">
        <v>1234</v>
      </c>
    </row>
    <row r="8" spans="1:13" ht="10.5" customHeight="1" x14ac:dyDescent="0.2">
      <c r="A8" s="1251" t="s">
        <v>931</v>
      </c>
      <c r="B8" s="1295">
        <v>23</v>
      </c>
      <c r="C8" s="1295">
        <v>45</v>
      </c>
      <c r="D8" s="1295">
        <v>32</v>
      </c>
      <c r="E8" s="1295">
        <v>72</v>
      </c>
      <c r="F8" s="1295">
        <v>37</v>
      </c>
      <c r="G8" s="1295">
        <v>28</v>
      </c>
      <c r="H8" s="1295">
        <v>14</v>
      </c>
      <c r="I8" s="1294">
        <v>88</v>
      </c>
      <c r="J8" s="1877" t="s">
        <v>1404</v>
      </c>
      <c r="K8" s="1876" t="s">
        <v>1403</v>
      </c>
      <c r="L8" s="1877" t="s">
        <v>1402</v>
      </c>
      <c r="M8" s="1876" t="s">
        <v>1258</v>
      </c>
    </row>
    <row r="9" spans="1:13" ht="10.5" customHeight="1" x14ac:dyDescent="0.2">
      <c r="A9" s="1251" t="s">
        <v>930</v>
      </c>
      <c r="B9" s="1295">
        <v>-1</v>
      </c>
      <c r="C9" s="1295">
        <v>4</v>
      </c>
      <c r="D9" s="1295">
        <v>-1</v>
      </c>
      <c r="E9" s="1289" t="s">
        <v>279</v>
      </c>
      <c r="F9" s="1295">
        <v>-1</v>
      </c>
      <c r="G9" s="1295">
        <v>-1</v>
      </c>
      <c r="H9" s="1295">
        <v>1</v>
      </c>
      <c r="I9" s="1294">
        <v>7</v>
      </c>
      <c r="J9" s="1877"/>
      <c r="K9" s="1876"/>
      <c r="L9" s="1877"/>
      <c r="M9" s="1891"/>
    </row>
    <row r="10" spans="1:13" ht="10.5" customHeight="1" x14ac:dyDescent="0.2">
      <c r="A10" s="1228" t="s">
        <v>929</v>
      </c>
      <c r="B10" s="1278">
        <v>856</v>
      </c>
      <c r="C10" s="1278">
        <v>898</v>
      </c>
      <c r="D10" s="1278">
        <v>853</v>
      </c>
      <c r="E10" s="1278">
        <v>868</v>
      </c>
      <c r="F10" s="1278">
        <v>839</v>
      </c>
      <c r="G10" s="1278">
        <v>839</v>
      </c>
      <c r="H10" s="1278">
        <v>836</v>
      </c>
      <c r="I10" s="1293">
        <v>952</v>
      </c>
      <c r="J10" s="1889" t="s">
        <v>1021</v>
      </c>
      <c r="K10" s="1888" t="s">
        <v>1240</v>
      </c>
      <c r="L10" s="1889" t="s">
        <v>1237</v>
      </c>
      <c r="M10" s="1888" t="s">
        <v>1012</v>
      </c>
    </row>
    <row r="11" spans="1:13" ht="10.5" customHeight="1" x14ac:dyDescent="0.2">
      <c r="A11" s="1228" t="s">
        <v>928</v>
      </c>
      <c r="B11" s="1278">
        <v>-482</v>
      </c>
      <c r="C11" s="1278">
        <v>-498</v>
      </c>
      <c r="D11" s="1278">
        <v>-469</v>
      </c>
      <c r="E11" s="1278">
        <v>-527</v>
      </c>
      <c r="F11" s="1278">
        <v>-482</v>
      </c>
      <c r="G11" s="1278">
        <v>-479</v>
      </c>
      <c r="H11" s="1278">
        <v>-472</v>
      </c>
      <c r="I11" s="1293">
        <v>-532</v>
      </c>
      <c r="J11" s="1889" t="s">
        <v>1026</v>
      </c>
      <c r="K11" s="1888" t="s">
        <v>1017</v>
      </c>
      <c r="L11" s="1889" t="s">
        <v>1026</v>
      </c>
      <c r="M11" s="1888" t="s">
        <v>1240</v>
      </c>
    </row>
    <row r="12" spans="1:13" ht="10.5" customHeight="1" x14ac:dyDescent="0.2">
      <c r="A12" s="1228" t="s">
        <v>927</v>
      </c>
      <c r="B12" s="1278">
        <v>374</v>
      </c>
      <c r="C12" s="1278">
        <v>400</v>
      </c>
      <c r="D12" s="1278">
        <v>384</v>
      </c>
      <c r="E12" s="1278">
        <v>341</v>
      </c>
      <c r="F12" s="1278">
        <v>357</v>
      </c>
      <c r="G12" s="1278">
        <v>360</v>
      </c>
      <c r="H12" s="1278">
        <v>364</v>
      </c>
      <c r="I12" s="1293">
        <v>420</v>
      </c>
      <c r="J12" s="1889" t="s">
        <v>1242</v>
      </c>
      <c r="K12" s="1888" t="s">
        <v>1233</v>
      </c>
      <c r="L12" s="1889" t="s">
        <v>1013</v>
      </c>
      <c r="M12" s="1888" t="s">
        <v>1236</v>
      </c>
    </row>
    <row r="13" spans="1:13" ht="10.5" customHeight="1" x14ac:dyDescent="0.2">
      <c r="A13" s="1251" t="s">
        <v>926</v>
      </c>
      <c r="B13" s="1289">
        <v>-29</v>
      </c>
      <c r="C13" s="1289">
        <v>-28</v>
      </c>
      <c r="D13" s="1289">
        <v>-25</v>
      </c>
      <c r="E13" s="1289">
        <v>-51</v>
      </c>
      <c r="F13" s="1289">
        <v>-20</v>
      </c>
      <c r="G13" s="1289">
        <v>-7</v>
      </c>
      <c r="H13" s="1289">
        <v>-30</v>
      </c>
      <c r="I13" s="1288">
        <v>-22</v>
      </c>
      <c r="J13" s="1877"/>
      <c r="K13" s="1876"/>
      <c r="L13" s="1890"/>
      <c r="M13" s="1876"/>
    </row>
    <row r="14" spans="1:13" ht="10.5" customHeight="1" x14ac:dyDescent="0.2">
      <c r="A14" s="1228" t="s">
        <v>925</v>
      </c>
      <c r="B14" s="1278">
        <v>345</v>
      </c>
      <c r="C14" s="1278">
        <v>372</v>
      </c>
      <c r="D14" s="1278">
        <v>359</v>
      </c>
      <c r="E14" s="1278">
        <v>290</v>
      </c>
      <c r="F14" s="1278">
        <v>337</v>
      </c>
      <c r="G14" s="1278">
        <v>353</v>
      </c>
      <c r="H14" s="1278">
        <v>334</v>
      </c>
      <c r="I14" s="1293">
        <v>398</v>
      </c>
      <c r="J14" s="1889" t="s">
        <v>1242</v>
      </c>
      <c r="K14" s="1888" t="s">
        <v>1240</v>
      </c>
      <c r="L14" s="1889" t="s">
        <v>1242</v>
      </c>
      <c r="M14" s="1888" t="s">
        <v>1012</v>
      </c>
    </row>
    <row r="15" spans="1:13" ht="10.5" customHeight="1" x14ac:dyDescent="0.2">
      <c r="A15" s="1242"/>
      <c r="B15" s="1292"/>
      <c r="C15" s="1292"/>
      <c r="D15" s="1292"/>
      <c r="E15" s="1292"/>
      <c r="F15" s="1292"/>
      <c r="G15" s="1292"/>
      <c r="H15" s="1292"/>
      <c r="I15" s="1291"/>
      <c r="J15" s="1879"/>
      <c r="K15" s="1878"/>
      <c r="L15" s="1879"/>
      <c r="M15" s="1878"/>
    </row>
    <row r="16" spans="1:13" ht="10.5" customHeight="1" x14ac:dyDescent="0.2">
      <c r="A16" s="1251" t="s">
        <v>924</v>
      </c>
      <c r="B16" s="1289">
        <v>56.3</v>
      </c>
      <c r="C16" s="1289">
        <v>55.5</v>
      </c>
      <c r="D16" s="1289">
        <v>55</v>
      </c>
      <c r="E16" s="1289">
        <v>60.7</v>
      </c>
      <c r="F16" s="1289">
        <v>57.4</v>
      </c>
      <c r="G16" s="1289">
        <v>57.1</v>
      </c>
      <c r="H16" s="1289">
        <v>56.5</v>
      </c>
      <c r="I16" s="1288">
        <v>55.9</v>
      </c>
      <c r="J16" s="1877"/>
      <c r="K16" s="1876"/>
      <c r="L16" s="1877"/>
      <c r="M16" s="1876"/>
    </row>
    <row r="17" spans="1:13" ht="10.5" customHeight="1" x14ac:dyDescent="0.2">
      <c r="A17" s="1251" t="s">
        <v>1401</v>
      </c>
      <c r="B17" s="1289">
        <v>58</v>
      </c>
      <c r="C17" s="1289">
        <v>57</v>
      </c>
      <c r="D17" s="1289">
        <v>57</v>
      </c>
      <c r="E17" s="1289">
        <v>56</v>
      </c>
      <c r="F17" s="1289">
        <v>59</v>
      </c>
      <c r="G17" s="1289">
        <v>59</v>
      </c>
      <c r="H17" s="1289">
        <v>58</v>
      </c>
      <c r="I17" s="1288">
        <v>51</v>
      </c>
      <c r="J17" s="1877"/>
      <c r="K17" s="1876"/>
      <c r="L17" s="1887"/>
      <c r="M17" s="1886"/>
    </row>
    <row r="18" spans="1:13" ht="10.5" customHeight="1" x14ac:dyDescent="0.2">
      <c r="A18" s="1251" t="s">
        <v>988</v>
      </c>
      <c r="B18" s="1289">
        <v>12.710735651423974</v>
      </c>
      <c r="C18" s="1289">
        <v>12.480052073691978</v>
      </c>
      <c r="D18" s="1289">
        <v>12.000251677928114</v>
      </c>
      <c r="E18" s="1289">
        <v>10.489397702738078</v>
      </c>
      <c r="F18" s="1289">
        <v>12.437561066921829</v>
      </c>
      <c r="G18" s="1289">
        <v>12.437561066921829</v>
      </c>
      <c r="H18" s="1289">
        <v>12.502378583098114</v>
      </c>
      <c r="I18" s="1288">
        <v>15.437709318902559</v>
      </c>
      <c r="J18" s="1877"/>
      <c r="K18" s="1876"/>
      <c r="L18" s="1887"/>
      <c r="M18" s="1886"/>
    </row>
    <row r="19" spans="1:13" ht="10.5" customHeight="1" x14ac:dyDescent="0.2">
      <c r="A19" s="1251" t="s">
        <v>987</v>
      </c>
      <c r="B19" s="1289">
        <v>7988</v>
      </c>
      <c r="C19" s="1289">
        <v>8831</v>
      </c>
      <c r="D19" s="1289">
        <v>9153</v>
      </c>
      <c r="E19" s="1289">
        <v>9051</v>
      </c>
      <c r="F19" s="1289">
        <v>8233</v>
      </c>
      <c r="G19" s="1289">
        <v>8234</v>
      </c>
      <c r="H19" s="1289">
        <v>8110</v>
      </c>
      <c r="I19" s="1288">
        <v>8111</v>
      </c>
      <c r="J19" s="1877" t="s">
        <v>1022</v>
      </c>
      <c r="K19" s="1876" t="s">
        <v>1026</v>
      </c>
      <c r="L19" s="1877" t="s">
        <v>1009</v>
      </c>
      <c r="M19" s="1876" t="s">
        <v>1242</v>
      </c>
    </row>
    <row r="20" spans="1:13" ht="10.5" customHeight="1" x14ac:dyDescent="0.2">
      <c r="A20" s="1290" t="s">
        <v>919</v>
      </c>
      <c r="B20" s="1289">
        <v>45870</v>
      </c>
      <c r="C20" s="1289">
        <v>45376</v>
      </c>
      <c r="D20" s="1289">
        <v>45415</v>
      </c>
      <c r="E20" s="1289">
        <v>44940</v>
      </c>
      <c r="F20" s="1289">
        <v>41489</v>
      </c>
      <c r="G20" s="1289">
        <v>27511</v>
      </c>
      <c r="H20" s="1289">
        <v>27245</v>
      </c>
      <c r="I20" s="1288">
        <v>26888</v>
      </c>
      <c r="J20" s="1877" t="s">
        <v>1020</v>
      </c>
      <c r="K20" s="1876" t="s">
        <v>1238</v>
      </c>
      <c r="L20" s="1877" t="s">
        <v>1017</v>
      </c>
      <c r="M20" s="1876" t="s">
        <v>1234</v>
      </c>
    </row>
    <row r="21" spans="1:13" ht="10.5" customHeight="1" thickBot="1" x14ac:dyDescent="0.25">
      <c r="A21" s="1251" t="s">
        <v>918</v>
      </c>
      <c r="B21" s="1289">
        <v>7585.1</v>
      </c>
      <c r="C21" s="1289">
        <v>7810</v>
      </c>
      <c r="D21" s="1289">
        <v>8034</v>
      </c>
      <c r="E21" s="1289">
        <v>8024</v>
      </c>
      <c r="F21" s="1289">
        <v>7749</v>
      </c>
      <c r="G21" s="1289">
        <v>7776</v>
      </c>
      <c r="H21" s="1289">
        <v>7960</v>
      </c>
      <c r="I21" s="1288">
        <v>8129</v>
      </c>
      <c r="J21" s="1874" t="s">
        <v>1026</v>
      </c>
      <c r="K21" s="1873" t="s">
        <v>1019</v>
      </c>
      <c r="L21" s="1885" t="s">
        <v>1026</v>
      </c>
      <c r="M21" s="1884" t="s">
        <v>1019</v>
      </c>
    </row>
    <row r="22" spans="1:13" ht="10.5" customHeight="1" x14ac:dyDescent="0.2">
      <c r="A22" s="1251"/>
      <c r="B22" s="1251"/>
      <c r="C22" s="1250"/>
      <c r="D22" s="1250"/>
      <c r="E22" s="1250"/>
      <c r="F22" s="1250"/>
      <c r="G22" s="1250"/>
      <c r="H22" s="1250"/>
      <c r="I22" s="1250"/>
      <c r="J22" s="2010"/>
      <c r="K22" s="2010"/>
      <c r="L22" s="2011"/>
      <c r="M22" s="2011"/>
    </row>
    <row r="23" spans="1:13" ht="13.5" thickBot="1" x14ac:dyDescent="0.25"/>
    <row r="24" spans="1:13" x14ac:dyDescent="0.2">
      <c r="A24" s="2363" t="s">
        <v>1498</v>
      </c>
      <c r="B24" s="2363" t="s">
        <v>63</v>
      </c>
      <c r="C24" s="2363" t="s">
        <v>63</v>
      </c>
      <c r="D24" s="2363" t="s">
        <v>63</v>
      </c>
      <c r="E24" s="1245"/>
      <c r="F24" s="1245"/>
      <c r="G24" s="1245"/>
      <c r="H24" s="1245"/>
      <c r="I24" s="1263"/>
      <c r="J24" s="2367" t="s">
        <v>934</v>
      </c>
      <c r="K24" s="2368" t="s">
        <v>63</v>
      </c>
      <c r="L24" s="2371" t="s">
        <v>985</v>
      </c>
      <c r="M24" s="2368" t="s">
        <v>63</v>
      </c>
    </row>
    <row r="25" spans="1:13" x14ac:dyDescent="0.2">
      <c r="A25" s="1262"/>
      <c r="B25" s="1262"/>
      <c r="C25" s="1262"/>
      <c r="D25" s="1262"/>
      <c r="E25" s="1262"/>
      <c r="F25" s="1262"/>
      <c r="G25" s="1262"/>
      <c r="H25" s="1262"/>
      <c r="I25" s="1261"/>
      <c r="J25" s="1893"/>
      <c r="K25" s="1892"/>
      <c r="L25" s="2372"/>
      <c r="M25" s="2370" t="s">
        <v>63</v>
      </c>
    </row>
    <row r="26" spans="1:13" ht="13.5" thickBot="1" x14ac:dyDescent="0.25">
      <c r="A26" s="1883" t="s">
        <v>872</v>
      </c>
      <c r="B26" s="1882" t="s">
        <v>1400</v>
      </c>
      <c r="C26" s="1882" t="s">
        <v>1235</v>
      </c>
      <c r="D26" s="1882" t="s">
        <v>909</v>
      </c>
      <c r="E26" s="1882" t="s">
        <v>908</v>
      </c>
      <c r="F26" s="1882" t="s">
        <v>907</v>
      </c>
      <c r="G26" s="1882" t="s">
        <v>916</v>
      </c>
      <c r="H26" s="1882" t="s">
        <v>915</v>
      </c>
      <c r="I26" s="1260" t="s">
        <v>914</v>
      </c>
      <c r="J26" s="1881" t="s">
        <v>1399</v>
      </c>
      <c r="K26" s="1880" t="s">
        <v>1398</v>
      </c>
      <c r="L26" s="1299" t="s">
        <v>1399</v>
      </c>
      <c r="M26" s="1880" t="s">
        <v>1398</v>
      </c>
    </row>
    <row r="27" spans="1:13" x14ac:dyDescent="0.2">
      <c r="A27" s="1259" t="s">
        <v>933</v>
      </c>
      <c r="B27" s="1280">
        <v>534</v>
      </c>
      <c r="C27" s="1280">
        <v>543</v>
      </c>
      <c r="D27" s="1280">
        <v>536</v>
      </c>
      <c r="E27" s="1280">
        <v>521</v>
      </c>
      <c r="F27" s="1280">
        <v>525</v>
      </c>
      <c r="G27" s="1280">
        <v>515</v>
      </c>
      <c r="H27" s="1280">
        <v>524</v>
      </c>
      <c r="I27" s="1298">
        <v>553</v>
      </c>
      <c r="J27" s="1258" t="s">
        <v>1019</v>
      </c>
      <c r="K27" s="1257" t="s">
        <v>1240</v>
      </c>
      <c r="L27" s="1258" t="s">
        <v>1024</v>
      </c>
      <c r="M27" s="1257" t="s">
        <v>1012</v>
      </c>
    </row>
    <row r="28" spans="1:13" x14ac:dyDescent="0.2">
      <c r="A28" s="1251" t="s">
        <v>932</v>
      </c>
      <c r="B28" s="1250">
        <v>172</v>
      </c>
      <c r="C28" s="1250">
        <v>178</v>
      </c>
      <c r="D28" s="1250">
        <v>164</v>
      </c>
      <c r="E28" s="1250">
        <v>158</v>
      </c>
      <c r="F28" s="1250">
        <v>162</v>
      </c>
      <c r="G28" s="1250">
        <v>175</v>
      </c>
      <c r="H28" s="1250">
        <v>175</v>
      </c>
      <c r="I28" s="1253">
        <v>174</v>
      </c>
      <c r="J28" s="1877" t="s">
        <v>1026</v>
      </c>
      <c r="K28" s="1876" t="s">
        <v>1025</v>
      </c>
      <c r="L28" s="2264">
        <v>-3.8461538461538436E-2</v>
      </c>
      <c r="M28" s="2265">
        <v>8.0246913580246826E-2</v>
      </c>
    </row>
    <row r="29" spans="1:13" x14ac:dyDescent="0.2">
      <c r="A29" s="1251" t="s">
        <v>931</v>
      </c>
      <c r="B29" s="1250">
        <v>23</v>
      </c>
      <c r="C29" s="1250">
        <v>45</v>
      </c>
      <c r="D29" s="1250">
        <v>32</v>
      </c>
      <c r="E29" s="1250">
        <v>72</v>
      </c>
      <c r="F29" s="1250">
        <v>37</v>
      </c>
      <c r="G29" s="1250">
        <v>28</v>
      </c>
      <c r="H29" s="1250">
        <v>14</v>
      </c>
      <c r="I29" s="1253">
        <v>88</v>
      </c>
      <c r="J29" s="1877" t="s">
        <v>1404</v>
      </c>
      <c r="K29" s="1876" t="s">
        <v>1403</v>
      </c>
      <c r="L29" s="1303" t="s">
        <v>1402</v>
      </c>
      <c r="M29" s="1876" t="s">
        <v>1258</v>
      </c>
    </row>
    <row r="30" spans="1:13" x14ac:dyDescent="0.2">
      <c r="A30" s="1251" t="s">
        <v>930</v>
      </c>
      <c r="B30" s="1250">
        <v>-1</v>
      </c>
      <c r="C30" s="1250">
        <v>4</v>
      </c>
      <c r="D30" s="1250">
        <v>-1</v>
      </c>
      <c r="E30" s="1250" t="s">
        <v>279</v>
      </c>
      <c r="F30" s="1250">
        <v>-1</v>
      </c>
      <c r="G30" s="1250">
        <v>-1</v>
      </c>
      <c r="H30" s="1250">
        <v>1</v>
      </c>
      <c r="I30" s="1253">
        <v>7</v>
      </c>
      <c r="J30" s="1877"/>
      <c r="K30" s="1876"/>
      <c r="L30" s="1303"/>
      <c r="M30" s="1891"/>
    </row>
    <row r="31" spans="1:13" x14ac:dyDescent="0.2">
      <c r="A31" s="1228" t="s">
        <v>929</v>
      </c>
      <c r="B31" s="1243">
        <v>728</v>
      </c>
      <c r="C31" s="1243">
        <v>770</v>
      </c>
      <c r="D31" s="1243">
        <v>731</v>
      </c>
      <c r="E31" s="1243">
        <v>751</v>
      </c>
      <c r="F31" s="1243">
        <v>723</v>
      </c>
      <c r="G31" s="1243">
        <v>717</v>
      </c>
      <c r="H31" s="1243">
        <v>714</v>
      </c>
      <c r="I31" s="1256">
        <v>822</v>
      </c>
      <c r="J31" s="1889" t="s">
        <v>1021</v>
      </c>
      <c r="K31" s="1888" t="s">
        <v>1020</v>
      </c>
      <c r="L31" s="1581" t="s">
        <v>1021</v>
      </c>
      <c r="M31" s="1888" t="s">
        <v>1240</v>
      </c>
    </row>
    <row r="32" spans="1:13" x14ac:dyDescent="0.2">
      <c r="A32" s="1228" t="s">
        <v>928</v>
      </c>
      <c r="B32" s="1243">
        <v>-449</v>
      </c>
      <c r="C32" s="1243">
        <v>-465</v>
      </c>
      <c r="D32" s="1243">
        <v>-437</v>
      </c>
      <c r="E32" s="1243">
        <v>-494</v>
      </c>
      <c r="F32" s="1243">
        <v>-456</v>
      </c>
      <c r="G32" s="1243">
        <v>-453</v>
      </c>
      <c r="H32" s="1243">
        <v>-445</v>
      </c>
      <c r="I32" s="1256">
        <v>-502</v>
      </c>
      <c r="J32" s="1889" t="s">
        <v>1026</v>
      </c>
      <c r="K32" s="1888" t="s">
        <v>1019</v>
      </c>
      <c r="L32" s="1581" t="s">
        <v>1026</v>
      </c>
      <c r="M32" s="1888" t="s">
        <v>1017</v>
      </c>
    </row>
    <row r="33" spans="1:13" x14ac:dyDescent="0.2">
      <c r="A33" s="1228" t="s">
        <v>927</v>
      </c>
      <c r="B33" s="1243">
        <v>279</v>
      </c>
      <c r="C33" s="1243">
        <v>305</v>
      </c>
      <c r="D33" s="1243">
        <v>294</v>
      </c>
      <c r="E33" s="1243">
        <v>257</v>
      </c>
      <c r="F33" s="1243">
        <v>267</v>
      </c>
      <c r="G33" s="1243">
        <v>264</v>
      </c>
      <c r="H33" s="1243">
        <v>269</v>
      </c>
      <c r="I33" s="1256">
        <v>320</v>
      </c>
      <c r="J33" s="1889" t="s">
        <v>1010</v>
      </c>
      <c r="K33" s="1888" t="s">
        <v>1012</v>
      </c>
      <c r="L33" s="1581" t="s">
        <v>1010</v>
      </c>
      <c r="M33" s="1888">
        <v>0.06</v>
      </c>
    </row>
    <row r="34" spans="1:13" x14ac:dyDescent="0.2">
      <c r="A34" s="1251" t="s">
        <v>926</v>
      </c>
      <c r="B34" s="1250">
        <v>-29</v>
      </c>
      <c r="C34" s="1250">
        <v>-28</v>
      </c>
      <c r="D34" s="1250">
        <v>-25</v>
      </c>
      <c r="E34" s="1250">
        <v>-51</v>
      </c>
      <c r="F34" s="1250">
        <v>-20</v>
      </c>
      <c r="G34" s="1250">
        <v>-7</v>
      </c>
      <c r="H34" s="1250">
        <v>-30</v>
      </c>
      <c r="I34" s="1253">
        <v>-22</v>
      </c>
      <c r="J34" s="1877"/>
      <c r="K34" s="1876"/>
      <c r="L34" s="1305"/>
      <c r="M34" s="1876"/>
    </row>
    <row r="35" spans="1:13" x14ac:dyDescent="0.2">
      <c r="A35" s="1228" t="s">
        <v>925</v>
      </c>
      <c r="B35" s="1243">
        <v>250</v>
      </c>
      <c r="C35" s="1243">
        <v>277</v>
      </c>
      <c r="D35" s="1243">
        <v>269</v>
      </c>
      <c r="E35" s="1243">
        <v>206</v>
      </c>
      <c r="F35" s="1243">
        <v>247</v>
      </c>
      <c r="G35" s="1243">
        <v>257</v>
      </c>
      <c r="H35" s="1243">
        <v>239</v>
      </c>
      <c r="I35" s="1256">
        <v>298</v>
      </c>
      <c r="J35" s="1889" t="s">
        <v>1022</v>
      </c>
      <c r="K35" s="1888" t="s">
        <v>1020</v>
      </c>
      <c r="L35" s="1581" t="s">
        <v>1022</v>
      </c>
      <c r="M35" s="1888">
        <v>0.03</v>
      </c>
    </row>
    <row r="36" spans="1:13" x14ac:dyDescent="0.2">
      <c r="A36" s="1242"/>
      <c r="B36" s="1242"/>
      <c r="C36" s="1241"/>
      <c r="D36" s="1241"/>
      <c r="E36" s="1241"/>
      <c r="F36" s="1241"/>
      <c r="G36" s="1241"/>
      <c r="H36" s="1241"/>
      <c r="I36" s="1255"/>
      <c r="J36" s="1879"/>
      <c r="K36" s="1878"/>
      <c r="L36" s="1304"/>
      <c r="M36" s="1878"/>
    </row>
    <row r="37" spans="1:13" x14ac:dyDescent="0.2">
      <c r="A37" s="1251" t="s">
        <v>924</v>
      </c>
      <c r="B37" s="1250">
        <v>62</v>
      </c>
      <c r="C37" s="1250">
        <v>60</v>
      </c>
      <c r="D37" s="1250">
        <v>60</v>
      </c>
      <c r="E37" s="1250">
        <v>66</v>
      </c>
      <c r="F37" s="1250">
        <v>63</v>
      </c>
      <c r="G37" s="1250">
        <v>63</v>
      </c>
      <c r="H37" s="1250">
        <v>62</v>
      </c>
      <c r="I37" s="1253">
        <v>61</v>
      </c>
      <c r="J37" s="1877"/>
      <c r="K37" s="1876"/>
      <c r="L37" s="1303"/>
      <c r="M37" s="1876"/>
    </row>
    <row r="38" spans="1:13" x14ac:dyDescent="0.2">
      <c r="A38" s="1251" t="s">
        <v>988</v>
      </c>
      <c r="B38" s="1250">
        <v>9</v>
      </c>
      <c r="C38" s="1250">
        <v>9</v>
      </c>
      <c r="D38" s="1250">
        <v>9</v>
      </c>
      <c r="E38" s="1250">
        <v>8</v>
      </c>
      <c r="F38" s="1250">
        <v>10</v>
      </c>
      <c r="G38" s="1250">
        <v>10</v>
      </c>
      <c r="H38" s="1250">
        <v>9</v>
      </c>
      <c r="I38" s="1253">
        <v>12</v>
      </c>
      <c r="J38" s="1877"/>
      <c r="K38" s="1876"/>
      <c r="L38" s="1302"/>
      <c r="M38" s="1886"/>
    </row>
    <row r="39" spans="1:13" x14ac:dyDescent="0.2">
      <c r="A39" s="1251" t="s">
        <v>987</v>
      </c>
      <c r="B39" s="1250">
        <v>7669</v>
      </c>
      <c r="C39" s="1250">
        <v>8519</v>
      </c>
      <c r="D39" s="1250">
        <v>8838</v>
      </c>
      <c r="E39" s="1250">
        <v>8740</v>
      </c>
      <c r="F39" s="1250">
        <v>7866</v>
      </c>
      <c r="G39" s="1250">
        <v>7857</v>
      </c>
      <c r="H39" s="1250">
        <v>7731</v>
      </c>
      <c r="I39" s="1253">
        <v>7669</v>
      </c>
      <c r="J39" s="1877" t="s">
        <v>1022</v>
      </c>
      <c r="K39" s="1876" t="s">
        <v>1026</v>
      </c>
      <c r="L39" s="1303" t="s">
        <v>1009</v>
      </c>
      <c r="M39" s="1876" t="s">
        <v>1026</v>
      </c>
    </row>
    <row r="40" spans="1:13" x14ac:dyDescent="0.2">
      <c r="A40" s="1290" t="s">
        <v>919</v>
      </c>
      <c r="B40" s="1250">
        <v>45870</v>
      </c>
      <c r="C40" s="1250">
        <v>45376</v>
      </c>
      <c r="D40" s="1250">
        <v>45415</v>
      </c>
      <c r="E40" s="1250">
        <v>44940</v>
      </c>
      <c r="F40" s="1250">
        <v>41489</v>
      </c>
      <c r="G40" s="1250">
        <v>27511</v>
      </c>
      <c r="H40" s="1250">
        <v>27245</v>
      </c>
      <c r="I40" s="1253">
        <v>26888</v>
      </c>
      <c r="J40" s="1877" t="s">
        <v>1020</v>
      </c>
      <c r="K40" s="1876" t="s">
        <v>1238</v>
      </c>
      <c r="L40" s="1303" t="s">
        <v>1017</v>
      </c>
      <c r="M40" s="1876" t="s">
        <v>1234</v>
      </c>
    </row>
    <row r="41" spans="1:13" ht="13.5" thickBot="1" x14ac:dyDescent="0.25">
      <c r="A41" s="1251" t="s">
        <v>918</v>
      </c>
      <c r="B41" s="1250">
        <v>7585</v>
      </c>
      <c r="C41" s="1250">
        <v>7810</v>
      </c>
      <c r="D41" s="1250">
        <v>8034</v>
      </c>
      <c r="E41" s="1250">
        <v>8024</v>
      </c>
      <c r="F41" s="1250">
        <v>7749</v>
      </c>
      <c r="G41" s="1250">
        <v>7776</v>
      </c>
      <c r="H41" s="1250">
        <v>7960</v>
      </c>
      <c r="I41" s="1253">
        <v>8129</v>
      </c>
      <c r="J41" s="1874" t="s">
        <v>1026</v>
      </c>
      <c r="K41" s="1873" t="s">
        <v>1019</v>
      </c>
      <c r="L41" s="1580" t="s">
        <v>1026</v>
      </c>
      <c r="M41" s="1884" t="s">
        <v>1019</v>
      </c>
    </row>
    <row r="42" spans="1:13" ht="13.5" thickBot="1" x14ac:dyDescent="0.25">
      <c r="A42" s="1251"/>
      <c r="B42" s="1250"/>
      <c r="C42" s="1250"/>
      <c r="D42" s="1250"/>
      <c r="E42" s="1250"/>
      <c r="F42" s="1250"/>
      <c r="G42" s="1250"/>
      <c r="H42" s="1250"/>
      <c r="I42" s="1250"/>
      <c r="J42" s="1229"/>
      <c r="K42" s="1229"/>
      <c r="L42" s="1317"/>
      <c r="M42" s="1317"/>
    </row>
    <row r="43" spans="1:13" x14ac:dyDescent="0.2">
      <c r="A43" s="1245" t="s">
        <v>986</v>
      </c>
      <c r="B43" s="1245"/>
      <c r="C43" s="1245"/>
      <c r="D43" s="1245"/>
      <c r="E43" s="1245"/>
      <c r="F43" s="1245"/>
      <c r="G43" s="1245"/>
      <c r="H43" s="1245"/>
      <c r="I43" s="1263"/>
      <c r="J43" s="2367" t="s">
        <v>934</v>
      </c>
      <c r="K43" s="2368" t="s">
        <v>63</v>
      </c>
      <c r="L43" s="2367" t="s">
        <v>985</v>
      </c>
      <c r="M43" s="2368" t="s">
        <v>63</v>
      </c>
    </row>
    <row r="44" spans="1:13" ht="13.5" thickBot="1" x14ac:dyDescent="0.25">
      <c r="A44" s="1883" t="s">
        <v>902</v>
      </c>
      <c r="B44" s="1882" t="s">
        <v>1400</v>
      </c>
      <c r="C44" s="1882" t="s">
        <v>1235</v>
      </c>
      <c r="D44" s="1882" t="s">
        <v>909</v>
      </c>
      <c r="E44" s="1882" t="s">
        <v>908</v>
      </c>
      <c r="F44" s="1882" t="s">
        <v>907</v>
      </c>
      <c r="G44" s="1882" t="s">
        <v>916</v>
      </c>
      <c r="H44" s="1882" t="s">
        <v>915</v>
      </c>
      <c r="I44" s="1260" t="s">
        <v>914</v>
      </c>
      <c r="J44" s="1881" t="s">
        <v>1399</v>
      </c>
      <c r="K44" s="1880" t="s">
        <v>1398</v>
      </c>
      <c r="L44" s="1881" t="s">
        <v>1399</v>
      </c>
      <c r="M44" s="1880" t="s">
        <v>1398</v>
      </c>
    </row>
    <row r="45" spans="1:13" x14ac:dyDescent="0.2">
      <c r="A45" s="1287" t="s">
        <v>1397</v>
      </c>
      <c r="B45" s="2059">
        <v>1.1000000000000001</v>
      </c>
      <c r="C45" s="2059">
        <v>1.1000000000000001</v>
      </c>
      <c r="D45" s="2060">
        <v>1.1000000000000001</v>
      </c>
      <c r="E45" s="2060">
        <v>1.1000000000000001</v>
      </c>
      <c r="F45" s="2060">
        <v>1</v>
      </c>
      <c r="G45" s="2060">
        <v>1</v>
      </c>
      <c r="H45" s="2060">
        <v>0.9</v>
      </c>
      <c r="I45" s="2061">
        <v>1</v>
      </c>
      <c r="J45" s="2036" t="s">
        <v>1017</v>
      </c>
      <c r="K45" s="2037" t="s">
        <v>1234</v>
      </c>
      <c r="L45" s="2036" t="s">
        <v>1017</v>
      </c>
      <c r="M45" s="2037" t="s">
        <v>1234</v>
      </c>
    </row>
    <row r="46" spans="1:13" x14ac:dyDescent="0.2">
      <c r="A46" s="1270" t="s">
        <v>983</v>
      </c>
      <c r="B46" s="2062">
        <v>133.19999999999999</v>
      </c>
      <c r="C46" s="2039">
        <v>130.4</v>
      </c>
      <c r="D46" s="2040">
        <v>130.10000000000002</v>
      </c>
      <c r="E46" s="2040">
        <v>129.4</v>
      </c>
      <c r="F46" s="2040">
        <v>125</v>
      </c>
      <c r="G46" s="2040">
        <v>125.39999999999999</v>
      </c>
      <c r="H46" s="2040">
        <v>124.19999999999999</v>
      </c>
      <c r="I46" s="2041">
        <v>123.39999999999999</v>
      </c>
      <c r="J46" s="2042" t="s">
        <v>1240</v>
      </c>
      <c r="K46" s="2043" t="s">
        <v>1236</v>
      </c>
      <c r="L46" s="2042" t="s">
        <v>1020</v>
      </c>
      <c r="M46" s="2043" t="s">
        <v>1236</v>
      </c>
    </row>
    <row r="47" spans="1:13" ht="13.5" thickBot="1" x14ac:dyDescent="0.25">
      <c r="A47" s="1875" t="s">
        <v>982</v>
      </c>
      <c r="B47" s="2056">
        <v>21.4</v>
      </c>
      <c r="C47" s="2044">
        <v>21.4</v>
      </c>
      <c r="D47" s="2045">
        <v>21.6</v>
      </c>
      <c r="E47" s="2045">
        <v>21.6</v>
      </c>
      <c r="F47" s="2045">
        <v>20.5</v>
      </c>
      <c r="G47" s="2045">
        <v>20.8</v>
      </c>
      <c r="H47" s="2045">
        <v>21.1</v>
      </c>
      <c r="I47" s="2046">
        <v>21.2</v>
      </c>
      <c r="J47" s="2047" t="s">
        <v>1017</v>
      </c>
      <c r="K47" s="2048" t="s">
        <v>1012</v>
      </c>
      <c r="L47" s="2047" t="s">
        <v>1017</v>
      </c>
      <c r="M47" s="2048" t="s">
        <v>1233</v>
      </c>
    </row>
    <row r="48" spans="1:13" x14ac:dyDescent="0.2">
      <c r="A48" s="1238" t="s">
        <v>981</v>
      </c>
      <c r="B48" s="1339">
        <v>155.69999999999999</v>
      </c>
      <c r="C48" s="2049">
        <v>152.9</v>
      </c>
      <c r="D48" s="2049">
        <v>152.80000000000001</v>
      </c>
      <c r="E48" s="2049">
        <v>152.1</v>
      </c>
      <c r="F48" s="2049">
        <v>146.5</v>
      </c>
      <c r="G48" s="2049">
        <v>147.19999999999999</v>
      </c>
      <c r="H48" s="2049">
        <v>146.19999999999999</v>
      </c>
      <c r="I48" s="2050">
        <v>145.6</v>
      </c>
      <c r="J48" s="2051" t="s">
        <v>1240</v>
      </c>
      <c r="K48" s="2052" t="s">
        <v>1025</v>
      </c>
      <c r="L48" s="2051" t="s">
        <v>1020</v>
      </c>
      <c r="M48" s="2052" t="s">
        <v>1236</v>
      </c>
    </row>
    <row r="49" spans="1:13" x14ac:dyDescent="0.2">
      <c r="A49" s="1242"/>
      <c r="B49" s="1292"/>
      <c r="C49" s="1310"/>
      <c r="D49" s="1310"/>
      <c r="E49" s="1310"/>
      <c r="F49" s="1310"/>
      <c r="G49" s="1310"/>
      <c r="H49" s="1310"/>
      <c r="I49" s="2053"/>
      <c r="J49" s="2054"/>
      <c r="K49" s="2055"/>
      <c r="L49" s="2054"/>
      <c r="M49" s="2055"/>
    </row>
    <row r="50" spans="1:13" x14ac:dyDescent="0.2">
      <c r="A50" s="1270" t="s">
        <v>1396</v>
      </c>
      <c r="B50" s="2107">
        <v>2</v>
      </c>
      <c r="C50" s="2107">
        <v>1.9</v>
      </c>
      <c r="D50" s="2107">
        <v>2</v>
      </c>
      <c r="E50" s="2107">
        <v>1.9</v>
      </c>
      <c r="F50" s="2107">
        <v>1.9</v>
      </c>
      <c r="G50" s="2107">
        <v>2</v>
      </c>
      <c r="H50" s="2107">
        <v>2.5</v>
      </c>
      <c r="I50" s="2108">
        <v>2.5</v>
      </c>
      <c r="J50" s="2042" t="s">
        <v>1233</v>
      </c>
      <c r="K50" s="2043" t="s">
        <v>1233</v>
      </c>
      <c r="L50" s="2042" t="s">
        <v>1233</v>
      </c>
      <c r="M50" s="2043" t="s">
        <v>1233</v>
      </c>
    </row>
    <row r="51" spans="1:13" ht="13.5" thickBot="1" x14ac:dyDescent="0.25">
      <c r="A51" s="1875" t="s">
        <v>979</v>
      </c>
      <c r="B51" s="2056">
        <v>78.3</v>
      </c>
      <c r="C51" s="2044">
        <v>77.699999999999989</v>
      </c>
      <c r="D51" s="2045">
        <v>78.599999999999994</v>
      </c>
      <c r="E51" s="2045">
        <v>76.8</v>
      </c>
      <c r="F51" s="2045">
        <v>74.3</v>
      </c>
      <c r="G51" s="2045">
        <v>74.900000000000006</v>
      </c>
      <c r="H51" s="2045">
        <v>74.900000000000006</v>
      </c>
      <c r="I51" s="2046">
        <v>73.400000000000006</v>
      </c>
      <c r="J51" s="2047" t="s">
        <v>1020</v>
      </c>
      <c r="K51" s="2048" t="s">
        <v>1233</v>
      </c>
      <c r="L51" s="2047" t="s">
        <v>1017</v>
      </c>
      <c r="M51" s="2048" t="s">
        <v>1025</v>
      </c>
    </row>
    <row r="52" spans="1:13" ht="13.5" thickBot="1" x14ac:dyDescent="0.25">
      <c r="A52" s="1238" t="s">
        <v>978</v>
      </c>
      <c r="B52" s="1339">
        <v>80.3</v>
      </c>
      <c r="C52" s="2049">
        <v>79.599999999999994</v>
      </c>
      <c r="D52" s="2049">
        <v>80.599999999999994</v>
      </c>
      <c r="E52" s="2049">
        <v>78.7</v>
      </c>
      <c r="F52" s="2049">
        <v>76.2</v>
      </c>
      <c r="G52" s="2049">
        <v>76.900000000000006</v>
      </c>
      <c r="H52" s="2049">
        <v>77.400000000000006</v>
      </c>
      <c r="I52" s="2050">
        <v>75.900000000000006</v>
      </c>
      <c r="J52" s="2057" t="s">
        <v>1020</v>
      </c>
      <c r="K52" s="2058" t="s">
        <v>1233</v>
      </c>
      <c r="L52" s="2057" t="s">
        <v>1017</v>
      </c>
      <c r="M52" s="2058" t="s">
        <v>1025</v>
      </c>
    </row>
    <row r="53" spans="1:13" x14ac:dyDescent="0.2">
      <c r="A53" s="2364" t="s">
        <v>1503</v>
      </c>
      <c r="B53" s="2365" t="s">
        <v>63</v>
      </c>
      <c r="C53" s="2365" t="s">
        <v>63</v>
      </c>
      <c r="D53" s="2365" t="s">
        <v>63</v>
      </c>
      <c r="E53" s="2365" t="s">
        <v>63</v>
      </c>
      <c r="F53" s="2365" t="s">
        <v>63</v>
      </c>
      <c r="G53" s="2365" t="s">
        <v>63</v>
      </c>
      <c r="H53" s="2365" t="s">
        <v>63</v>
      </c>
      <c r="I53" s="2365" t="s">
        <v>63</v>
      </c>
      <c r="J53" s="2366" t="s">
        <v>63</v>
      </c>
      <c r="K53" s="2366" t="s">
        <v>63</v>
      </c>
      <c r="L53" s="2366" t="s">
        <v>63</v>
      </c>
      <c r="M53" s="2366" t="s">
        <v>63</v>
      </c>
    </row>
    <row r="54" spans="1:13" x14ac:dyDescent="0.2">
      <c r="A54" s="2364" t="s">
        <v>1504</v>
      </c>
      <c r="B54" s="2365" t="s">
        <v>63</v>
      </c>
      <c r="C54" s="2365" t="s">
        <v>63</v>
      </c>
      <c r="D54" s="2365" t="s">
        <v>63</v>
      </c>
      <c r="E54" s="2365" t="s">
        <v>63</v>
      </c>
      <c r="F54" s="2365" t="s">
        <v>63</v>
      </c>
      <c r="G54" s="2365" t="s">
        <v>63</v>
      </c>
      <c r="H54" s="2365" t="s">
        <v>63</v>
      </c>
      <c r="I54" s="2365" t="s">
        <v>63</v>
      </c>
      <c r="J54" s="2365" t="s">
        <v>63</v>
      </c>
      <c r="K54" s="2365" t="s">
        <v>63</v>
      </c>
      <c r="L54" s="2365" t="s">
        <v>63</v>
      </c>
      <c r="M54" s="2365" t="s">
        <v>63</v>
      </c>
    </row>
  </sheetData>
  <mergeCells count="12">
    <mergeCell ref="A1:M1"/>
    <mergeCell ref="A53:M53"/>
    <mergeCell ref="A54:M54"/>
    <mergeCell ref="J3:K3"/>
    <mergeCell ref="L3:M3"/>
    <mergeCell ref="L4:M4"/>
    <mergeCell ref="J43:K43"/>
    <mergeCell ref="L43:M43"/>
    <mergeCell ref="A24:D24"/>
    <mergeCell ref="J24:K24"/>
    <mergeCell ref="L24:M24"/>
    <mergeCell ref="L25:M25"/>
  </mergeCells>
  <pageMargins left="0.70866141732283505" right="0.70866141732283505" top="0.74803149606299202" bottom="0.74803149606299202" header="0.31496062992126" footer="0.31496062992126"/>
  <pageSetup paperSize="9" scale="75" orientation="portrait" r:id="rId1"/>
  <headerFooter alignWithMargins="0"/>
  <ignoredErrors>
    <ignoredError sqref="J6:M21 E9 J27:M27 E30 J45:M52 J29:M32 J28:K28 J34:M34 J33:L33 J36:M41 J35:L35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B0881-5A8C-4E28-8B90-C87E51230260}">
  <dimension ref="A1:M67"/>
  <sheetViews>
    <sheetView view="pageBreakPreview" topLeftCell="A38" zoomScale="60" zoomScaleNormal="100" workbookViewId="0">
      <selection activeCell="H38" sqref="G38:H38"/>
    </sheetView>
  </sheetViews>
  <sheetFormatPr defaultColWidth="9.140625" defaultRowHeight="12.75" x14ac:dyDescent="0.2"/>
  <cols>
    <col min="1" max="1" width="31.5703125" style="766" customWidth="1"/>
    <col min="2" max="9" width="6.28515625" style="2103" customWidth="1"/>
    <col min="10" max="13" width="7.140625" style="2103" customWidth="1"/>
    <col min="14" max="16384" width="9.140625" style="766"/>
  </cols>
  <sheetData>
    <row r="1" spans="1:13" ht="12.75" customHeight="1" x14ac:dyDescent="0.2">
      <c r="A1" s="2363" t="s">
        <v>1427</v>
      </c>
      <c r="B1" s="2363" t="s">
        <v>63</v>
      </c>
      <c r="C1" s="2363" t="s">
        <v>63</v>
      </c>
      <c r="D1" s="2363" t="s">
        <v>63</v>
      </c>
      <c r="E1" s="2363" t="s">
        <v>63</v>
      </c>
      <c r="F1" s="2363" t="s">
        <v>63</v>
      </c>
      <c r="G1" s="2076"/>
      <c r="H1" s="2076"/>
      <c r="I1" s="2077"/>
      <c r="J1" s="2376" t="s">
        <v>934</v>
      </c>
      <c r="K1" s="2377" t="s">
        <v>63</v>
      </c>
      <c r="L1" s="2378" t="s">
        <v>985</v>
      </c>
      <c r="M1" s="2377" t="s">
        <v>63</v>
      </c>
    </row>
    <row r="2" spans="1:13" ht="10.5" customHeight="1" x14ac:dyDescent="0.2">
      <c r="A2" s="1262"/>
      <c r="B2" s="2072"/>
      <c r="C2" s="2072"/>
      <c r="D2" s="2072"/>
      <c r="E2" s="2072"/>
      <c r="F2" s="2072"/>
      <c r="G2" s="2072"/>
      <c r="H2" s="2072"/>
      <c r="I2" s="2073"/>
      <c r="J2" s="2074"/>
      <c r="K2" s="2075"/>
      <c r="L2" s="2374"/>
      <c r="M2" s="2375" t="s">
        <v>63</v>
      </c>
    </row>
    <row r="3" spans="1:13" ht="10.5" customHeight="1" thickBot="1" x14ac:dyDescent="0.25">
      <c r="A3" s="1897" t="s">
        <v>872</v>
      </c>
      <c r="B3" s="1896" t="s">
        <v>1400</v>
      </c>
      <c r="C3" s="1896" t="s">
        <v>1235</v>
      </c>
      <c r="D3" s="1896" t="s">
        <v>909</v>
      </c>
      <c r="E3" s="1896" t="s">
        <v>908</v>
      </c>
      <c r="F3" s="1896" t="s">
        <v>907</v>
      </c>
      <c r="G3" s="1896" t="s">
        <v>916</v>
      </c>
      <c r="H3" s="1896" t="s">
        <v>915</v>
      </c>
      <c r="I3" s="1260" t="s">
        <v>914</v>
      </c>
      <c r="J3" s="1899" t="s">
        <v>1399</v>
      </c>
      <c r="K3" s="1898" t="s">
        <v>1399</v>
      </c>
      <c r="L3" s="1299" t="s">
        <v>1398</v>
      </c>
      <c r="M3" s="1898" t="s">
        <v>1399</v>
      </c>
    </row>
    <row r="4" spans="1:13" ht="10.5" customHeight="1" x14ac:dyDescent="0.2">
      <c r="A4" s="1259" t="s">
        <v>1420</v>
      </c>
      <c r="B4" s="1301">
        <v>145</v>
      </c>
      <c r="C4" s="1301">
        <v>140</v>
      </c>
      <c r="D4" s="1301">
        <v>145</v>
      </c>
      <c r="E4" s="1301">
        <v>140</v>
      </c>
      <c r="F4" s="1301">
        <v>144</v>
      </c>
      <c r="G4" s="1301">
        <v>145</v>
      </c>
      <c r="H4" s="1301">
        <v>143</v>
      </c>
      <c r="I4" s="1300">
        <v>143</v>
      </c>
      <c r="J4" s="2036" t="s">
        <v>1012</v>
      </c>
      <c r="K4" s="2037" t="s">
        <v>1020</v>
      </c>
      <c r="L4" s="2036" t="s">
        <v>1012</v>
      </c>
      <c r="M4" s="2037" t="s">
        <v>1020</v>
      </c>
    </row>
    <row r="5" spans="1:13" ht="10.5" customHeight="1" x14ac:dyDescent="0.2">
      <c r="A5" s="1251" t="s">
        <v>1419</v>
      </c>
      <c r="B5" s="1289">
        <v>96</v>
      </c>
      <c r="C5" s="1289">
        <v>103</v>
      </c>
      <c r="D5" s="1289">
        <v>102</v>
      </c>
      <c r="E5" s="1289">
        <v>102</v>
      </c>
      <c r="F5" s="1289">
        <v>103</v>
      </c>
      <c r="G5" s="1289">
        <v>104</v>
      </c>
      <c r="H5" s="1289">
        <v>107</v>
      </c>
      <c r="I5" s="1288">
        <v>105</v>
      </c>
      <c r="J5" s="2078" t="s">
        <v>1242</v>
      </c>
      <c r="K5" s="2079" t="s">
        <v>1242</v>
      </c>
      <c r="L5" s="2080" t="s">
        <v>1242</v>
      </c>
      <c r="M5" s="2079" t="s">
        <v>1242</v>
      </c>
    </row>
    <row r="6" spans="1:13" ht="10.5" customHeight="1" x14ac:dyDescent="0.2">
      <c r="A6" s="1251" t="s">
        <v>1418</v>
      </c>
      <c r="B6" s="1289">
        <v>123</v>
      </c>
      <c r="C6" s="1289">
        <v>129</v>
      </c>
      <c r="D6" s="1289">
        <v>122</v>
      </c>
      <c r="E6" s="1289">
        <v>104</v>
      </c>
      <c r="F6" s="1289">
        <v>101</v>
      </c>
      <c r="G6" s="1289">
        <v>97</v>
      </c>
      <c r="H6" s="1289">
        <v>97</v>
      </c>
      <c r="I6" s="1288">
        <v>97</v>
      </c>
      <c r="J6" s="2078" t="s">
        <v>1021</v>
      </c>
      <c r="K6" s="2079" t="s">
        <v>1407</v>
      </c>
      <c r="L6" s="2080" t="s">
        <v>1019</v>
      </c>
      <c r="M6" s="2079" t="s">
        <v>1426</v>
      </c>
    </row>
    <row r="7" spans="1:13" ht="10.5" customHeight="1" x14ac:dyDescent="0.2">
      <c r="A7" s="1251" t="s">
        <v>1417</v>
      </c>
      <c r="B7" s="1289">
        <v>174</v>
      </c>
      <c r="C7" s="1289">
        <v>173</v>
      </c>
      <c r="D7" s="1289">
        <v>172</v>
      </c>
      <c r="E7" s="1289">
        <v>175</v>
      </c>
      <c r="F7" s="1289">
        <v>180</v>
      </c>
      <c r="G7" s="1289">
        <v>174</v>
      </c>
      <c r="H7" s="1289">
        <v>180</v>
      </c>
      <c r="I7" s="1288">
        <v>207</v>
      </c>
      <c r="J7" s="2078" t="s">
        <v>1020</v>
      </c>
      <c r="K7" s="2079" t="s">
        <v>1026</v>
      </c>
      <c r="L7" s="2080" t="s">
        <v>1020</v>
      </c>
      <c r="M7" s="2081" t="s">
        <v>1024</v>
      </c>
    </row>
    <row r="8" spans="1:13" ht="10.5" customHeight="1" thickBot="1" x14ac:dyDescent="0.25">
      <c r="A8" s="1251" t="s">
        <v>1416</v>
      </c>
      <c r="B8" s="1289">
        <v>-4</v>
      </c>
      <c r="C8" s="1289">
        <v>-2</v>
      </c>
      <c r="D8" s="1289">
        <v>-5</v>
      </c>
      <c r="E8" s="1289" t="s">
        <v>279</v>
      </c>
      <c r="F8" s="1289">
        <v>-3</v>
      </c>
      <c r="G8" s="1289">
        <v>-5</v>
      </c>
      <c r="H8" s="1289">
        <v>-3</v>
      </c>
      <c r="I8" s="1288">
        <v>1</v>
      </c>
      <c r="J8" s="1901"/>
      <c r="K8" s="1900"/>
      <c r="L8" s="1901"/>
      <c r="M8" s="1900"/>
    </row>
    <row r="9" spans="1:13" ht="12.75" customHeight="1" thickBot="1" x14ac:dyDescent="0.25">
      <c r="A9" s="1251"/>
      <c r="B9" s="1279"/>
      <c r="C9" s="1289"/>
      <c r="D9" s="1289"/>
      <c r="E9" s="1289"/>
      <c r="F9" s="1289"/>
      <c r="G9" s="1289"/>
      <c r="H9" s="1289"/>
      <c r="I9" s="1289"/>
      <c r="J9" s="2082"/>
      <c r="K9" s="2082"/>
      <c r="L9" s="2083"/>
      <c r="M9" s="2083"/>
    </row>
    <row r="10" spans="1:13" ht="12.75" customHeight="1" x14ac:dyDescent="0.2">
      <c r="A10" s="2363" t="s">
        <v>1425</v>
      </c>
      <c r="B10" s="2363" t="s">
        <v>63</v>
      </c>
      <c r="C10" s="2363" t="s">
        <v>63</v>
      </c>
      <c r="D10" s="2363" t="s">
        <v>63</v>
      </c>
      <c r="E10" s="2363" t="s">
        <v>63</v>
      </c>
      <c r="F10" s="2363" t="s">
        <v>63</v>
      </c>
      <c r="G10" s="2076"/>
      <c r="H10" s="2076"/>
      <c r="I10" s="2077"/>
      <c r="J10" s="2376" t="s">
        <v>934</v>
      </c>
      <c r="K10" s="2377" t="s">
        <v>63</v>
      </c>
      <c r="L10" s="2378" t="s">
        <v>985</v>
      </c>
      <c r="M10" s="2377" t="s">
        <v>63</v>
      </c>
    </row>
    <row r="11" spans="1:13" ht="10.5" customHeight="1" x14ac:dyDescent="0.2">
      <c r="A11" s="1262"/>
      <c r="B11" s="2072"/>
      <c r="C11" s="2072"/>
      <c r="D11" s="2072"/>
      <c r="E11" s="2072"/>
      <c r="F11" s="2072"/>
      <c r="G11" s="2072"/>
      <c r="H11" s="2072"/>
      <c r="I11" s="2073"/>
      <c r="J11" s="2074"/>
      <c r="K11" s="2075"/>
      <c r="L11" s="2374"/>
      <c r="M11" s="2375" t="s">
        <v>63</v>
      </c>
    </row>
    <row r="12" spans="1:13" ht="10.5" customHeight="1" thickBot="1" x14ac:dyDescent="0.25">
      <c r="A12" s="1897" t="s">
        <v>872</v>
      </c>
      <c r="B12" s="1896" t="s">
        <v>1400</v>
      </c>
      <c r="C12" s="1896" t="s">
        <v>1235</v>
      </c>
      <c r="D12" s="1896" t="s">
        <v>909</v>
      </c>
      <c r="E12" s="1896" t="s">
        <v>908</v>
      </c>
      <c r="F12" s="1896" t="s">
        <v>907</v>
      </c>
      <c r="G12" s="1896" t="s">
        <v>916</v>
      </c>
      <c r="H12" s="1896" t="s">
        <v>915</v>
      </c>
      <c r="I12" s="1260" t="s">
        <v>914</v>
      </c>
      <c r="J12" s="1899" t="s">
        <v>1399</v>
      </c>
      <c r="K12" s="1898" t="s">
        <v>1399</v>
      </c>
      <c r="L12" s="1299" t="s">
        <v>1398</v>
      </c>
      <c r="M12" s="1898" t="s">
        <v>1399</v>
      </c>
    </row>
    <row r="13" spans="1:13" ht="10.5" customHeight="1" x14ac:dyDescent="0.2">
      <c r="A13" s="1259" t="s">
        <v>1420</v>
      </c>
      <c r="B13" s="1301">
        <v>65</v>
      </c>
      <c r="C13" s="1301">
        <v>65</v>
      </c>
      <c r="D13" s="1301">
        <v>49</v>
      </c>
      <c r="E13" s="1301">
        <v>51</v>
      </c>
      <c r="F13" s="1301">
        <v>47</v>
      </c>
      <c r="G13" s="1301">
        <v>50</v>
      </c>
      <c r="H13" s="1301">
        <v>51</v>
      </c>
      <c r="I13" s="1300">
        <v>56</v>
      </c>
      <c r="J13" s="2036" t="s">
        <v>1017</v>
      </c>
      <c r="K13" s="2037" t="s">
        <v>1251</v>
      </c>
      <c r="L13" s="2036" t="s">
        <v>1233</v>
      </c>
      <c r="M13" s="2037" t="s">
        <v>1424</v>
      </c>
    </row>
    <row r="14" spans="1:13" ht="10.5" customHeight="1" x14ac:dyDescent="0.2">
      <c r="A14" s="1251" t="s">
        <v>1419</v>
      </c>
      <c r="B14" s="1289">
        <v>41</v>
      </c>
      <c r="C14" s="1289">
        <v>42</v>
      </c>
      <c r="D14" s="1289">
        <v>45</v>
      </c>
      <c r="E14" s="1289">
        <v>40</v>
      </c>
      <c r="F14" s="1289">
        <v>42</v>
      </c>
      <c r="G14" s="1289">
        <v>44</v>
      </c>
      <c r="H14" s="1289">
        <v>47</v>
      </c>
      <c r="I14" s="1288">
        <v>46</v>
      </c>
      <c r="J14" s="2078" t="s">
        <v>1019</v>
      </c>
      <c r="K14" s="2079" t="s">
        <v>1019</v>
      </c>
      <c r="L14" s="2080" t="s">
        <v>1019</v>
      </c>
      <c r="M14" s="2079" t="s">
        <v>1019</v>
      </c>
    </row>
    <row r="15" spans="1:13" ht="10.5" customHeight="1" x14ac:dyDescent="0.2">
      <c r="A15" s="1251" t="s">
        <v>1418</v>
      </c>
      <c r="B15" s="1289">
        <v>17</v>
      </c>
      <c r="C15" s="1289">
        <v>14</v>
      </c>
      <c r="D15" s="1289">
        <v>18</v>
      </c>
      <c r="E15" s="1289">
        <v>16</v>
      </c>
      <c r="F15" s="1289">
        <v>23</v>
      </c>
      <c r="G15" s="1289">
        <v>22</v>
      </c>
      <c r="H15" s="1289">
        <v>21</v>
      </c>
      <c r="I15" s="1288">
        <v>18</v>
      </c>
      <c r="J15" s="2078" t="s">
        <v>1250</v>
      </c>
      <c r="K15" s="2079" t="s">
        <v>1423</v>
      </c>
      <c r="L15" s="2080" t="s">
        <v>1236</v>
      </c>
      <c r="M15" s="2079" t="s">
        <v>1422</v>
      </c>
    </row>
    <row r="16" spans="1:13" ht="10.5" customHeight="1" x14ac:dyDescent="0.2">
      <c r="A16" s="1251" t="s">
        <v>1417</v>
      </c>
      <c r="B16" s="1289">
        <v>50</v>
      </c>
      <c r="C16" s="1289">
        <v>55</v>
      </c>
      <c r="D16" s="1289">
        <v>53</v>
      </c>
      <c r="E16" s="1289">
        <v>54</v>
      </c>
      <c r="F16" s="1289">
        <v>55</v>
      </c>
      <c r="G16" s="1289">
        <v>57</v>
      </c>
      <c r="H16" s="1289">
        <v>57</v>
      </c>
      <c r="I16" s="1288">
        <v>58</v>
      </c>
      <c r="J16" s="2078" t="s">
        <v>1010</v>
      </c>
      <c r="K16" s="2079" t="s">
        <v>1010</v>
      </c>
      <c r="L16" s="2080" t="s">
        <v>1252</v>
      </c>
      <c r="M16" s="2081" t="s">
        <v>1010</v>
      </c>
    </row>
    <row r="17" spans="1:13" ht="10.5" customHeight="1" thickBot="1" x14ac:dyDescent="0.25">
      <c r="A17" s="1251" t="s">
        <v>1416</v>
      </c>
      <c r="B17" s="1289">
        <v>-1</v>
      </c>
      <c r="C17" s="1289">
        <v>2</v>
      </c>
      <c r="D17" s="1289">
        <v>-1</v>
      </c>
      <c r="E17" s="1289">
        <v>-3</v>
      </c>
      <c r="F17" s="1289">
        <v>-5</v>
      </c>
      <c r="G17" s="1289">
        <v>2</v>
      </c>
      <c r="H17" s="1289">
        <v>-1</v>
      </c>
      <c r="I17" s="1288">
        <v>-4</v>
      </c>
      <c r="J17" s="1901"/>
      <c r="K17" s="1900"/>
      <c r="L17" s="1901"/>
      <c r="M17" s="1900"/>
    </row>
    <row r="18" spans="1:13" ht="12.75" customHeight="1" thickBot="1" x14ac:dyDescent="0.25">
      <c r="A18" s="1251"/>
      <c r="B18" s="1279"/>
      <c r="C18" s="1289"/>
      <c r="D18" s="1289"/>
      <c r="E18" s="1289"/>
      <c r="F18" s="1289"/>
      <c r="G18" s="1289"/>
      <c r="H18" s="1289"/>
      <c r="I18" s="1289"/>
      <c r="J18" s="2082"/>
      <c r="K18" s="2082"/>
      <c r="L18" s="2083"/>
      <c r="M18" s="2083"/>
    </row>
    <row r="19" spans="1:13" ht="12.75" customHeight="1" x14ac:dyDescent="0.2">
      <c r="A19" s="2363" t="s">
        <v>1421</v>
      </c>
      <c r="B19" s="2363" t="s">
        <v>63</v>
      </c>
      <c r="C19" s="2363" t="s">
        <v>63</v>
      </c>
      <c r="D19" s="2363" t="s">
        <v>63</v>
      </c>
      <c r="E19" s="2363" t="s">
        <v>63</v>
      </c>
      <c r="F19" s="2363" t="s">
        <v>63</v>
      </c>
      <c r="G19" s="2076"/>
      <c r="H19" s="2076"/>
      <c r="I19" s="2077"/>
      <c r="J19" s="2376" t="s">
        <v>934</v>
      </c>
      <c r="K19" s="2377" t="s">
        <v>63</v>
      </c>
      <c r="L19" s="2378" t="s">
        <v>985</v>
      </c>
      <c r="M19" s="2377" t="s">
        <v>63</v>
      </c>
    </row>
    <row r="20" spans="1:13" ht="10.5" customHeight="1" x14ac:dyDescent="0.2">
      <c r="A20" s="1262"/>
      <c r="B20" s="2072"/>
      <c r="C20" s="2072"/>
      <c r="D20" s="2072"/>
      <c r="E20" s="2072"/>
      <c r="F20" s="2072"/>
      <c r="G20" s="2072"/>
      <c r="H20" s="2072"/>
      <c r="I20" s="2073"/>
      <c r="J20" s="2074"/>
      <c r="K20" s="2075"/>
      <c r="L20" s="2374"/>
      <c r="M20" s="2375" t="s">
        <v>63</v>
      </c>
    </row>
    <row r="21" spans="1:13" ht="10.5" customHeight="1" thickBot="1" x14ac:dyDescent="0.25">
      <c r="A21" s="1897" t="s">
        <v>872</v>
      </c>
      <c r="B21" s="1896" t="s">
        <v>1400</v>
      </c>
      <c r="C21" s="1896" t="s">
        <v>1235</v>
      </c>
      <c r="D21" s="1896" t="s">
        <v>909</v>
      </c>
      <c r="E21" s="1896" t="s">
        <v>908</v>
      </c>
      <c r="F21" s="1896" t="s">
        <v>907</v>
      </c>
      <c r="G21" s="1896" t="s">
        <v>916</v>
      </c>
      <c r="H21" s="1896" t="s">
        <v>915</v>
      </c>
      <c r="I21" s="1260" t="s">
        <v>914</v>
      </c>
      <c r="J21" s="1899" t="s">
        <v>1399</v>
      </c>
      <c r="K21" s="1898" t="s">
        <v>1399</v>
      </c>
      <c r="L21" s="1299" t="s">
        <v>1398</v>
      </c>
      <c r="M21" s="1898" t="s">
        <v>1399</v>
      </c>
    </row>
    <row r="22" spans="1:13" ht="10.5" customHeight="1" x14ac:dyDescent="0.2">
      <c r="A22" s="1259" t="s">
        <v>1420</v>
      </c>
      <c r="B22" s="1301">
        <v>-10</v>
      </c>
      <c r="C22" s="1301">
        <v>-40</v>
      </c>
      <c r="D22" s="1301">
        <v>-5</v>
      </c>
      <c r="E22" s="1301">
        <v>3</v>
      </c>
      <c r="F22" s="1301">
        <v>-6</v>
      </c>
      <c r="G22" s="1301">
        <v>-3</v>
      </c>
      <c r="H22" s="1301">
        <v>-7</v>
      </c>
      <c r="I22" s="1300">
        <v>-8</v>
      </c>
      <c r="J22" s="2036"/>
      <c r="K22" s="2037"/>
      <c r="L22" s="2036"/>
      <c r="M22" s="2037"/>
    </row>
    <row r="23" spans="1:13" ht="10.5" customHeight="1" x14ac:dyDescent="0.2">
      <c r="A23" s="1251" t="s">
        <v>1419</v>
      </c>
      <c r="B23" s="1289">
        <v>-2</v>
      </c>
      <c r="C23" s="1289">
        <v>46</v>
      </c>
      <c r="D23" s="1289">
        <v>-9</v>
      </c>
      <c r="E23" s="1289">
        <v>-31</v>
      </c>
      <c r="F23" s="1289">
        <v>-7</v>
      </c>
      <c r="G23" s="1289">
        <v>2</v>
      </c>
      <c r="H23" s="1289">
        <v>-18</v>
      </c>
      <c r="I23" s="1288">
        <v>-11</v>
      </c>
      <c r="J23" s="2078"/>
      <c r="K23" s="2079"/>
      <c r="L23" s="2080"/>
      <c r="M23" s="2079"/>
    </row>
    <row r="24" spans="1:13" ht="10.5" customHeight="1" x14ac:dyDescent="0.2">
      <c r="A24" s="1251" t="s">
        <v>1418</v>
      </c>
      <c r="B24" s="1289">
        <v>-9</v>
      </c>
      <c r="C24" s="1289">
        <v>-19</v>
      </c>
      <c r="D24" s="1289">
        <v>-6</v>
      </c>
      <c r="E24" s="1289">
        <v>-10</v>
      </c>
      <c r="F24" s="1289" t="s">
        <v>279</v>
      </c>
      <c r="G24" s="1289" t="s">
        <v>279</v>
      </c>
      <c r="H24" s="1289">
        <v>-2</v>
      </c>
      <c r="I24" s="1288" t="s">
        <v>279</v>
      </c>
      <c r="J24" s="2078"/>
      <c r="K24" s="2079"/>
      <c r="L24" s="2080"/>
      <c r="M24" s="2079"/>
    </row>
    <row r="25" spans="1:13" ht="10.5" customHeight="1" x14ac:dyDescent="0.2">
      <c r="A25" s="1251" t="s">
        <v>1417</v>
      </c>
      <c r="B25" s="1289">
        <v>-6</v>
      </c>
      <c r="C25" s="1289">
        <v>-16</v>
      </c>
      <c r="D25" s="1289">
        <v>-6</v>
      </c>
      <c r="E25" s="1289">
        <v>-12</v>
      </c>
      <c r="F25" s="1289">
        <v>-6</v>
      </c>
      <c r="G25" s="1289">
        <v>-6</v>
      </c>
      <c r="H25" s="1289">
        <v>-2</v>
      </c>
      <c r="I25" s="1288">
        <v>-4</v>
      </c>
      <c r="J25" s="2078"/>
      <c r="K25" s="2079"/>
      <c r="L25" s="2080"/>
      <c r="M25" s="2081"/>
    </row>
    <row r="26" spans="1:13" ht="10.5" customHeight="1" thickBot="1" x14ac:dyDescent="0.25">
      <c r="A26" s="1251" t="s">
        <v>1416</v>
      </c>
      <c r="B26" s="1289">
        <v>-2</v>
      </c>
      <c r="C26" s="1289">
        <v>1</v>
      </c>
      <c r="D26" s="1289">
        <v>1</v>
      </c>
      <c r="E26" s="1289">
        <v>-1</v>
      </c>
      <c r="F26" s="1289">
        <v>-1</v>
      </c>
      <c r="G26" s="1289" t="s">
        <v>279</v>
      </c>
      <c r="H26" s="1289">
        <v>-1</v>
      </c>
      <c r="I26" s="1288">
        <v>1</v>
      </c>
      <c r="J26" s="1901"/>
      <c r="K26" s="1900"/>
      <c r="L26" s="1901"/>
      <c r="M26" s="1900"/>
    </row>
    <row r="27" spans="1:13" ht="12.75" customHeight="1" thickBot="1" x14ac:dyDescent="0.25">
      <c r="A27" s="1251"/>
      <c r="B27" s="1279"/>
      <c r="C27" s="1289"/>
      <c r="D27" s="1289"/>
      <c r="E27" s="1289"/>
      <c r="F27" s="1289"/>
      <c r="G27" s="1289"/>
      <c r="H27" s="1289"/>
      <c r="I27" s="1289"/>
      <c r="J27" s="2082"/>
      <c r="K27" s="2082"/>
      <c r="L27" s="2083"/>
      <c r="M27" s="2083"/>
    </row>
    <row r="28" spans="1:13" ht="12.75" customHeight="1" x14ac:dyDescent="0.2">
      <c r="A28" s="2363" t="s">
        <v>1415</v>
      </c>
      <c r="B28" s="2363" t="s">
        <v>63</v>
      </c>
      <c r="C28" s="2363" t="s">
        <v>63</v>
      </c>
      <c r="D28" s="2363" t="s">
        <v>63</v>
      </c>
      <c r="E28" s="2363" t="s">
        <v>63</v>
      </c>
      <c r="F28" s="2363" t="s">
        <v>63</v>
      </c>
      <c r="G28" s="2076"/>
      <c r="H28" s="2076"/>
      <c r="I28" s="2077"/>
      <c r="J28" s="2376" t="s">
        <v>934</v>
      </c>
      <c r="K28" s="2377" t="s">
        <v>63</v>
      </c>
      <c r="L28" s="2378" t="s">
        <v>985</v>
      </c>
      <c r="M28" s="2377" t="s">
        <v>63</v>
      </c>
    </row>
    <row r="29" spans="1:13" ht="10.5" customHeight="1" x14ac:dyDescent="0.2">
      <c r="A29" s="2363" t="s">
        <v>1414</v>
      </c>
      <c r="B29" s="2363" t="s">
        <v>63</v>
      </c>
      <c r="C29" s="2363" t="s">
        <v>63</v>
      </c>
      <c r="D29" s="2363" t="s">
        <v>63</v>
      </c>
      <c r="E29" s="2363" t="s">
        <v>63</v>
      </c>
      <c r="F29" s="2363" t="s">
        <v>63</v>
      </c>
      <c r="G29" s="2072"/>
      <c r="H29" s="2072"/>
      <c r="I29" s="2073"/>
      <c r="J29" s="2074"/>
      <c r="K29" s="2075"/>
      <c r="L29" s="2374"/>
      <c r="M29" s="2375" t="s">
        <v>63</v>
      </c>
    </row>
    <row r="30" spans="1:13" ht="10.5" customHeight="1" thickBot="1" x14ac:dyDescent="0.25">
      <c r="A30" s="1897" t="s">
        <v>872</v>
      </c>
      <c r="B30" s="1896" t="s">
        <v>1400</v>
      </c>
      <c r="C30" s="1896" t="s">
        <v>1235</v>
      </c>
      <c r="D30" s="1896" t="s">
        <v>909</v>
      </c>
      <c r="E30" s="1896" t="s">
        <v>908</v>
      </c>
      <c r="F30" s="1896" t="s">
        <v>907</v>
      </c>
      <c r="G30" s="1896" t="s">
        <v>916</v>
      </c>
      <c r="H30" s="1896" t="s">
        <v>915</v>
      </c>
      <c r="I30" s="1260" t="s">
        <v>914</v>
      </c>
      <c r="J30" s="1899" t="s">
        <v>1399</v>
      </c>
      <c r="K30" s="1898" t="s">
        <v>1399</v>
      </c>
      <c r="L30" s="1299" t="s">
        <v>1398</v>
      </c>
      <c r="M30" s="1898" t="s">
        <v>1399</v>
      </c>
    </row>
    <row r="31" spans="1:13" ht="10.5" customHeight="1" x14ac:dyDescent="0.2">
      <c r="A31" s="1259" t="s">
        <v>984</v>
      </c>
      <c r="B31" s="1313">
        <v>0.2</v>
      </c>
      <c r="C31" s="1313">
        <v>0.2</v>
      </c>
      <c r="D31" s="1313">
        <v>0.2</v>
      </c>
      <c r="E31" s="1313">
        <v>0.2</v>
      </c>
      <c r="F31" s="1313">
        <v>0.2</v>
      </c>
      <c r="G31" s="1313">
        <v>0.2</v>
      </c>
      <c r="H31" s="1313">
        <v>0.2</v>
      </c>
      <c r="I31" s="2084">
        <v>0.2</v>
      </c>
      <c r="J31" s="2036" t="s">
        <v>1017</v>
      </c>
      <c r="K31" s="2037" t="s">
        <v>1017</v>
      </c>
      <c r="L31" s="2036" t="s">
        <v>1017</v>
      </c>
      <c r="M31" s="2037" t="s">
        <v>1017</v>
      </c>
    </row>
    <row r="32" spans="1:13" ht="10.5" customHeight="1" x14ac:dyDescent="0.2">
      <c r="A32" s="1251" t="s">
        <v>983</v>
      </c>
      <c r="B32" s="1311">
        <v>31.5</v>
      </c>
      <c r="C32" s="2322">
        <v>31</v>
      </c>
      <c r="D32" s="1311">
        <v>30.7</v>
      </c>
      <c r="E32" s="1311">
        <v>30.6</v>
      </c>
      <c r="F32" s="1311">
        <v>30.5</v>
      </c>
      <c r="G32" s="1311">
        <v>30.4</v>
      </c>
      <c r="H32" s="1311">
        <v>30.300000000000004</v>
      </c>
      <c r="I32" s="2085">
        <v>29.9</v>
      </c>
      <c r="J32" s="2078" t="s">
        <v>1240</v>
      </c>
      <c r="K32" s="2079" t="s">
        <v>1023</v>
      </c>
      <c r="L32" s="2080" t="s">
        <v>1240</v>
      </c>
      <c r="M32" s="2079" t="s">
        <v>1023</v>
      </c>
    </row>
    <row r="33" spans="1:13" ht="10.5" customHeight="1" x14ac:dyDescent="0.2">
      <c r="A33" s="1251" t="s">
        <v>982</v>
      </c>
      <c r="B33" s="1311">
        <v>8.8000000000000007</v>
      </c>
      <c r="C33" s="1311">
        <v>8.9</v>
      </c>
      <c r="D33" s="1311">
        <v>9</v>
      </c>
      <c r="E33" s="1311">
        <v>9.1</v>
      </c>
      <c r="F33" s="1311">
        <v>9.1999999999999993</v>
      </c>
      <c r="G33" s="1311">
        <v>9.4</v>
      </c>
      <c r="H33" s="1311">
        <v>9.6999999999999993</v>
      </c>
      <c r="I33" s="2085">
        <v>9.9</v>
      </c>
      <c r="J33" s="2078" t="s">
        <v>1024</v>
      </c>
      <c r="K33" s="2079" t="s">
        <v>1237</v>
      </c>
      <c r="L33" s="2080" t="s">
        <v>1017</v>
      </c>
      <c r="M33" s="2079" t="s">
        <v>1026</v>
      </c>
    </row>
    <row r="34" spans="1:13" ht="10.5" customHeight="1" x14ac:dyDescent="0.2">
      <c r="A34" s="1262" t="s">
        <v>981</v>
      </c>
      <c r="B34" s="1310">
        <v>40.5</v>
      </c>
      <c r="C34" s="1310">
        <v>40.1</v>
      </c>
      <c r="D34" s="1310">
        <v>39.9</v>
      </c>
      <c r="E34" s="1310">
        <v>39.9</v>
      </c>
      <c r="F34" s="1310">
        <v>39.9</v>
      </c>
      <c r="G34" s="1310">
        <v>40</v>
      </c>
      <c r="H34" s="1310">
        <v>40.200000000000003</v>
      </c>
      <c r="I34" s="2053">
        <v>40</v>
      </c>
      <c r="J34" s="2086" t="s">
        <v>1020</v>
      </c>
      <c r="K34" s="2087" t="s">
        <v>1240</v>
      </c>
      <c r="L34" s="2088" t="s">
        <v>1020</v>
      </c>
      <c r="M34" s="2087" t="s">
        <v>1240</v>
      </c>
    </row>
    <row r="35" spans="1:13" ht="10.5" customHeight="1" x14ac:dyDescent="0.2">
      <c r="A35" s="1251" t="s">
        <v>980</v>
      </c>
      <c r="B35" s="1311">
        <v>1.7</v>
      </c>
      <c r="C35" s="1311">
        <v>1.7</v>
      </c>
      <c r="D35" s="1311">
        <v>1.7</v>
      </c>
      <c r="E35" s="1311">
        <v>1.7</v>
      </c>
      <c r="F35" s="1311">
        <v>1.6</v>
      </c>
      <c r="G35" s="1311">
        <v>1.7</v>
      </c>
      <c r="H35" s="1311">
        <v>2.2000000000000002</v>
      </c>
      <c r="I35" s="2085">
        <v>2.2999999999999998</v>
      </c>
      <c r="J35" s="2078" t="s">
        <v>1017</v>
      </c>
      <c r="K35" s="2079" t="s">
        <v>1025</v>
      </c>
      <c r="L35" s="2080" t="s">
        <v>1017</v>
      </c>
      <c r="M35" s="2079" t="s">
        <v>1025</v>
      </c>
    </row>
    <row r="36" spans="1:13" ht="12" customHeight="1" x14ac:dyDescent="0.2">
      <c r="A36" s="1251" t="s">
        <v>979</v>
      </c>
      <c r="B36" s="1311">
        <v>23.7</v>
      </c>
      <c r="C36" s="1311">
        <v>23.1</v>
      </c>
      <c r="D36" s="1311">
        <v>23.3</v>
      </c>
      <c r="E36" s="1311">
        <v>22.8</v>
      </c>
      <c r="F36" s="1311">
        <v>22.9</v>
      </c>
      <c r="G36" s="1311">
        <v>23.3</v>
      </c>
      <c r="H36" s="1311">
        <v>23.6</v>
      </c>
      <c r="I36" s="2085">
        <v>23.1</v>
      </c>
      <c r="J36" s="2078" t="s">
        <v>1023</v>
      </c>
      <c r="K36" s="2079" t="s">
        <v>1023</v>
      </c>
      <c r="L36" s="2080" t="s">
        <v>1023</v>
      </c>
      <c r="M36" s="2081" t="s">
        <v>1023</v>
      </c>
    </row>
    <row r="37" spans="1:13" ht="10.5" customHeight="1" thickBot="1" x14ac:dyDescent="0.25">
      <c r="A37" s="1262" t="s">
        <v>978</v>
      </c>
      <c r="B37" s="1310">
        <v>25.4</v>
      </c>
      <c r="C37" s="1310">
        <v>24.8</v>
      </c>
      <c r="D37" s="1310">
        <v>25</v>
      </c>
      <c r="E37" s="1310">
        <v>24.5</v>
      </c>
      <c r="F37" s="1310">
        <v>24.5</v>
      </c>
      <c r="G37" s="1310">
        <v>25</v>
      </c>
      <c r="H37" s="1310">
        <v>25.8</v>
      </c>
      <c r="I37" s="2053">
        <v>25.4</v>
      </c>
      <c r="J37" s="2089" t="s">
        <v>1240</v>
      </c>
      <c r="K37" s="2090" t="s">
        <v>1012</v>
      </c>
      <c r="L37" s="2091" t="s">
        <v>1240</v>
      </c>
      <c r="M37" s="2092" t="s">
        <v>1012</v>
      </c>
    </row>
    <row r="38" spans="1:13" ht="10.5" customHeight="1" x14ac:dyDescent="0.2">
      <c r="A38" s="1262"/>
      <c r="B38" s="1310"/>
      <c r="C38" s="1310"/>
      <c r="D38" s="1310"/>
      <c r="E38" s="1310"/>
      <c r="F38" s="1310"/>
      <c r="G38" s="1310"/>
      <c r="H38" s="1310"/>
      <c r="I38" s="1310"/>
      <c r="J38" s="2093"/>
      <c r="K38" s="2094"/>
      <c r="L38" s="2094"/>
      <c r="M38" s="2095"/>
    </row>
    <row r="39" spans="1:13" ht="10.5" customHeight="1" x14ac:dyDescent="0.2">
      <c r="A39" s="2363" t="s">
        <v>1413</v>
      </c>
      <c r="B39" s="2363" t="s">
        <v>63</v>
      </c>
      <c r="C39" s="2363" t="s">
        <v>63</v>
      </c>
      <c r="D39" s="2363" t="s">
        <v>63</v>
      </c>
      <c r="E39" s="2363" t="s">
        <v>63</v>
      </c>
      <c r="F39" s="2363" t="s">
        <v>63</v>
      </c>
      <c r="G39" s="2072"/>
      <c r="H39" s="2072"/>
      <c r="I39" s="2072"/>
      <c r="J39" s="2072"/>
      <c r="K39" s="2072"/>
      <c r="L39" s="2373"/>
      <c r="M39" s="2373" t="s">
        <v>63</v>
      </c>
    </row>
    <row r="40" spans="1:13" ht="10.5" customHeight="1" thickBot="1" x14ac:dyDescent="0.25">
      <c r="A40" s="1897" t="s">
        <v>872</v>
      </c>
      <c r="B40" s="1896" t="s">
        <v>1400</v>
      </c>
      <c r="C40" s="1896" t="s">
        <v>1235</v>
      </c>
      <c r="D40" s="1896" t="s">
        <v>909</v>
      </c>
      <c r="E40" s="1896" t="s">
        <v>908</v>
      </c>
      <c r="F40" s="1896" t="s">
        <v>907</v>
      </c>
      <c r="G40" s="1896" t="s">
        <v>916</v>
      </c>
      <c r="H40" s="1896" t="s">
        <v>915</v>
      </c>
      <c r="I40" s="1896" t="s">
        <v>914</v>
      </c>
      <c r="J40" s="1894" t="s">
        <v>1399</v>
      </c>
      <c r="K40" s="1895" t="s">
        <v>1399</v>
      </c>
      <c r="L40" s="1894" t="s">
        <v>1398</v>
      </c>
      <c r="M40" s="1894" t="s">
        <v>1399</v>
      </c>
    </row>
    <row r="41" spans="1:13" ht="10.5" customHeight="1" x14ac:dyDescent="0.2">
      <c r="A41" s="1259" t="s">
        <v>984</v>
      </c>
      <c r="B41" s="1313" t="s">
        <v>279</v>
      </c>
      <c r="C41" s="1313" t="s">
        <v>279</v>
      </c>
      <c r="D41" s="1313" t="s">
        <v>279</v>
      </c>
      <c r="E41" s="1313" t="s">
        <v>279</v>
      </c>
      <c r="F41" s="1313" t="s">
        <v>279</v>
      </c>
      <c r="G41" s="1313" t="s">
        <v>279</v>
      </c>
      <c r="H41" s="1313" t="s">
        <v>279</v>
      </c>
      <c r="I41" s="2084" t="s">
        <v>279</v>
      </c>
      <c r="J41" s="2036"/>
      <c r="K41" s="2037"/>
      <c r="L41" s="2036"/>
      <c r="M41" s="2037"/>
    </row>
    <row r="42" spans="1:13" ht="10.5" customHeight="1" x14ac:dyDescent="0.2">
      <c r="A42" s="1251" t="s">
        <v>983</v>
      </c>
      <c r="B42" s="1311">
        <v>27.1</v>
      </c>
      <c r="C42" s="1311">
        <v>26.8</v>
      </c>
      <c r="D42" s="1311">
        <v>26.6</v>
      </c>
      <c r="E42" s="1311">
        <v>26.4</v>
      </c>
      <c r="F42" s="1311">
        <v>26.3</v>
      </c>
      <c r="G42" s="1311">
        <v>26.4</v>
      </c>
      <c r="H42" s="1311">
        <v>26.6</v>
      </c>
      <c r="I42" s="2085">
        <v>26.6</v>
      </c>
      <c r="J42" s="2078" t="s">
        <v>1020</v>
      </c>
      <c r="K42" s="2079" t="s">
        <v>1023</v>
      </c>
      <c r="L42" s="2080" t="s">
        <v>1020</v>
      </c>
      <c r="M42" s="2079" t="s">
        <v>1023</v>
      </c>
    </row>
    <row r="43" spans="1:13" ht="10.5" customHeight="1" x14ac:dyDescent="0.2">
      <c r="A43" s="1251" t="s">
        <v>982</v>
      </c>
      <c r="B43" s="1311">
        <v>6.2</v>
      </c>
      <c r="C43" s="1311">
        <v>6.2</v>
      </c>
      <c r="D43" s="1311">
        <v>6.2</v>
      </c>
      <c r="E43" s="1311">
        <v>6.2</v>
      </c>
      <c r="F43" s="1311">
        <v>6.3</v>
      </c>
      <c r="G43" s="1311">
        <v>6.3</v>
      </c>
      <c r="H43" s="1311">
        <v>6.3</v>
      </c>
      <c r="I43" s="2085">
        <v>6.3</v>
      </c>
      <c r="J43" s="2078" t="s">
        <v>1017</v>
      </c>
      <c r="K43" s="2079" t="s">
        <v>1019</v>
      </c>
      <c r="L43" s="2080" t="s">
        <v>1017</v>
      </c>
      <c r="M43" s="2079" t="s">
        <v>1019</v>
      </c>
    </row>
    <row r="44" spans="1:13" ht="10.5" customHeight="1" x14ac:dyDescent="0.2">
      <c r="A44" s="1262" t="s">
        <v>981</v>
      </c>
      <c r="B44" s="1310">
        <v>33.299999999999997</v>
      </c>
      <c r="C44" s="1310">
        <v>33</v>
      </c>
      <c r="D44" s="1310">
        <v>32.799999999999997</v>
      </c>
      <c r="E44" s="1310">
        <v>32.6</v>
      </c>
      <c r="F44" s="1310">
        <v>32.6</v>
      </c>
      <c r="G44" s="1310">
        <v>32.700000000000003</v>
      </c>
      <c r="H44" s="1310">
        <v>32.9</v>
      </c>
      <c r="I44" s="2053">
        <v>32.9</v>
      </c>
      <c r="J44" s="2086" t="s">
        <v>1020</v>
      </c>
      <c r="K44" s="2087" t="s">
        <v>1240</v>
      </c>
      <c r="L44" s="2088" t="s">
        <v>1020</v>
      </c>
      <c r="M44" s="2087" t="s">
        <v>1240</v>
      </c>
    </row>
    <row r="45" spans="1:13" ht="10.5" customHeight="1" x14ac:dyDescent="0.2">
      <c r="A45" s="1251" t="s">
        <v>980</v>
      </c>
      <c r="B45" s="1311" t="s">
        <v>279</v>
      </c>
      <c r="C45" s="1311" t="s">
        <v>279</v>
      </c>
      <c r="D45" s="1311" t="s">
        <v>279</v>
      </c>
      <c r="E45" s="1311" t="s">
        <v>279</v>
      </c>
      <c r="F45" s="1311">
        <v>0.1</v>
      </c>
      <c r="G45" s="1311">
        <v>0.1</v>
      </c>
      <c r="H45" s="1311">
        <v>0.1</v>
      </c>
      <c r="I45" s="2085">
        <v>0.1</v>
      </c>
      <c r="J45" s="2078" t="s">
        <v>1017</v>
      </c>
      <c r="K45" s="2079" t="s">
        <v>1017</v>
      </c>
      <c r="L45" s="2080" t="s">
        <v>1017</v>
      </c>
      <c r="M45" s="2079" t="s">
        <v>1017</v>
      </c>
    </row>
    <row r="46" spans="1:13" ht="12" customHeight="1" x14ac:dyDescent="0.2">
      <c r="A46" s="1251" t="s">
        <v>979</v>
      </c>
      <c r="B46" s="1311">
        <v>22.2</v>
      </c>
      <c r="C46" s="1311">
        <v>22.3</v>
      </c>
      <c r="D46" s="1311">
        <v>22.2</v>
      </c>
      <c r="E46" s="1311">
        <v>21.6</v>
      </c>
      <c r="F46" s="1311">
        <v>21.1</v>
      </c>
      <c r="G46" s="1311">
        <v>21</v>
      </c>
      <c r="H46" s="1311">
        <v>21.1</v>
      </c>
      <c r="I46" s="2085">
        <v>20.799999999999997</v>
      </c>
      <c r="J46" s="2078" t="s">
        <v>1017</v>
      </c>
      <c r="K46" s="2079" t="s">
        <v>1233</v>
      </c>
      <c r="L46" s="2080" t="s">
        <v>1017</v>
      </c>
      <c r="M46" s="2081" t="s">
        <v>1233</v>
      </c>
    </row>
    <row r="47" spans="1:13" ht="10.5" customHeight="1" thickBot="1" x14ac:dyDescent="0.25">
      <c r="A47" s="1262" t="s">
        <v>978</v>
      </c>
      <c r="B47" s="1310">
        <v>22.2</v>
      </c>
      <c r="C47" s="1310">
        <v>22.3</v>
      </c>
      <c r="D47" s="1310">
        <v>22.2</v>
      </c>
      <c r="E47" s="1310">
        <v>21.6</v>
      </c>
      <c r="F47" s="1310">
        <v>21.2</v>
      </c>
      <c r="G47" s="1310">
        <v>21.1</v>
      </c>
      <c r="H47" s="1310">
        <v>21.2</v>
      </c>
      <c r="I47" s="2053">
        <v>20.9</v>
      </c>
      <c r="J47" s="2089" t="s">
        <v>1017</v>
      </c>
      <c r="K47" s="2096" t="s">
        <v>1233</v>
      </c>
      <c r="L47" s="2097" t="s">
        <v>1017</v>
      </c>
      <c r="M47" s="2098" t="s">
        <v>1233</v>
      </c>
    </row>
    <row r="48" spans="1:13" ht="10.5" customHeight="1" x14ac:dyDescent="0.2">
      <c r="A48" s="1262"/>
      <c r="B48" s="1310"/>
      <c r="C48" s="1310"/>
      <c r="D48" s="1310"/>
      <c r="E48" s="1310"/>
      <c r="F48" s="1310"/>
      <c r="G48" s="1310"/>
      <c r="H48" s="1310"/>
      <c r="I48" s="1310"/>
      <c r="J48" s="2099"/>
      <c r="K48" s="2094"/>
      <c r="L48" s="2094"/>
      <c r="M48" s="2095"/>
    </row>
    <row r="49" spans="1:13" ht="10.5" customHeight="1" x14ac:dyDescent="0.2">
      <c r="A49" s="2363" t="s">
        <v>1412</v>
      </c>
      <c r="B49" s="2363" t="s">
        <v>63</v>
      </c>
      <c r="C49" s="2363" t="s">
        <v>63</v>
      </c>
      <c r="D49" s="2363" t="s">
        <v>63</v>
      </c>
      <c r="E49" s="2363" t="s">
        <v>63</v>
      </c>
      <c r="F49" s="2363" t="s">
        <v>63</v>
      </c>
      <c r="G49" s="2072"/>
      <c r="H49" s="2072"/>
      <c r="I49" s="2072"/>
      <c r="J49" s="2072"/>
      <c r="K49" s="2072"/>
      <c r="L49" s="2373"/>
      <c r="M49" s="2373" t="s">
        <v>63</v>
      </c>
    </row>
    <row r="50" spans="1:13" ht="10.5" customHeight="1" thickBot="1" x14ac:dyDescent="0.25">
      <c r="A50" s="1897" t="s">
        <v>872</v>
      </c>
      <c r="B50" s="1896" t="s">
        <v>1400</v>
      </c>
      <c r="C50" s="1896" t="s">
        <v>1235</v>
      </c>
      <c r="D50" s="1896" t="s">
        <v>909</v>
      </c>
      <c r="E50" s="1896" t="s">
        <v>908</v>
      </c>
      <c r="F50" s="1896" t="s">
        <v>907</v>
      </c>
      <c r="G50" s="1896" t="s">
        <v>916</v>
      </c>
      <c r="H50" s="1896" t="s">
        <v>915</v>
      </c>
      <c r="I50" s="1896" t="s">
        <v>914</v>
      </c>
      <c r="J50" s="1894" t="s">
        <v>1399</v>
      </c>
      <c r="K50" s="1895" t="s">
        <v>1399</v>
      </c>
      <c r="L50" s="1894" t="s">
        <v>1398</v>
      </c>
      <c r="M50" s="1894" t="s">
        <v>1399</v>
      </c>
    </row>
    <row r="51" spans="1:13" ht="10.5" customHeight="1" x14ac:dyDescent="0.2">
      <c r="A51" s="1259" t="s">
        <v>984</v>
      </c>
      <c r="B51" s="1313">
        <v>0.1</v>
      </c>
      <c r="C51" s="1313" t="s">
        <v>279</v>
      </c>
      <c r="D51" s="1313" t="s">
        <v>279</v>
      </c>
      <c r="E51" s="1313" t="s">
        <v>279</v>
      </c>
      <c r="F51" s="1313" t="s">
        <v>279</v>
      </c>
      <c r="G51" s="1313" t="s">
        <v>279</v>
      </c>
      <c r="H51" s="1313" t="s">
        <v>279</v>
      </c>
      <c r="I51" s="2084" t="s">
        <v>279</v>
      </c>
      <c r="J51" s="2036"/>
      <c r="K51" s="2037"/>
      <c r="L51" s="2036"/>
      <c r="M51" s="2037"/>
    </row>
    <row r="52" spans="1:13" ht="10.5" customHeight="1" x14ac:dyDescent="0.2">
      <c r="A52" s="1251" t="s">
        <v>983</v>
      </c>
      <c r="B52" s="1311">
        <v>32.299999999999997</v>
      </c>
      <c r="C52" s="1311">
        <v>32.1</v>
      </c>
      <c r="D52" s="1311">
        <v>32.4</v>
      </c>
      <c r="E52" s="1311">
        <v>31.9</v>
      </c>
      <c r="F52" s="1311">
        <v>26.9</v>
      </c>
      <c r="G52" s="1311">
        <v>27.9</v>
      </c>
      <c r="H52" s="1311">
        <v>27.3</v>
      </c>
      <c r="I52" s="2085">
        <v>26.4</v>
      </c>
      <c r="J52" s="2078" t="s">
        <v>1020</v>
      </c>
      <c r="K52" s="2079" t="s">
        <v>1245</v>
      </c>
      <c r="L52" s="2080" t="s">
        <v>1017</v>
      </c>
      <c r="M52" s="2079" t="s">
        <v>1411</v>
      </c>
    </row>
    <row r="53" spans="1:13" ht="10.5" customHeight="1" x14ac:dyDescent="0.2">
      <c r="A53" s="1251" t="s">
        <v>982</v>
      </c>
      <c r="B53" s="1311">
        <v>3</v>
      </c>
      <c r="C53" s="1311">
        <v>2.9</v>
      </c>
      <c r="D53" s="1311">
        <v>2.9</v>
      </c>
      <c r="E53" s="1311">
        <v>2.9</v>
      </c>
      <c r="F53" s="1311">
        <v>1.5</v>
      </c>
      <c r="G53" s="1311">
        <v>1.5</v>
      </c>
      <c r="H53" s="1311">
        <v>1.5</v>
      </c>
      <c r="I53" s="2085">
        <v>1.4</v>
      </c>
      <c r="J53" s="2078" t="s">
        <v>1023</v>
      </c>
      <c r="K53" s="2079" t="s">
        <v>1410</v>
      </c>
      <c r="L53" s="2080" t="s">
        <v>1017</v>
      </c>
      <c r="M53" s="2079" t="s">
        <v>1410</v>
      </c>
    </row>
    <row r="54" spans="1:13" ht="10.5" customHeight="1" x14ac:dyDescent="0.2">
      <c r="A54" s="1262" t="s">
        <v>981</v>
      </c>
      <c r="B54" s="1310">
        <v>35.4</v>
      </c>
      <c r="C54" s="1310">
        <v>35</v>
      </c>
      <c r="D54" s="1310">
        <v>35.299999999999997</v>
      </c>
      <c r="E54" s="1310">
        <v>34.799999999999997</v>
      </c>
      <c r="F54" s="1310">
        <v>28.4</v>
      </c>
      <c r="G54" s="1310">
        <v>29.4</v>
      </c>
      <c r="H54" s="1310">
        <v>28.8</v>
      </c>
      <c r="I54" s="2053">
        <v>27.8</v>
      </c>
      <c r="J54" s="2086" t="s">
        <v>1020</v>
      </c>
      <c r="K54" s="2087" t="s">
        <v>1409</v>
      </c>
      <c r="L54" s="2088" t="s">
        <v>1020</v>
      </c>
      <c r="M54" s="2087" t="s">
        <v>1406</v>
      </c>
    </row>
    <row r="55" spans="1:13" ht="10.5" customHeight="1" x14ac:dyDescent="0.2">
      <c r="A55" s="1251" t="s">
        <v>980</v>
      </c>
      <c r="B55" s="1311">
        <v>0.1</v>
      </c>
      <c r="C55" s="1311">
        <v>0.1</v>
      </c>
      <c r="D55" s="1311">
        <v>0.2</v>
      </c>
      <c r="E55" s="1311">
        <v>0.1</v>
      </c>
      <c r="F55" s="1311">
        <v>0.1</v>
      </c>
      <c r="G55" s="1311">
        <v>0.1</v>
      </c>
      <c r="H55" s="1311">
        <v>0.2</v>
      </c>
      <c r="I55" s="2085">
        <v>0.1</v>
      </c>
      <c r="J55" s="2078" t="s">
        <v>1017</v>
      </c>
      <c r="K55" s="2079" t="s">
        <v>1017</v>
      </c>
      <c r="L55" s="2080" t="s">
        <v>1017</v>
      </c>
      <c r="M55" s="2079" t="s">
        <v>1017</v>
      </c>
    </row>
    <row r="56" spans="1:13" ht="12" customHeight="1" x14ac:dyDescent="0.2">
      <c r="A56" s="1251" t="s">
        <v>979</v>
      </c>
      <c r="B56" s="1311">
        <v>9.9</v>
      </c>
      <c r="C56" s="1311">
        <v>10.200000000000001</v>
      </c>
      <c r="D56" s="1311">
        <v>10.8</v>
      </c>
      <c r="E56" s="1311">
        <v>10.5</v>
      </c>
      <c r="F56" s="1311">
        <v>8</v>
      </c>
      <c r="G56" s="1311">
        <v>8.6</v>
      </c>
      <c r="H56" s="1311">
        <v>8.8000000000000007</v>
      </c>
      <c r="I56" s="2085">
        <v>8.1</v>
      </c>
      <c r="J56" s="2078" t="s">
        <v>1026</v>
      </c>
      <c r="K56" s="2079" t="s">
        <v>1408</v>
      </c>
      <c r="L56" s="2080" t="s">
        <v>1026</v>
      </c>
      <c r="M56" s="2081" t="s">
        <v>1407</v>
      </c>
    </row>
    <row r="57" spans="1:13" ht="10.5" customHeight="1" thickBot="1" x14ac:dyDescent="0.25">
      <c r="A57" s="1262" t="s">
        <v>978</v>
      </c>
      <c r="B57" s="1310">
        <v>10</v>
      </c>
      <c r="C57" s="1310">
        <v>10.3</v>
      </c>
      <c r="D57" s="1310">
        <v>11</v>
      </c>
      <c r="E57" s="1310">
        <v>10.6</v>
      </c>
      <c r="F57" s="1310">
        <v>8.1</v>
      </c>
      <c r="G57" s="1310">
        <v>8.6999999999999993</v>
      </c>
      <c r="H57" s="1310">
        <v>9</v>
      </c>
      <c r="I57" s="2053">
        <v>8.1999999999999993</v>
      </c>
      <c r="J57" s="2097" t="s">
        <v>1026</v>
      </c>
      <c r="K57" s="2096" t="s">
        <v>1406</v>
      </c>
      <c r="L57" s="2089" t="s">
        <v>1026</v>
      </c>
      <c r="M57" s="2100" t="s">
        <v>1250</v>
      </c>
    </row>
    <row r="58" spans="1:13" ht="10.5" customHeight="1" x14ac:dyDescent="0.2">
      <c r="A58" s="1262"/>
      <c r="B58" s="1310"/>
      <c r="C58" s="1310"/>
      <c r="D58" s="1310"/>
      <c r="E58" s="1310"/>
      <c r="F58" s="1310"/>
      <c r="G58" s="1310"/>
      <c r="H58" s="1310"/>
      <c r="I58" s="1310"/>
      <c r="J58" s="2094"/>
      <c r="K58" s="2094"/>
      <c r="L58" s="2099"/>
      <c r="M58" s="2101"/>
    </row>
    <row r="59" spans="1:13" ht="10.5" customHeight="1" x14ac:dyDescent="0.2">
      <c r="A59" s="2363" t="s">
        <v>1405</v>
      </c>
      <c r="B59" s="2363" t="s">
        <v>63</v>
      </c>
      <c r="C59" s="2363" t="s">
        <v>63</v>
      </c>
      <c r="D59" s="2363" t="s">
        <v>63</v>
      </c>
      <c r="E59" s="2363" t="s">
        <v>63</v>
      </c>
      <c r="F59" s="2363" t="s">
        <v>63</v>
      </c>
      <c r="G59" s="2072"/>
      <c r="H59" s="2072"/>
      <c r="I59" s="2072"/>
      <c r="J59" s="2072"/>
      <c r="K59" s="2072"/>
      <c r="L59" s="2373"/>
      <c r="M59" s="2373" t="s">
        <v>63</v>
      </c>
    </row>
    <row r="60" spans="1:13" ht="10.5" customHeight="1" thickBot="1" x14ac:dyDescent="0.25">
      <c r="A60" s="1897" t="s">
        <v>872</v>
      </c>
      <c r="B60" s="1896" t="s">
        <v>1400</v>
      </c>
      <c r="C60" s="1896" t="s">
        <v>1235</v>
      </c>
      <c r="D60" s="1896" t="s">
        <v>909</v>
      </c>
      <c r="E60" s="1896" t="s">
        <v>908</v>
      </c>
      <c r="F60" s="1896" t="s">
        <v>907</v>
      </c>
      <c r="G60" s="1896" t="s">
        <v>916</v>
      </c>
      <c r="H60" s="1896" t="s">
        <v>915</v>
      </c>
      <c r="I60" s="1896" t="s">
        <v>914</v>
      </c>
      <c r="J60" s="1894" t="s">
        <v>1399</v>
      </c>
      <c r="K60" s="1895" t="s">
        <v>1399</v>
      </c>
      <c r="L60" s="1894" t="s">
        <v>1398</v>
      </c>
      <c r="M60" s="1894" t="s">
        <v>1399</v>
      </c>
    </row>
    <row r="61" spans="1:13" ht="10.5" customHeight="1" x14ac:dyDescent="0.2">
      <c r="A61" s="1259" t="s">
        <v>984</v>
      </c>
      <c r="B61" s="1313">
        <v>0.8</v>
      </c>
      <c r="C61" s="1313">
        <v>0.8</v>
      </c>
      <c r="D61" s="1313">
        <v>0.8</v>
      </c>
      <c r="E61" s="1313">
        <v>0.8</v>
      </c>
      <c r="F61" s="1313">
        <v>0.8</v>
      </c>
      <c r="G61" s="1313">
        <v>0.7</v>
      </c>
      <c r="H61" s="1313">
        <v>0.7</v>
      </c>
      <c r="I61" s="2084">
        <v>0.7</v>
      </c>
      <c r="J61" s="2036" t="s">
        <v>1017</v>
      </c>
      <c r="K61" s="2037" t="s">
        <v>1017</v>
      </c>
      <c r="L61" s="2036" t="s">
        <v>1017</v>
      </c>
      <c r="M61" s="2037" t="s">
        <v>1017</v>
      </c>
    </row>
    <row r="62" spans="1:13" ht="10.5" customHeight="1" x14ac:dyDescent="0.2">
      <c r="A62" s="1251" t="s">
        <v>983</v>
      </c>
      <c r="B62" s="1311">
        <v>42.2</v>
      </c>
      <c r="C62" s="1311">
        <v>40.700000000000003</v>
      </c>
      <c r="D62" s="1311">
        <v>40.6</v>
      </c>
      <c r="E62" s="1311">
        <v>40.700000000000003</v>
      </c>
      <c r="F62" s="1311">
        <v>41.1</v>
      </c>
      <c r="G62" s="1311">
        <v>40.799999999999997</v>
      </c>
      <c r="H62" s="1311">
        <v>39.999999999999993</v>
      </c>
      <c r="I62" s="2085">
        <v>40.599999999999994</v>
      </c>
      <c r="J62" s="2078" t="s">
        <v>1012</v>
      </c>
      <c r="K62" s="2079" t="s">
        <v>1023</v>
      </c>
      <c r="L62" s="2080" t="s">
        <v>1020</v>
      </c>
      <c r="M62" s="2079" t="s">
        <v>1233</v>
      </c>
    </row>
    <row r="63" spans="1:13" ht="10.5" customHeight="1" x14ac:dyDescent="0.2">
      <c r="A63" s="1251" t="s">
        <v>982</v>
      </c>
      <c r="B63" s="1311">
        <v>3.4</v>
      </c>
      <c r="C63" s="1311">
        <v>3.3</v>
      </c>
      <c r="D63" s="1311">
        <v>3.4</v>
      </c>
      <c r="E63" s="1311">
        <v>3.4</v>
      </c>
      <c r="F63" s="1311">
        <v>3.6</v>
      </c>
      <c r="G63" s="1311">
        <v>3.6</v>
      </c>
      <c r="H63" s="1311">
        <v>3.6</v>
      </c>
      <c r="I63" s="2085">
        <v>3.6</v>
      </c>
      <c r="J63" s="2078" t="s">
        <v>1023</v>
      </c>
      <c r="K63" s="2079" t="s">
        <v>1013</v>
      </c>
      <c r="L63" s="2080" t="s">
        <v>1026</v>
      </c>
      <c r="M63" s="2079" t="s">
        <v>1013</v>
      </c>
    </row>
    <row r="64" spans="1:13" ht="10.5" customHeight="1" x14ac:dyDescent="0.2">
      <c r="A64" s="1262" t="s">
        <v>981</v>
      </c>
      <c r="B64" s="1310">
        <v>46.4</v>
      </c>
      <c r="C64" s="1310">
        <v>44.8</v>
      </c>
      <c r="D64" s="1310">
        <v>44.8</v>
      </c>
      <c r="E64" s="1310">
        <v>44.9</v>
      </c>
      <c r="F64" s="1310">
        <v>45.5</v>
      </c>
      <c r="G64" s="1310">
        <v>45.1</v>
      </c>
      <c r="H64" s="1310">
        <v>44.3</v>
      </c>
      <c r="I64" s="2053">
        <v>44.9</v>
      </c>
      <c r="J64" s="2086" t="s">
        <v>1012</v>
      </c>
      <c r="K64" s="2087" t="s">
        <v>1240</v>
      </c>
      <c r="L64" s="2088" t="s">
        <v>1020</v>
      </c>
      <c r="M64" s="2087" t="s">
        <v>1012</v>
      </c>
    </row>
    <row r="65" spans="1:13" ht="10.5" customHeight="1" x14ac:dyDescent="0.2">
      <c r="A65" s="1251" t="s">
        <v>980</v>
      </c>
      <c r="B65" s="1311">
        <v>0.1</v>
      </c>
      <c r="C65" s="1311">
        <v>0.1</v>
      </c>
      <c r="D65" s="1311">
        <v>0.1</v>
      </c>
      <c r="E65" s="1311">
        <v>0.1</v>
      </c>
      <c r="F65" s="1311">
        <v>0.1</v>
      </c>
      <c r="G65" s="1311">
        <v>0.1</v>
      </c>
      <c r="H65" s="1311">
        <v>0.1</v>
      </c>
      <c r="I65" s="2085">
        <v>0.1</v>
      </c>
      <c r="J65" s="2078" t="s">
        <v>1017</v>
      </c>
      <c r="K65" s="2079" t="s">
        <v>1017</v>
      </c>
      <c r="L65" s="2080" t="s">
        <v>1017</v>
      </c>
      <c r="M65" s="2079" t="s">
        <v>1017</v>
      </c>
    </row>
    <row r="66" spans="1:13" ht="12" customHeight="1" x14ac:dyDescent="0.2">
      <c r="A66" s="1251" t="s">
        <v>979</v>
      </c>
      <c r="B66" s="1311">
        <v>22.5</v>
      </c>
      <c r="C66" s="1311">
        <v>22</v>
      </c>
      <c r="D66" s="1311">
        <v>22.299999999999997</v>
      </c>
      <c r="E66" s="1311">
        <v>21.9</v>
      </c>
      <c r="F66" s="1311">
        <v>22.2</v>
      </c>
      <c r="G66" s="1311">
        <v>22</v>
      </c>
      <c r="H66" s="1311">
        <v>21.4</v>
      </c>
      <c r="I66" s="2085">
        <v>21.299999999999997</v>
      </c>
      <c r="J66" s="2078" t="s">
        <v>1240</v>
      </c>
      <c r="K66" s="2079" t="s">
        <v>1020</v>
      </c>
      <c r="L66" s="2080" t="s">
        <v>1017</v>
      </c>
      <c r="M66" s="2081" t="s">
        <v>1012</v>
      </c>
    </row>
    <row r="67" spans="1:13" ht="10.5" customHeight="1" thickBot="1" x14ac:dyDescent="0.25">
      <c r="A67" s="1262" t="s">
        <v>978</v>
      </c>
      <c r="B67" s="1310">
        <v>22.6</v>
      </c>
      <c r="C67" s="1310">
        <v>22.1</v>
      </c>
      <c r="D67" s="1310">
        <v>22.4</v>
      </c>
      <c r="E67" s="1310">
        <v>22</v>
      </c>
      <c r="F67" s="1310">
        <v>22.3</v>
      </c>
      <c r="G67" s="1310">
        <v>22.1</v>
      </c>
      <c r="H67" s="1310">
        <v>21.5</v>
      </c>
      <c r="I67" s="2053">
        <v>21.4</v>
      </c>
      <c r="J67" s="2097" t="s">
        <v>1240</v>
      </c>
      <c r="K67" s="2102" t="s">
        <v>1020</v>
      </c>
      <c r="L67" s="2097" t="s">
        <v>1017</v>
      </c>
      <c r="M67" s="2100" t="s">
        <v>1012</v>
      </c>
    </row>
  </sheetData>
  <mergeCells count="23">
    <mergeCell ref="A1:F1"/>
    <mergeCell ref="J1:K1"/>
    <mergeCell ref="L1:M1"/>
    <mergeCell ref="L2:M2"/>
    <mergeCell ref="A10:F10"/>
    <mergeCell ref="J10:K10"/>
    <mergeCell ref="L10:M10"/>
    <mergeCell ref="A28:F28"/>
    <mergeCell ref="J28:K28"/>
    <mergeCell ref="L28:M28"/>
    <mergeCell ref="A29:F29"/>
    <mergeCell ref="L29:M29"/>
    <mergeCell ref="L11:M11"/>
    <mergeCell ref="A19:F19"/>
    <mergeCell ref="J19:K19"/>
    <mergeCell ref="L19:M19"/>
    <mergeCell ref="L20:M20"/>
    <mergeCell ref="A39:F39"/>
    <mergeCell ref="L39:M39"/>
    <mergeCell ref="A49:F49"/>
    <mergeCell ref="L49:M49"/>
    <mergeCell ref="A59:F59"/>
    <mergeCell ref="L59:M59"/>
  </mergeCells>
  <pageMargins left="0.70866141732283505" right="0.70866141732283505" top="0.74803149606299202" bottom="0.74803149606299202" header="0.31496062992126" footer="0.31496062992126"/>
  <pageSetup paperSize="9" scale="75" orientation="portrait" r:id="rId1"/>
  <headerFooter alignWithMargins="0"/>
  <ignoredErrors>
    <ignoredError sqref="J4:M23 L24:M67 J24:K67 A24:I31 E8 A33:I67 A32:B32 D32:I32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D2A4F-FFB8-4579-82F2-1C43FEED84EF}">
  <sheetPr codeName="Sheet16">
    <tabColor theme="7" tint="0.59999389629810485"/>
  </sheetPr>
  <dimension ref="A1"/>
  <sheetViews>
    <sheetView view="pageBreakPreview" topLeftCell="A34" zoomScale="80" zoomScaleNormal="100" zoomScaleSheetLayoutView="80" workbookViewId="0">
      <selection activeCell="D20" sqref="D20"/>
    </sheetView>
  </sheetViews>
  <sheetFormatPr defaultColWidth="9.140625" defaultRowHeight="11.25" x14ac:dyDescent="0.2"/>
  <cols>
    <col min="1" max="16384" width="9.140625" style="1681"/>
  </cols>
  <sheetData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6799C5-18F7-491B-B9E1-0D669C59F96A}">
  <dimension ref="A1:M55"/>
  <sheetViews>
    <sheetView view="pageBreakPreview" topLeftCell="A16" zoomScale="60" zoomScaleNormal="100" workbookViewId="0">
      <selection sqref="A1:M1"/>
    </sheetView>
  </sheetViews>
  <sheetFormatPr defaultColWidth="9.140625" defaultRowHeight="12.75" x14ac:dyDescent="0.2"/>
  <cols>
    <col min="1" max="1" width="25" style="766" customWidth="1"/>
    <col min="2" max="9" width="7.5703125" style="766" customWidth="1"/>
    <col min="10" max="13" width="7.85546875" style="766" customWidth="1"/>
    <col min="14" max="16384" width="9.140625" style="766"/>
  </cols>
  <sheetData>
    <row r="1" spans="1:13" ht="15.75" customHeight="1" thickBot="1" x14ac:dyDescent="0.25">
      <c r="A1" s="2363" t="s">
        <v>1500</v>
      </c>
      <c r="B1" s="2363" t="s">
        <v>63</v>
      </c>
      <c r="C1" s="2363" t="s">
        <v>63</v>
      </c>
      <c r="D1" s="2363" t="s">
        <v>63</v>
      </c>
      <c r="E1" s="2363" t="s">
        <v>63</v>
      </c>
      <c r="F1" s="2363" t="s">
        <v>63</v>
      </c>
      <c r="G1" s="2363" t="s">
        <v>63</v>
      </c>
      <c r="H1" s="2363" t="s">
        <v>63</v>
      </c>
      <c r="I1" s="2363" t="s">
        <v>63</v>
      </c>
      <c r="J1" s="2379" t="s">
        <v>63</v>
      </c>
      <c r="K1" s="2379" t="s">
        <v>63</v>
      </c>
      <c r="L1" s="2379" t="s">
        <v>63</v>
      </c>
      <c r="M1" s="2379" t="s">
        <v>63</v>
      </c>
    </row>
    <row r="2" spans="1:13" ht="12.75" customHeight="1" x14ac:dyDescent="0.2">
      <c r="A2" s="1245"/>
      <c r="B2" s="1245"/>
      <c r="C2" s="1245"/>
      <c r="D2" s="1245"/>
      <c r="E2" s="1245"/>
      <c r="F2" s="1245"/>
      <c r="G2" s="1245"/>
      <c r="H2" s="1245"/>
      <c r="I2" s="1263"/>
      <c r="J2" s="2380" t="s">
        <v>934</v>
      </c>
      <c r="K2" s="2381" t="s">
        <v>63</v>
      </c>
      <c r="L2" s="2380" t="s">
        <v>985</v>
      </c>
      <c r="M2" s="2381" t="s">
        <v>63</v>
      </c>
    </row>
    <row r="3" spans="1:13" ht="10.5" customHeight="1" x14ac:dyDescent="0.2">
      <c r="A3" s="1262"/>
      <c r="B3" s="1262"/>
      <c r="C3" s="1262"/>
      <c r="D3" s="1262"/>
      <c r="E3" s="1262"/>
      <c r="F3" s="1262"/>
      <c r="G3" s="1262"/>
      <c r="H3" s="1262"/>
      <c r="I3" s="1261"/>
      <c r="J3" s="1930"/>
      <c r="K3" s="1929"/>
      <c r="L3" s="2382"/>
      <c r="M3" s="2383" t="s">
        <v>63</v>
      </c>
    </row>
    <row r="4" spans="1:13" ht="10.5" customHeight="1" thickBot="1" x14ac:dyDescent="0.25">
      <c r="A4" s="1920" t="s">
        <v>872</v>
      </c>
      <c r="B4" s="1919" t="s">
        <v>1400</v>
      </c>
      <c r="C4" s="1919" t="s">
        <v>1235</v>
      </c>
      <c r="D4" s="1919" t="s">
        <v>909</v>
      </c>
      <c r="E4" s="1919" t="s">
        <v>908</v>
      </c>
      <c r="F4" s="1919" t="s">
        <v>907</v>
      </c>
      <c r="G4" s="1919" t="s">
        <v>916</v>
      </c>
      <c r="H4" s="1919" t="s">
        <v>915</v>
      </c>
      <c r="I4" s="1260" t="s">
        <v>914</v>
      </c>
      <c r="J4" s="1918" t="s">
        <v>1399</v>
      </c>
      <c r="K4" s="1917" t="s">
        <v>1398</v>
      </c>
      <c r="L4" s="1918" t="s">
        <v>1399</v>
      </c>
      <c r="M4" s="1917" t="s">
        <v>1398</v>
      </c>
    </row>
    <row r="5" spans="1:13" ht="10.5" customHeight="1" x14ac:dyDescent="0.2">
      <c r="A5" s="1259" t="s">
        <v>933</v>
      </c>
      <c r="B5" s="1297">
        <v>335</v>
      </c>
      <c r="C5" s="1297">
        <v>333</v>
      </c>
      <c r="D5" s="1297">
        <v>337</v>
      </c>
      <c r="E5" s="1297">
        <v>331</v>
      </c>
      <c r="F5" s="1297">
        <v>341</v>
      </c>
      <c r="G5" s="1297">
        <v>326</v>
      </c>
      <c r="H5" s="1297">
        <v>331</v>
      </c>
      <c r="I5" s="1296">
        <v>324</v>
      </c>
      <c r="J5" s="1258" t="s">
        <v>1020</v>
      </c>
      <c r="K5" s="1257" t="s">
        <v>1019</v>
      </c>
      <c r="L5" s="1258" t="s">
        <v>1020</v>
      </c>
      <c r="M5" s="1257" t="s">
        <v>1017</v>
      </c>
    </row>
    <row r="6" spans="1:13" ht="10.5" customHeight="1" x14ac:dyDescent="0.2">
      <c r="A6" s="1251" t="s">
        <v>932</v>
      </c>
      <c r="B6" s="1295">
        <v>165</v>
      </c>
      <c r="C6" s="1295">
        <v>155</v>
      </c>
      <c r="D6" s="1295">
        <v>135</v>
      </c>
      <c r="E6" s="1295">
        <v>151</v>
      </c>
      <c r="F6" s="1295">
        <v>138</v>
      </c>
      <c r="G6" s="1295">
        <v>138</v>
      </c>
      <c r="H6" s="1295">
        <v>139</v>
      </c>
      <c r="I6" s="1294">
        <v>162</v>
      </c>
      <c r="J6" s="1912" t="s">
        <v>1025</v>
      </c>
      <c r="K6" s="1911" t="s">
        <v>1245</v>
      </c>
      <c r="L6" s="1912" t="s">
        <v>1234</v>
      </c>
      <c r="M6" s="1911" t="s">
        <v>1407</v>
      </c>
    </row>
    <row r="7" spans="1:13" ht="10.5" customHeight="1" x14ac:dyDescent="0.2">
      <c r="A7" s="1251" t="s">
        <v>931</v>
      </c>
      <c r="B7" s="1295">
        <v>81</v>
      </c>
      <c r="C7" s="1295">
        <v>35</v>
      </c>
      <c r="D7" s="1295">
        <v>67</v>
      </c>
      <c r="E7" s="1295">
        <v>23</v>
      </c>
      <c r="F7" s="1295">
        <v>72</v>
      </c>
      <c r="G7" s="1295">
        <v>48</v>
      </c>
      <c r="H7" s="1295">
        <v>57</v>
      </c>
      <c r="I7" s="1294">
        <v>120</v>
      </c>
      <c r="J7" s="1912" t="s">
        <v>1410</v>
      </c>
      <c r="K7" s="1911" t="s">
        <v>1015</v>
      </c>
      <c r="L7" s="1912" t="s">
        <v>1410</v>
      </c>
      <c r="M7" s="1911" t="s">
        <v>1243</v>
      </c>
    </row>
    <row r="8" spans="1:13" ht="10.5" customHeight="1" x14ac:dyDescent="0.2">
      <c r="A8" s="1251" t="s">
        <v>930</v>
      </c>
      <c r="B8" s="1295">
        <v>4</v>
      </c>
      <c r="C8" s="1295">
        <v>6</v>
      </c>
      <c r="D8" s="1295">
        <v>7</v>
      </c>
      <c r="E8" s="1295">
        <v>4</v>
      </c>
      <c r="F8" s="1295">
        <v>7</v>
      </c>
      <c r="G8" s="1295">
        <v>5</v>
      </c>
      <c r="H8" s="1295">
        <v>10</v>
      </c>
      <c r="I8" s="1294">
        <v>9</v>
      </c>
      <c r="J8" s="1912"/>
      <c r="K8" s="1911"/>
      <c r="L8" s="1912"/>
      <c r="M8" s="1928"/>
    </row>
    <row r="9" spans="1:13" ht="10.5" customHeight="1" x14ac:dyDescent="0.2">
      <c r="A9" s="1228" t="s">
        <v>929</v>
      </c>
      <c r="B9" s="1278">
        <v>585</v>
      </c>
      <c r="C9" s="1278">
        <v>529</v>
      </c>
      <c r="D9" s="1278">
        <v>546</v>
      </c>
      <c r="E9" s="1278">
        <v>509</v>
      </c>
      <c r="F9" s="1278">
        <v>558</v>
      </c>
      <c r="G9" s="1278">
        <v>517</v>
      </c>
      <c r="H9" s="1278">
        <v>537</v>
      </c>
      <c r="I9" s="1293">
        <v>615</v>
      </c>
      <c r="J9" s="1926" t="s">
        <v>1238</v>
      </c>
      <c r="K9" s="1925" t="s">
        <v>1233</v>
      </c>
      <c r="L9" s="1926" t="s">
        <v>1247</v>
      </c>
      <c r="M9" s="1925" t="s">
        <v>1236</v>
      </c>
    </row>
    <row r="10" spans="1:13" ht="10.5" customHeight="1" x14ac:dyDescent="0.2">
      <c r="A10" s="1228" t="s">
        <v>928</v>
      </c>
      <c r="B10" s="1278">
        <v>-273</v>
      </c>
      <c r="C10" s="1278">
        <v>-268</v>
      </c>
      <c r="D10" s="1278">
        <v>-276</v>
      </c>
      <c r="E10" s="1278">
        <v>-318</v>
      </c>
      <c r="F10" s="1278">
        <v>-286</v>
      </c>
      <c r="G10" s="1278">
        <v>-277</v>
      </c>
      <c r="H10" s="1278">
        <v>-290</v>
      </c>
      <c r="I10" s="1293">
        <v>-347</v>
      </c>
      <c r="J10" s="1926" t="s">
        <v>1240</v>
      </c>
      <c r="K10" s="1925" t="s">
        <v>1021</v>
      </c>
      <c r="L10" s="1926" t="s">
        <v>1023</v>
      </c>
      <c r="M10" s="1925" t="s">
        <v>1026</v>
      </c>
    </row>
    <row r="11" spans="1:13" ht="10.5" customHeight="1" x14ac:dyDescent="0.2">
      <c r="A11" s="1228" t="s">
        <v>927</v>
      </c>
      <c r="B11" s="1278">
        <v>312</v>
      </c>
      <c r="C11" s="1278">
        <v>261</v>
      </c>
      <c r="D11" s="1278">
        <v>270</v>
      </c>
      <c r="E11" s="1278">
        <v>191</v>
      </c>
      <c r="F11" s="1278">
        <v>272</v>
      </c>
      <c r="G11" s="1278">
        <v>240</v>
      </c>
      <c r="H11" s="1278">
        <v>247</v>
      </c>
      <c r="I11" s="1293">
        <v>268</v>
      </c>
      <c r="J11" s="1926" t="s">
        <v>1245</v>
      </c>
      <c r="K11" s="1925" t="s">
        <v>1246</v>
      </c>
      <c r="L11" s="1926" t="s">
        <v>1250</v>
      </c>
      <c r="M11" s="1925" t="s">
        <v>1257</v>
      </c>
    </row>
    <row r="12" spans="1:13" ht="10.5" customHeight="1" x14ac:dyDescent="0.2">
      <c r="A12" s="1251" t="s">
        <v>926</v>
      </c>
      <c r="B12" s="1289">
        <v>-30</v>
      </c>
      <c r="C12" s="1289">
        <v>-47</v>
      </c>
      <c r="D12" s="1289">
        <v>-28</v>
      </c>
      <c r="E12" s="1289">
        <v>-33</v>
      </c>
      <c r="F12" s="1289">
        <v>-31</v>
      </c>
      <c r="G12" s="1289">
        <v>-41</v>
      </c>
      <c r="H12" s="1289">
        <v>27</v>
      </c>
      <c r="I12" s="1288">
        <v>21</v>
      </c>
      <c r="J12" s="1912"/>
      <c r="K12" s="1911"/>
      <c r="L12" s="1927"/>
      <c r="M12" s="1911"/>
    </row>
    <row r="13" spans="1:13" ht="10.5" customHeight="1" x14ac:dyDescent="0.2">
      <c r="A13" s="1228" t="s">
        <v>925</v>
      </c>
      <c r="B13" s="1278">
        <v>282</v>
      </c>
      <c r="C13" s="1278">
        <v>214</v>
      </c>
      <c r="D13" s="1278">
        <v>242</v>
      </c>
      <c r="E13" s="1278">
        <v>158</v>
      </c>
      <c r="F13" s="1278">
        <v>241</v>
      </c>
      <c r="G13" s="1278">
        <v>199</v>
      </c>
      <c r="H13" s="1278">
        <v>274</v>
      </c>
      <c r="I13" s="1293">
        <v>289</v>
      </c>
      <c r="J13" s="1926" t="s">
        <v>1432</v>
      </c>
      <c r="K13" s="1925" t="s">
        <v>1257</v>
      </c>
      <c r="L13" s="1926" t="s">
        <v>1432</v>
      </c>
      <c r="M13" s="1925" t="s">
        <v>1411</v>
      </c>
    </row>
    <row r="14" spans="1:13" ht="10.5" customHeight="1" x14ac:dyDescent="0.2">
      <c r="A14" s="1242"/>
      <c r="B14" s="1292"/>
      <c r="C14" s="1292"/>
      <c r="D14" s="1292"/>
      <c r="E14" s="1292"/>
      <c r="F14" s="1292"/>
      <c r="G14" s="1292"/>
      <c r="H14" s="1292"/>
      <c r="I14" s="1291"/>
      <c r="J14" s="1914"/>
      <c r="K14" s="1913"/>
      <c r="L14" s="1914"/>
      <c r="M14" s="1913"/>
    </row>
    <row r="15" spans="1:13" ht="10.5" customHeight="1" x14ac:dyDescent="0.2">
      <c r="A15" s="1251" t="s">
        <v>924</v>
      </c>
      <c r="B15" s="1289">
        <v>47</v>
      </c>
      <c r="C15" s="1289">
        <v>50.7</v>
      </c>
      <c r="D15" s="1289">
        <v>50.5</v>
      </c>
      <c r="E15" s="1289">
        <v>62.5</v>
      </c>
      <c r="F15" s="1289">
        <v>51.3</v>
      </c>
      <c r="G15" s="1289">
        <v>53.6</v>
      </c>
      <c r="H15" s="1289">
        <v>54</v>
      </c>
      <c r="I15" s="1288">
        <v>56.4</v>
      </c>
      <c r="J15" s="1912"/>
      <c r="K15" s="1911"/>
      <c r="L15" s="1912"/>
      <c r="M15" s="1911"/>
    </row>
    <row r="16" spans="1:13" ht="10.5" customHeight="1" x14ac:dyDescent="0.2">
      <c r="A16" s="1251" t="s">
        <v>1401</v>
      </c>
      <c r="B16" s="1289">
        <v>49</v>
      </c>
      <c r="C16" s="1289">
        <v>53</v>
      </c>
      <c r="D16" s="1289">
        <v>53</v>
      </c>
      <c r="E16" s="1289">
        <v>55</v>
      </c>
      <c r="F16" s="1289">
        <v>53</v>
      </c>
      <c r="G16" s="1289">
        <v>56</v>
      </c>
      <c r="H16" s="1289">
        <v>56</v>
      </c>
      <c r="I16" s="1288">
        <v>51</v>
      </c>
      <c r="J16" s="1912"/>
      <c r="K16" s="1911"/>
      <c r="L16" s="1924"/>
      <c r="M16" s="1923"/>
    </row>
    <row r="17" spans="1:13" ht="10.5" customHeight="1" x14ac:dyDescent="0.2">
      <c r="A17" s="1251" t="s">
        <v>988</v>
      </c>
      <c r="B17" s="1289">
        <v>12.543238549571686</v>
      </c>
      <c r="C17" s="1289">
        <v>9.8250362991041644</v>
      </c>
      <c r="D17" s="1289">
        <v>11.052355744494252</v>
      </c>
      <c r="E17" s="1289">
        <v>7.3922097961403797</v>
      </c>
      <c r="F17" s="1289">
        <v>11.505421681782048</v>
      </c>
      <c r="G17" s="1289">
        <v>9.4611342715764319</v>
      </c>
      <c r="H17" s="1289">
        <v>13.066910220653114</v>
      </c>
      <c r="I17" s="1288">
        <v>13.57887342043251</v>
      </c>
      <c r="J17" s="1912"/>
      <c r="K17" s="1911"/>
      <c r="L17" s="1924"/>
      <c r="M17" s="1923"/>
    </row>
    <row r="18" spans="1:13" ht="10.5" customHeight="1" x14ac:dyDescent="0.2">
      <c r="A18" s="1251" t="s">
        <v>987</v>
      </c>
      <c r="B18" s="1289">
        <v>7035</v>
      </c>
      <c r="C18" s="1289">
        <v>6525</v>
      </c>
      <c r="D18" s="1289">
        <v>6771</v>
      </c>
      <c r="E18" s="1289">
        <v>6606</v>
      </c>
      <c r="F18" s="1289">
        <v>6393</v>
      </c>
      <c r="G18" s="1289">
        <v>6364</v>
      </c>
      <c r="H18" s="1289">
        <v>6363</v>
      </c>
      <c r="I18" s="1288">
        <v>6404</v>
      </c>
      <c r="J18" s="1912" t="s">
        <v>1239</v>
      </c>
      <c r="K18" s="1911" t="s">
        <v>1234</v>
      </c>
      <c r="L18" s="1912" t="s">
        <v>1236</v>
      </c>
      <c r="M18" s="1911" t="s">
        <v>1234</v>
      </c>
    </row>
    <row r="19" spans="1:13" ht="10.5" customHeight="1" x14ac:dyDescent="0.2">
      <c r="A19" s="1290" t="s">
        <v>919</v>
      </c>
      <c r="B19" s="1289">
        <v>42703</v>
      </c>
      <c r="C19" s="1289">
        <v>45737</v>
      </c>
      <c r="D19" s="1289">
        <v>45840</v>
      </c>
      <c r="E19" s="1289">
        <v>44872</v>
      </c>
      <c r="F19" s="1289">
        <v>44310</v>
      </c>
      <c r="G19" s="1289">
        <v>33143</v>
      </c>
      <c r="H19" s="1289">
        <v>33097</v>
      </c>
      <c r="I19" s="1288">
        <v>33069</v>
      </c>
      <c r="J19" s="1912" t="s">
        <v>1242</v>
      </c>
      <c r="K19" s="1911" t="s">
        <v>1237</v>
      </c>
      <c r="L19" s="1912" t="s">
        <v>1242</v>
      </c>
      <c r="M19" s="1911" t="s">
        <v>1237</v>
      </c>
    </row>
    <row r="20" spans="1:13" ht="10.5" customHeight="1" thickBot="1" x14ac:dyDescent="0.25">
      <c r="A20" s="1251" t="s">
        <v>918</v>
      </c>
      <c r="B20" s="1289">
        <v>4495</v>
      </c>
      <c r="C20" s="1289">
        <v>4483</v>
      </c>
      <c r="D20" s="1289">
        <v>4461</v>
      </c>
      <c r="E20" s="1289">
        <v>4422</v>
      </c>
      <c r="F20" s="1289">
        <v>4411</v>
      </c>
      <c r="G20" s="1289">
        <v>4419</v>
      </c>
      <c r="H20" s="1289">
        <v>4460</v>
      </c>
      <c r="I20" s="1288">
        <v>4703</v>
      </c>
      <c r="J20" s="1907" t="s">
        <v>1017</v>
      </c>
      <c r="K20" s="1906" t="s">
        <v>1240</v>
      </c>
      <c r="L20" s="1922" t="s">
        <v>1017</v>
      </c>
      <c r="M20" s="1921" t="s">
        <v>1240</v>
      </c>
    </row>
    <row r="21" spans="1:13" ht="10.5" customHeight="1" x14ac:dyDescent="0.2">
      <c r="A21" s="1251"/>
      <c r="B21" s="1289"/>
      <c r="C21" s="1289"/>
      <c r="D21" s="1289"/>
      <c r="E21" s="1289"/>
      <c r="F21" s="1289"/>
      <c r="G21" s="1289"/>
      <c r="H21" s="1289"/>
      <c r="I21" s="1289"/>
      <c r="J21" s="1229"/>
      <c r="K21" s="1229"/>
      <c r="L21" s="1317"/>
      <c r="M21" s="1317"/>
    </row>
    <row r="22" spans="1:13" ht="13.5" thickBot="1" x14ac:dyDescent="0.25"/>
    <row r="23" spans="1:13" x14ac:dyDescent="0.2">
      <c r="A23" s="2363" t="s">
        <v>1501</v>
      </c>
      <c r="B23" s="2363" t="s">
        <v>63</v>
      </c>
      <c r="C23" s="2363" t="s">
        <v>63</v>
      </c>
      <c r="D23" s="2363" t="s">
        <v>63</v>
      </c>
      <c r="E23" s="2363" t="s">
        <v>63</v>
      </c>
      <c r="F23" s="2363" t="s">
        <v>63</v>
      </c>
      <c r="G23" s="1245"/>
      <c r="H23" s="1245"/>
      <c r="I23" s="1263"/>
      <c r="J23" s="2380" t="s">
        <v>934</v>
      </c>
      <c r="K23" s="2381" t="s">
        <v>63</v>
      </c>
      <c r="L23" s="2371" t="s">
        <v>985</v>
      </c>
      <c r="M23" s="2381" t="s">
        <v>63</v>
      </c>
    </row>
    <row r="24" spans="1:13" x14ac:dyDescent="0.2">
      <c r="A24" s="1262"/>
      <c r="B24" s="1262"/>
      <c r="C24" s="1262"/>
      <c r="D24" s="1262"/>
      <c r="E24" s="1262"/>
      <c r="F24" s="1262"/>
      <c r="G24" s="1262"/>
      <c r="H24" s="1262"/>
      <c r="I24" s="1261"/>
      <c r="J24" s="1930"/>
      <c r="K24" s="1929"/>
      <c r="L24" s="2372"/>
      <c r="M24" s="2383" t="s">
        <v>63</v>
      </c>
    </row>
    <row r="25" spans="1:13" ht="13.5" thickBot="1" x14ac:dyDescent="0.25">
      <c r="A25" s="1920" t="s">
        <v>872</v>
      </c>
      <c r="B25" s="1919" t="s">
        <v>1400</v>
      </c>
      <c r="C25" s="1919" t="s">
        <v>1235</v>
      </c>
      <c r="D25" s="1919" t="s">
        <v>909</v>
      </c>
      <c r="E25" s="1919" t="s">
        <v>908</v>
      </c>
      <c r="F25" s="1919" t="s">
        <v>907</v>
      </c>
      <c r="G25" s="1919" t="s">
        <v>916</v>
      </c>
      <c r="H25" s="1919" t="s">
        <v>915</v>
      </c>
      <c r="I25" s="1260" t="s">
        <v>914</v>
      </c>
      <c r="J25" s="1918" t="s">
        <v>1399</v>
      </c>
      <c r="K25" s="1917" t="s">
        <v>1398</v>
      </c>
      <c r="L25" s="1299" t="s">
        <v>1399</v>
      </c>
      <c r="M25" s="1917" t="s">
        <v>1398</v>
      </c>
    </row>
    <row r="26" spans="1:13" x14ac:dyDescent="0.2">
      <c r="A26" s="1259" t="s">
        <v>933</v>
      </c>
      <c r="B26" s="1280">
        <v>335</v>
      </c>
      <c r="C26" s="1280">
        <v>333</v>
      </c>
      <c r="D26" s="1280">
        <v>337</v>
      </c>
      <c r="E26" s="1280">
        <v>331</v>
      </c>
      <c r="F26" s="1280">
        <v>341</v>
      </c>
      <c r="G26" s="1280">
        <v>326</v>
      </c>
      <c r="H26" s="1280">
        <v>331</v>
      </c>
      <c r="I26" s="1298">
        <v>324</v>
      </c>
      <c r="J26" s="1258" t="s">
        <v>1020</v>
      </c>
      <c r="K26" s="1257" t="s">
        <v>1019</v>
      </c>
      <c r="L26" s="1258" t="s">
        <v>1020</v>
      </c>
      <c r="M26" s="1257" t="s">
        <v>1017</v>
      </c>
    </row>
    <row r="27" spans="1:13" x14ac:dyDescent="0.2">
      <c r="A27" s="1251" t="s">
        <v>932</v>
      </c>
      <c r="B27" s="1250">
        <v>136</v>
      </c>
      <c r="C27" s="1250">
        <v>124</v>
      </c>
      <c r="D27" s="1250">
        <v>109</v>
      </c>
      <c r="E27" s="1250">
        <v>125</v>
      </c>
      <c r="F27" s="1250">
        <v>114</v>
      </c>
      <c r="G27" s="1250">
        <v>111</v>
      </c>
      <c r="H27" s="1250">
        <v>114</v>
      </c>
      <c r="I27" s="1253">
        <v>118</v>
      </c>
      <c r="J27" s="1912" t="s">
        <v>1234</v>
      </c>
      <c r="K27" s="1911" t="s">
        <v>1411</v>
      </c>
      <c r="L27" s="1303" t="s">
        <v>1247</v>
      </c>
      <c r="M27" s="1911" t="s">
        <v>1406</v>
      </c>
    </row>
    <row r="28" spans="1:13" x14ac:dyDescent="0.2">
      <c r="A28" s="1251" t="s">
        <v>931</v>
      </c>
      <c r="B28" s="1250">
        <v>81</v>
      </c>
      <c r="C28" s="1250">
        <v>35</v>
      </c>
      <c r="D28" s="1250">
        <v>67</v>
      </c>
      <c r="E28" s="1250">
        <v>23</v>
      </c>
      <c r="F28" s="1250">
        <v>72</v>
      </c>
      <c r="G28" s="1250">
        <v>48</v>
      </c>
      <c r="H28" s="1250">
        <v>57</v>
      </c>
      <c r="I28" s="1253">
        <v>120</v>
      </c>
      <c r="J28" s="1912" t="s">
        <v>1410</v>
      </c>
      <c r="K28" s="1911" t="s">
        <v>1015</v>
      </c>
      <c r="L28" s="1303" t="s">
        <v>1410</v>
      </c>
      <c r="M28" s="1911" t="s">
        <v>1243</v>
      </c>
    </row>
    <row r="29" spans="1:13" x14ac:dyDescent="0.2">
      <c r="A29" s="1251" t="s">
        <v>930</v>
      </c>
      <c r="B29" s="1250">
        <v>4</v>
      </c>
      <c r="C29" s="1250">
        <v>6</v>
      </c>
      <c r="D29" s="1250">
        <v>7</v>
      </c>
      <c r="E29" s="1250">
        <v>4</v>
      </c>
      <c r="F29" s="1250">
        <v>7</v>
      </c>
      <c r="G29" s="1250">
        <v>5</v>
      </c>
      <c r="H29" s="1250">
        <v>10</v>
      </c>
      <c r="I29" s="1253">
        <v>9</v>
      </c>
      <c r="J29" s="1912"/>
      <c r="K29" s="1911"/>
      <c r="L29" s="1303"/>
      <c r="M29" s="1928"/>
    </row>
    <row r="30" spans="1:13" x14ac:dyDescent="0.2">
      <c r="A30" s="1228" t="s">
        <v>929</v>
      </c>
      <c r="B30" s="1243">
        <v>556</v>
      </c>
      <c r="C30" s="1243">
        <v>498</v>
      </c>
      <c r="D30" s="1243">
        <v>520</v>
      </c>
      <c r="E30" s="1243">
        <v>483</v>
      </c>
      <c r="F30" s="1243">
        <v>534</v>
      </c>
      <c r="G30" s="1243">
        <v>490</v>
      </c>
      <c r="H30" s="1243">
        <v>512</v>
      </c>
      <c r="I30" s="1256">
        <v>571</v>
      </c>
      <c r="J30" s="1926" t="s">
        <v>1247</v>
      </c>
      <c r="K30" s="1925" t="s">
        <v>1012</v>
      </c>
      <c r="L30" s="1581" t="s">
        <v>1247</v>
      </c>
      <c r="M30" s="1925" t="s">
        <v>1025</v>
      </c>
    </row>
    <row r="31" spans="1:13" x14ac:dyDescent="0.2">
      <c r="A31" s="1228" t="s">
        <v>928</v>
      </c>
      <c r="B31" s="1243">
        <v>-265</v>
      </c>
      <c r="C31" s="1243">
        <v>-259</v>
      </c>
      <c r="D31" s="1243">
        <v>-269</v>
      </c>
      <c r="E31" s="1243">
        <v>-310</v>
      </c>
      <c r="F31" s="1243">
        <v>-281</v>
      </c>
      <c r="G31" s="1243">
        <v>-270</v>
      </c>
      <c r="H31" s="1243">
        <v>-284</v>
      </c>
      <c r="I31" s="1256">
        <v>-336</v>
      </c>
      <c r="J31" s="1926" t="s">
        <v>1240</v>
      </c>
      <c r="K31" s="1925" t="s">
        <v>1013</v>
      </c>
      <c r="L31" s="1581" t="s">
        <v>1240</v>
      </c>
      <c r="M31" s="1925" t="s">
        <v>1237</v>
      </c>
    </row>
    <row r="32" spans="1:13" x14ac:dyDescent="0.2">
      <c r="A32" s="1228" t="s">
        <v>927</v>
      </c>
      <c r="B32" s="1243">
        <v>291</v>
      </c>
      <c r="C32" s="1243">
        <v>239</v>
      </c>
      <c r="D32" s="1243">
        <v>251</v>
      </c>
      <c r="E32" s="1243">
        <v>173</v>
      </c>
      <c r="F32" s="1243">
        <v>253</v>
      </c>
      <c r="G32" s="1243">
        <v>220</v>
      </c>
      <c r="H32" s="1243">
        <v>228</v>
      </c>
      <c r="I32" s="1256">
        <v>235</v>
      </c>
      <c r="J32" s="1926" t="s">
        <v>1407</v>
      </c>
      <c r="K32" s="1925" t="s">
        <v>1246</v>
      </c>
      <c r="L32" s="1581" t="s">
        <v>1406</v>
      </c>
      <c r="M32" s="1925" t="s">
        <v>1014</v>
      </c>
    </row>
    <row r="33" spans="1:13" x14ac:dyDescent="0.2">
      <c r="A33" s="1251" t="s">
        <v>926</v>
      </c>
      <c r="B33" s="1250">
        <v>-30</v>
      </c>
      <c r="C33" s="1250">
        <v>-47</v>
      </c>
      <c r="D33" s="1250">
        <v>-28</v>
      </c>
      <c r="E33" s="1250">
        <v>-33</v>
      </c>
      <c r="F33" s="1250">
        <v>-31</v>
      </c>
      <c r="G33" s="1250">
        <v>-41</v>
      </c>
      <c r="H33" s="1250">
        <v>27</v>
      </c>
      <c r="I33" s="1253">
        <v>21</v>
      </c>
      <c r="J33" s="1912"/>
      <c r="K33" s="1911"/>
      <c r="L33" s="1305"/>
      <c r="M33" s="1911"/>
    </row>
    <row r="34" spans="1:13" x14ac:dyDescent="0.2">
      <c r="A34" s="1228" t="s">
        <v>925</v>
      </c>
      <c r="B34" s="1243">
        <v>261</v>
      </c>
      <c r="C34" s="1243">
        <v>192</v>
      </c>
      <c r="D34" s="1243">
        <v>223</v>
      </c>
      <c r="E34" s="1243">
        <v>140</v>
      </c>
      <c r="F34" s="1243">
        <v>222</v>
      </c>
      <c r="G34" s="1243">
        <v>179</v>
      </c>
      <c r="H34" s="1243">
        <v>255</v>
      </c>
      <c r="I34" s="1256">
        <v>256</v>
      </c>
      <c r="J34" s="1926" t="s">
        <v>1433</v>
      </c>
      <c r="K34" s="1925" t="s">
        <v>1014</v>
      </c>
      <c r="L34" s="1581" t="s">
        <v>1433</v>
      </c>
      <c r="M34" s="1925" t="s">
        <v>1245</v>
      </c>
    </row>
    <row r="35" spans="1:13" x14ac:dyDescent="0.2">
      <c r="A35" s="1242"/>
      <c r="B35" s="1242"/>
      <c r="C35" s="1241"/>
      <c r="D35" s="1241"/>
      <c r="E35" s="1241"/>
      <c r="F35" s="1241"/>
      <c r="G35" s="1241"/>
      <c r="H35" s="1241"/>
      <c r="I35" s="1255"/>
      <c r="J35" s="1914"/>
      <c r="K35" s="1913"/>
      <c r="L35" s="1304"/>
      <c r="M35" s="1913"/>
    </row>
    <row r="36" spans="1:13" x14ac:dyDescent="0.2">
      <c r="A36" s="1251" t="s">
        <v>924</v>
      </c>
      <c r="B36" s="1250">
        <v>48</v>
      </c>
      <c r="C36" s="1250">
        <v>52</v>
      </c>
      <c r="D36" s="1250">
        <v>51.7</v>
      </c>
      <c r="E36" s="1250">
        <v>64.2</v>
      </c>
      <c r="F36" s="1250">
        <v>52.6</v>
      </c>
      <c r="G36" s="1250">
        <v>55.1</v>
      </c>
      <c r="H36" s="1250">
        <v>55.5</v>
      </c>
      <c r="I36" s="1253">
        <v>58.8</v>
      </c>
      <c r="J36" s="1912"/>
      <c r="K36" s="1911"/>
      <c r="L36" s="1303"/>
      <c r="M36" s="1911"/>
    </row>
    <row r="37" spans="1:13" x14ac:dyDescent="0.2">
      <c r="A37" s="1251" t="s">
        <v>988</v>
      </c>
      <c r="B37" s="1250">
        <v>11.683140212312731</v>
      </c>
      <c r="C37" s="1250">
        <v>8.8938998724170801</v>
      </c>
      <c r="D37" s="1250">
        <v>10.22371133427059</v>
      </c>
      <c r="E37" s="1250">
        <v>6.6345084230446663</v>
      </c>
      <c r="F37" s="1250">
        <v>10.821535867576687</v>
      </c>
      <c r="G37" s="1250">
        <v>8.7101381699874381</v>
      </c>
      <c r="H37" s="1250">
        <v>12.545394373530117</v>
      </c>
      <c r="I37" s="1253">
        <v>12.759489881621441</v>
      </c>
      <c r="J37" s="1912"/>
      <c r="K37" s="1911"/>
      <c r="L37" s="1302"/>
      <c r="M37" s="1923"/>
    </row>
    <row r="38" spans="1:13" x14ac:dyDescent="0.2">
      <c r="A38" s="1251" t="s">
        <v>987</v>
      </c>
      <c r="B38" s="1250">
        <v>6907</v>
      </c>
      <c r="C38" s="1250">
        <v>6403</v>
      </c>
      <c r="D38" s="1250">
        <v>6652</v>
      </c>
      <c r="E38" s="1250">
        <v>6483</v>
      </c>
      <c r="F38" s="1250">
        <v>6260</v>
      </c>
      <c r="G38" s="1250">
        <v>6229</v>
      </c>
      <c r="H38" s="1250">
        <v>6236</v>
      </c>
      <c r="I38" s="1253">
        <v>6119</v>
      </c>
      <c r="J38" s="1912" t="s">
        <v>1239</v>
      </c>
      <c r="K38" s="1911" t="s">
        <v>1234</v>
      </c>
      <c r="L38" s="1303" t="s">
        <v>1236</v>
      </c>
      <c r="M38" s="1911" t="s">
        <v>1234</v>
      </c>
    </row>
    <row r="39" spans="1:13" x14ac:dyDescent="0.2">
      <c r="A39" s="1290" t="s">
        <v>919</v>
      </c>
      <c r="B39" s="1250">
        <v>42703</v>
      </c>
      <c r="C39" s="1250">
        <v>45737</v>
      </c>
      <c r="D39" s="1250">
        <v>45840</v>
      </c>
      <c r="E39" s="1250">
        <v>44872</v>
      </c>
      <c r="F39" s="1250">
        <v>44310</v>
      </c>
      <c r="G39" s="1250">
        <v>33143</v>
      </c>
      <c r="H39" s="1250">
        <v>33097</v>
      </c>
      <c r="I39" s="1253">
        <v>33069</v>
      </c>
      <c r="J39" s="1912" t="s">
        <v>1242</v>
      </c>
      <c r="K39" s="1911" t="s">
        <v>1237</v>
      </c>
      <c r="L39" s="1303" t="s">
        <v>1242</v>
      </c>
      <c r="M39" s="1911" t="s">
        <v>1237</v>
      </c>
    </row>
    <row r="40" spans="1:13" ht="13.5" thickBot="1" x14ac:dyDescent="0.25">
      <c r="A40" s="1251" t="s">
        <v>918</v>
      </c>
      <c r="B40" s="1250">
        <v>4495</v>
      </c>
      <c r="C40" s="1250">
        <v>4483</v>
      </c>
      <c r="D40" s="1250">
        <v>4461</v>
      </c>
      <c r="E40" s="1250">
        <v>4422</v>
      </c>
      <c r="F40" s="1250">
        <v>4411</v>
      </c>
      <c r="G40" s="1250">
        <v>4419</v>
      </c>
      <c r="H40" s="1250">
        <v>4460</v>
      </c>
      <c r="I40" s="1253">
        <v>4703</v>
      </c>
      <c r="J40" s="1907" t="s">
        <v>1017</v>
      </c>
      <c r="K40" s="1906" t="s">
        <v>1240</v>
      </c>
      <c r="L40" s="1580" t="s">
        <v>1017</v>
      </c>
      <c r="M40" s="1921" t="s">
        <v>1240</v>
      </c>
    </row>
    <row r="42" spans="1:13" ht="13.5" thickBot="1" x14ac:dyDescent="0.25"/>
    <row r="43" spans="1:13" x14ac:dyDescent="0.2">
      <c r="A43" s="2363" t="s">
        <v>1431</v>
      </c>
      <c r="B43" s="2363" t="s">
        <v>63</v>
      </c>
      <c r="C43" s="2363" t="s">
        <v>63</v>
      </c>
      <c r="D43" s="2363" t="s">
        <v>63</v>
      </c>
      <c r="E43" s="1245"/>
      <c r="F43" s="1245"/>
      <c r="G43" s="1245"/>
      <c r="H43" s="1245"/>
      <c r="I43" s="1263"/>
      <c r="J43" s="2012" t="s">
        <v>934</v>
      </c>
      <c r="K43" s="2013" t="s">
        <v>63</v>
      </c>
      <c r="L43" s="2384" t="s">
        <v>985</v>
      </c>
      <c r="M43" s="2385" t="s">
        <v>63</v>
      </c>
    </row>
    <row r="44" spans="1:13" ht="13.5" thickBot="1" x14ac:dyDescent="0.25">
      <c r="A44" s="1920" t="s">
        <v>902</v>
      </c>
      <c r="B44" s="2063" t="s">
        <v>1400</v>
      </c>
      <c r="C44" s="2063" t="s">
        <v>1235</v>
      </c>
      <c r="D44" s="2063" t="s">
        <v>909</v>
      </c>
      <c r="E44" s="2063" t="s">
        <v>908</v>
      </c>
      <c r="F44" s="2063" t="s">
        <v>907</v>
      </c>
      <c r="G44" s="2063" t="s">
        <v>916</v>
      </c>
      <c r="H44" s="2063" t="s">
        <v>915</v>
      </c>
      <c r="I44" s="2032" t="s">
        <v>914</v>
      </c>
      <c r="J44" s="2064" t="s">
        <v>1399</v>
      </c>
      <c r="K44" s="2065" t="s">
        <v>1398</v>
      </c>
      <c r="L44" s="2064" t="s">
        <v>1399</v>
      </c>
      <c r="M44" s="2065" t="s">
        <v>1398</v>
      </c>
    </row>
    <row r="45" spans="1:13" x14ac:dyDescent="0.2">
      <c r="A45" s="1287" t="s">
        <v>984</v>
      </c>
      <c r="B45" s="2067">
        <v>75.7</v>
      </c>
      <c r="C45" s="2067">
        <v>73.600000000000009</v>
      </c>
      <c r="D45" s="2068">
        <v>74.300000000000011</v>
      </c>
      <c r="E45" s="2068">
        <v>73.8</v>
      </c>
      <c r="F45" s="2068">
        <v>73</v>
      </c>
      <c r="G45" s="2068">
        <v>73.300000000000011</v>
      </c>
      <c r="H45" s="2068">
        <v>72.099999999999994</v>
      </c>
      <c r="I45" s="2069">
        <v>71.3</v>
      </c>
      <c r="J45" s="1258" t="s">
        <v>1023</v>
      </c>
      <c r="K45" s="1257" t="s">
        <v>1012</v>
      </c>
      <c r="L45" s="1258" t="s">
        <v>1240</v>
      </c>
      <c r="M45" s="1257" t="s">
        <v>1012</v>
      </c>
    </row>
    <row r="46" spans="1:13" x14ac:dyDescent="0.2">
      <c r="A46" s="1270" t="s">
        <v>1430</v>
      </c>
      <c r="B46" s="2070">
        <v>6.5</v>
      </c>
      <c r="C46" s="1285">
        <v>6.5</v>
      </c>
      <c r="D46" s="1230">
        <v>6.6</v>
      </c>
      <c r="E46" s="1230">
        <v>6.7</v>
      </c>
      <c r="F46" s="1230">
        <v>6.7</v>
      </c>
      <c r="G46" s="1230">
        <v>6.8</v>
      </c>
      <c r="H46" s="1230">
        <v>6.9</v>
      </c>
      <c r="I46" s="1284">
        <v>7</v>
      </c>
      <c r="J46" s="1912" t="s">
        <v>1017</v>
      </c>
      <c r="K46" s="1911" t="s">
        <v>1026</v>
      </c>
      <c r="L46" s="1912" t="s">
        <v>1017</v>
      </c>
      <c r="M46" s="1911" t="s">
        <v>1024</v>
      </c>
    </row>
    <row r="47" spans="1:13" ht="13.5" thickBot="1" x14ac:dyDescent="0.25">
      <c r="A47" s="1910" t="s">
        <v>1429</v>
      </c>
      <c r="B47" s="2066">
        <v>1.5</v>
      </c>
      <c r="C47" s="1909">
        <v>1.6</v>
      </c>
      <c r="D47" s="1908">
        <v>1.6</v>
      </c>
      <c r="E47" s="1908">
        <v>1.6</v>
      </c>
      <c r="F47" s="1908">
        <v>1.7</v>
      </c>
      <c r="G47" s="1908">
        <v>1.8</v>
      </c>
      <c r="H47" s="1908">
        <v>1.8</v>
      </c>
      <c r="I47" s="1281">
        <v>1.8</v>
      </c>
      <c r="J47" s="1907" t="s">
        <v>1013</v>
      </c>
      <c r="K47" s="1906" t="s">
        <v>1252</v>
      </c>
      <c r="L47" s="1907" t="s">
        <v>1013</v>
      </c>
      <c r="M47" s="1906" t="s">
        <v>1252</v>
      </c>
    </row>
    <row r="48" spans="1:13" x14ac:dyDescent="0.2">
      <c r="A48" s="1238" t="s">
        <v>981</v>
      </c>
      <c r="B48" s="1237">
        <v>83.7</v>
      </c>
      <c r="C48" s="1905">
        <v>81.7</v>
      </c>
      <c r="D48" s="1905">
        <v>82.5</v>
      </c>
      <c r="E48" s="1905">
        <v>82.1</v>
      </c>
      <c r="F48" s="1905">
        <v>81.400000000000006</v>
      </c>
      <c r="G48" s="1905">
        <v>81.900000000000006</v>
      </c>
      <c r="H48" s="1905">
        <v>80.8</v>
      </c>
      <c r="I48" s="1904">
        <v>80.099999999999994</v>
      </c>
      <c r="J48" s="1916" t="s">
        <v>1240</v>
      </c>
      <c r="K48" s="1915" t="s">
        <v>1023</v>
      </c>
      <c r="L48" s="1916" t="s">
        <v>1240</v>
      </c>
      <c r="M48" s="1915" t="s">
        <v>1023</v>
      </c>
    </row>
    <row r="49" spans="1:13" x14ac:dyDescent="0.2">
      <c r="A49" s="1242"/>
      <c r="B49" s="1241"/>
      <c r="C49" s="1283"/>
      <c r="D49" s="1283"/>
      <c r="E49" s="1283"/>
      <c r="F49" s="1283"/>
      <c r="G49" s="1283"/>
      <c r="H49" s="1283"/>
      <c r="I49" s="1282"/>
      <c r="J49" s="1914"/>
      <c r="K49" s="1913"/>
      <c r="L49" s="1914"/>
      <c r="M49" s="1913"/>
    </row>
    <row r="50" spans="1:13" x14ac:dyDescent="0.2">
      <c r="A50" s="1270" t="s">
        <v>980</v>
      </c>
      <c r="B50" s="2332">
        <v>39</v>
      </c>
      <c r="C50" s="2070">
        <v>37.599999999999994</v>
      </c>
      <c r="D50" s="2070">
        <v>38.5</v>
      </c>
      <c r="E50" s="2070">
        <v>38.5</v>
      </c>
      <c r="F50" s="2332">
        <v>38</v>
      </c>
      <c r="G50" s="2070">
        <v>36.900000000000006</v>
      </c>
      <c r="H50" s="2070">
        <v>37.4</v>
      </c>
      <c r="I50" s="2071">
        <v>36.300000000000004</v>
      </c>
      <c r="J50" s="1912" t="s">
        <v>1012</v>
      </c>
      <c r="K50" s="1911" t="s">
        <v>1023</v>
      </c>
      <c r="L50" s="1912" t="s">
        <v>1023</v>
      </c>
      <c r="M50" s="1911" t="s">
        <v>1023</v>
      </c>
    </row>
    <row r="51" spans="1:13" ht="13.5" thickBot="1" x14ac:dyDescent="0.25">
      <c r="A51" s="1910" t="s">
        <v>1428</v>
      </c>
      <c r="B51" s="2066">
        <v>2.8</v>
      </c>
      <c r="C51" s="1909">
        <v>2.7</v>
      </c>
      <c r="D51" s="1908">
        <v>2.8</v>
      </c>
      <c r="E51" s="1908">
        <v>2.8</v>
      </c>
      <c r="F51" s="1908">
        <v>2.8</v>
      </c>
      <c r="G51" s="1908">
        <v>2.8</v>
      </c>
      <c r="H51" s="1908">
        <v>3</v>
      </c>
      <c r="I51" s="1281">
        <v>2.9</v>
      </c>
      <c r="J51" s="1907" t="s">
        <v>1012</v>
      </c>
      <c r="K51" s="1906" t="s">
        <v>1017</v>
      </c>
      <c r="L51" s="1907" t="s">
        <v>1017</v>
      </c>
      <c r="M51" s="1906" t="s">
        <v>1017</v>
      </c>
    </row>
    <row r="52" spans="1:13" ht="13.5" thickBot="1" x14ac:dyDescent="0.25">
      <c r="A52" s="1238" t="s">
        <v>978</v>
      </c>
      <c r="B52" s="1237">
        <v>41.8</v>
      </c>
      <c r="C52" s="1905">
        <v>40.299999999999997</v>
      </c>
      <c r="D52" s="1905">
        <v>41.3</v>
      </c>
      <c r="E52" s="1905">
        <v>41.3</v>
      </c>
      <c r="F52" s="1905">
        <v>40.799999999999997</v>
      </c>
      <c r="G52" s="1905">
        <v>39.700000000000003</v>
      </c>
      <c r="H52" s="1905">
        <v>40.4</v>
      </c>
      <c r="I52" s="1904">
        <v>39.200000000000003</v>
      </c>
      <c r="J52" s="1903" t="s">
        <v>1012</v>
      </c>
      <c r="K52" s="1902" t="s">
        <v>1240</v>
      </c>
      <c r="L52" s="1903" t="s">
        <v>1023</v>
      </c>
      <c r="M52" s="1902" t="s">
        <v>1023</v>
      </c>
    </row>
    <row r="54" spans="1:13" x14ac:dyDescent="0.2">
      <c r="A54" s="2364" t="s">
        <v>1503</v>
      </c>
      <c r="B54" s="2365" t="s">
        <v>63</v>
      </c>
      <c r="C54" s="2365" t="s">
        <v>63</v>
      </c>
      <c r="D54" s="2365" t="s">
        <v>63</v>
      </c>
      <c r="E54" s="2365" t="s">
        <v>63</v>
      </c>
      <c r="F54" s="2365" t="s">
        <v>63</v>
      </c>
      <c r="G54" s="2365" t="s">
        <v>63</v>
      </c>
      <c r="H54" s="2365" t="s">
        <v>63</v>
      </c>
      <c r="I54" s="2365" t="s">
        <v>63</v>
      </c>
      <c r="J54" s="2365" t="s">
        <v>63</v>
      </c>
      <c r="K54" s="2365" t="s">
        <v>63</v>
      </c>
      <c r="L54" s="2365" t="s">
        <v>63</v>
      </c>
      <c r="M54" s="2365" t="s">
        <v>63</v>
      </c>
    </row>
    <row r="55" spans="1:13" x14ac:dyDescent="0.2">
      <c r="A55" s="2364" t="s">
        <v>1502</v>
      </c>
      <c r="B55" s="2365" t="s">
        <v>63</v>
      </c>
      <c r="C55" s="2365" t="s">
        <v>63</v>
      </c>
      <c r="D55" s="2365" t="s">
        <v>63</v>
      </c>
      <c r="E55" s="2365" t="s">
        <v>63</v>
      </c>
      <c r="F55" s="2365" t="s">
        <v>63</v>
      </c>
      <c r="G55" s="2365" t="s">
        <v>63</v>
      </c>
      <c r="H55" s="2365" t="s">
        <v>63</v>
      </c>
      <c r="I55" s="2365" t="s">
        <v>63</v>
      </c>
      <c r="J55" s="2365" t="s">
        <v>63</v>
      </c>
      <c r="K55" s="2365" t="s">
        <v>63</v>
      </c>
      <c r="L55" s="2365" t="s">
        <v>63</v>
      </c>
      <c r="M55" s="2365" t="s">
        <v>63</v>
      </c>
    </row>
  </sheetData>
  <mergeCells count="12">
    <mergeCell ref="A1:M1"/>
    <mergeCell ref="A54:M54"/>
    <mergeCell ref="A55:M55"/>
    <mergeCell ref="J2:K2"/>
    <mergeCell ref="L2:M2"/>
    <mergeCell ref="L3:M3"/>
    <mergeCell ref="A43:D43"/>
    <mergeCell ref="L43:M43"/>
    <mergeCell ref="A23:F23"/>
    <mergeCell ref="J23:K23"/>
    <mergeCell ref="L23:M23"/>
    <mergeCell ref="L24:M24"/>
  </mergeCells>
  <pageMargins left="0.70866141732283505" right="0.70866141732283505" top="0.74803149606299202" bottom="0.74803149606299202" header="0.31496062992126" footer="0.31496062992126"/>
  <pageSetup paperSize="9" scale="75" orientation="portrait" r:id="rId1"/>
  <headerFooter alignWithMargins="0"/>
  <ignoredErrors>
    <ignoredError sqref="A2:M20 J26:M52 B1:M1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B2F981-5DB4-4685-BA54-284937985466}">
  <dimension ref="A1:M49"/>
  <sheetViews>
    <sheetView view="pageBreakPreview" topLeftCell="A44" zoomScale="60" zoomScaleNormal="100" workbookViewId="0">
      <selection activeCell="D52" sqref="D52"/>
    </sheetView>
  </sheetViews>
  <sheetFormatPr defaultColWidth="9.140625" defaultRowHeight="12.75" x14ac:dyDescent="0.2"/>
  <cols>
    <col min="1" max="1" width="24.7109375" style="766" customWidth="1"/>
    <col min="2" max="12" width="6" style="766" customWidth="1"/>
    <col min="13" max="13" width="8.140625" style="766" customWidth="1"/>
    <col min="14" max="16384" width="9.140625" style="766"/>
  </cols>
  <sheetData>
    <row r="1" spans="1:13" ht="12.75" customHeight="1" x14ac:dyDescent="0.2">
      <c r="A1" s="2386" t="s">
        <v>995</v>
      </c>
      <c r="B1" s="2386" t="s">
        <v>63</v>
      </c>
      <c r="C1" s="2386" t="s">
        <v>63</v>
      </c>
      <c r="D1" s="2386" t="s">
        <v>63</v>
      </c>
      <c r="E1" s="2386" t="s">
        <v>63</v>
      </c>
      <c r="F1" s="2386" t="s">
        <v>63</v>
      </c>
      <c r="G1" s="2314"/>
      <c r="H1" s="2314"/>
      <c r="I1" s="2313"/>
      <c r="J1" s="2387" t="s">
        <v>934</v>
      </c>
      <c r="K1" s="2388" t="s">
        <v>63</v>
      </c>
      <c r="L1" s="2389" t="s">
        <v>985</v>
      </c>
      <c r="M1" s="2388" t="s">
        <v>63</v>
      </c>
    </row>
    <row r="2" spans="1:13" ht="10.5" customHeight="1" x14ac:dyDescent="0.2">
      <c r="A2" s="2312"/>
      <c r="B2" s="2312"/>
      <c r="C2" s="2312"/>
      <c r="D2" s="2312"/>
      <c r="E2" s="2312"/>
      <c r="F2" s="2312"/>
      <c r="G2" s="2312"/>
      <c r="H2" s="2312"/>
      <c r="I2" s="2311"/>
      <c r="J2" s="2310"/>
      <c r="K2" s="2309"/>
      <c r="L2" s="2390"/>
      <c r="M2" s="2391" t="s">
        <v>63</v>
      </c>
    </row>
    <row r="3" spans="1:13" ht="10.5" customHeight="1" thickBot="1" x14ac:dyDescent="0.25">
      <c r="A3" s="2308" t="s">
        <v>872</v>
      </c>
      <c r="B3" s="2307" t="s">
        <v>1400</v>
      </c>
      <c r="C3" s="2307" t="s">
        <v>1235</v>
      </c>
      <c r="D3" s="2307" t="s">
        <v>909</v>
      </c>
      <c r="E3" s="2307" t="s">
        <v>908</v>
      </c>
      <c r="F3" s="2307" t="s">
        <v>907</v>
      </c>
      <c r="G3" s="2307" t="s">
        <v>916</v>
      </c>
      <c r="H3" s="2307" t="s">
        <v>915</v>
      </c>
      <c r="I3" s="2306" t="s">
        <v>914</v>
      </c>
      <c r="J3" s="2305" t="s">
        <v>1399</v>
      </c>
      <c r="K3" s="2303" t="s">
        <v>1398</v>
      </c>
      <c r="L3" s="2304" t="s">
        <v>1399</v>
      </c>
      <c r="M3" s="2303" t="s">
        <v>1398</v>
      </c>
    </row>
    <row r="4" spans="1:13" ht="10.5" customHeight="1" x14ac:dyDescent="0.2">
      <c r="A4" s="2302" t="s">
        <v>993</v>
      </c>
      <c r="B4" s="2319">
        <v>77</v>
      </c>
      <c r="C4" s="2319">
        <v>72</v>
      </c>
      <c r="D4" s="2319">
        <v>77</v>
      </c>
      <c r="E4" s="2319">
        <v>75</v>
      </c>
      <c r="F4" s="2319">
        <v>76</v>
      </c>
      <c r="G4" s="2319">
        <v>78</v>
      </c>
      <c r="H4" s="2319">
        <v>77</v>
      </c>
      <c r="I4" s="2318">
        <v>77</v>
      </c>
      <c r="J4" s="2299" t="s">
        <v>1236</v>
      </c>
      <c r="K4" s="2298" t="s">
        <v>1020</v>
      </c>
      <c r="L4" s="2299" t="s">
        <v>1012</v>
      </c>
      <c r="M4" s="2298" t="s">
        <v>1024</v>
      </c>
    </row>
    <row r="5" spans="1:13" ht="10.5" customHeight="1" x14ac:dyDescent="0.2">
      <c r="A5" s="2290" t="s">
        <v>992</v>
      </c>
      <c r="B5" s="2316">
        <v>66</v>
      </c>
      <c r="C5" s="2316">
        <v>66</v>
      </c>
      <c r="D5" s="2316">
        <v>65</v>
      </c>
      <c r="E5" s="2316">
        <v>65</v>
      </c>
      <c r="F5" s="2316">
        <v>66</v>
      </c>
      <c r="G5" s="2316">
        <v>64</v>
      </c>
      <c r="H5" s="2316">
        <v>64</v>
      </c>
      <c r="I5" s="2317">
        <v>62</v>
      </c>
      <c r="J5" s="2297" t="s">
        <v>1017</v>
      </c>
      <c r="K5" s="2296" t="s">
        <v>1017</v>
      </c>
      <c r="L5" s="2295" t="s">
        <v>1017</v>
      </c>
      <c r="M5" s="2296" t="s">
        <v>1017</v>
      </c>
    </row>
    <row r="6" spans="1:13" ht="10.5" customHeight="1" x14ac:dyDescent="0.2">
      <c r="A6" s="2290" t="s">
        <v>991</v>
      </c>
      <c r="B6" s="2316">
        <v>73</v>
      </c>
      <c r="C6" s="2316">
        <v>73</v>
      </c>
      <c r="D6" s="2316">
        <v>72</v>
      </c>
      <c r="E6" s="2316">
        <v>72</v>
      </c>
      <c r="F6" s="2316">
        <v>73</v>
      </c>
      <c r="G6" s="2316">
        <v>70</v>
      </c>
      <c r="H6" s="2316">
        <v>71</v>
      </c>
      <c r="I6" s="2317">
        <v>69</v>
      </c>
      <c r="J6" s="2297" t="s">
        <v>1017</v>
      </c>
      <c r="K6" s="2296" t="s">
        <v>1017</v>
      </c>
      <c r="L6" s="2295" t="s">
        <v>1012</v>
      </c>
      <c r="M6" s="2296" t="s">
        <v>1233</v>
      </c>
    </row>
    <row r="7" spans="1:13" ht="10.5" customHeight="1" x14ac:dyDescent="0.2">
      <c r="A7" s="2290" t="s">
        <v>990</v>
      </c>
      <c r="B7" s="2316">
        <v>69</v>
      </c>
      <c r="C7" s="2316">
        <v>66</v>
      </c>
      <c r="D7" s="2316">
        <v>66</v>
      </c>
      <c r="E7" s="2316">
        <v>66</v>
      </c>
      <c r="F7" s="2316">
        <v>64</v>
      </c>
      <c r="G7" s="2316">
        <v>64</v>
      </c>
      <c r="H7" s="2316">
        <v>61</v>
      </c>
      <c r="I7" s="2317">
        <v>61</v>
      </c>
      <c r="J7" s="2297" t="s">
        <v>1233</v>
      </c>
      <c r="K7" s="2296" t="s">
        <v>1239</v>
      </c>
      <c r="L7" s="2295" t="s">
        <v>1012</v>
      </c>
      <c r="M7" s="2294" t="s">
        <v>1238</v>
      </c>
    </row>
    <row r="8" spans="1:13" ht="10.5" customHeight="1" x14ac:dyDescent="0.2">
      <c r="A8" s="2290" t="s">
        <v>989</v>
      </c>
      <c r="B8" s="2316">
        <v>55</v>
      </c>
      <c r="C8" s="2316">
        <v>54</v>
      </c>
      <c r="D8" s="2316">
        <v>56</v>
      </c>
      <c r="E8" s="2316">
        <v>54</v>
      </c>
      <c r="F8" s="2316">
        <v>53</v>
      </c>
      <c r="G8" s="2316">
        <v>51</v>
      </c>
      <c r="H8" s="2316">
        <v>53</v>
      </c>
      <c r="I8" s="2317">
        <v>52</v>
      </c>
      <c r="J8" s="2293" t="s">
        <v>1240</v>
      </c>
      <c r="K8" s="2291" t="s">
        <v>1012</v>
      </c>
      <c r="L8" s="2292" t="s">
        <v>1017</v>
      </c>
      <c r="M8" s="2291" t="s">
        <v>1012</v>
      </c>
    </row>
    <row r="9" spans="1:13" ht="10.5" customHeight="1" thickBot="1" x14ac:dyDescent="0.25">
      <c r="A9" s="2290" t="s">
        <v>288</v>
      </c>
      <c r="B9" s="2316">
        <v>-5</v>
      </c>
      <c r="C9" s="2316">
        <v>2</v>
      </c>
      <c r="D9" s="2316">
        <v>1</v>
      </c>
      <c r="E9" s="2316">
        <v>-1</v>
      </c>
      <c r="F9" s="2316">
        <v>9</v>
      </c>
      <c r="G9" s="2316">
        <v>-1</v>
      </c>
      <c r="H9" s="2316">
        <v>5</v>
      </c>
      <c r="I9" s="2317">
        <v>3</v>
      </c>
      <c r="J9" s="2287"/>
      <c r="K9" s="2286"/>
      <c r="L9" s="2287"/>
      <c r="M9" s="2286"/>
    </row>
    <row r="10" spans="1:13" ht="12.75" customHeight="1" thickBot="1" x14ac:dyDescent="0.25">
      <c r="A10" s="2290"/>
      <c r="B10" s="2290"/>
      <c r="C10" s="2316"/>
      <c r="D10" s="2316"/>
      <c r="E10" s="2316"/>
      <c r="F10" s="2316"/>
      <c r="G10" s="2316"/>
      <c r="H10" s="2316"/>
      <c r="I10" s="2316"/>
      <c r="J10" s="2321"/>
      <c r="K10" s="2321"/>
      <c r="L10" s="2320"/>
      <c r="M10" s="2320"/>
    </row>
    <row r="11" spans="1:13" ht="12.75" customHeight="1" x14ac:dyDescent="0.2">
      <c r="A11" s="2386" t="s">
        <v>1435</v>
      </c>
      <c r="B11" s="2386" t="s">
        <v>63</v>
      </c>
      <c r="C11" s="2386" t="s">
        <v>63</v>
      </c>
      <c r="D11" s="2386" t="s">
        <v>63</v>
      </c>
      <c r="E11" s="2386" t="s">
        <v>63</v>
      </c>
      <c r="F11" s="2386" t="s">
        <v>63</v>
      </c>
      <c r="G11" s="2314"/>
      <c r="H11" s="2314"/>
      <c r="I11" s="2313"/>
      <c r="J11" s="2387" t="s">
        <v>934</v>
      </c>
      <c r="K11" s="2388" t="s">
        <v>63</v>
      </c>
      <c r="L11" s="2389" t="s">
        <v>985</v>
      </c>
      <c r="M11" s="2388" t="s">
        <v>63</v>
      </c>
    </row>
    <row r="12" spans="1:13" ht="10.5" customHeight="1" x14ac:dyDescent="0.2">
      <c r="A12" s="2312"/>
      <c r="B12" s="2312"/>
      <c r="C12" s="2312"/>
      <c r="D12" s="2312"/>
      <c r="E12" s="2312"/>
      <c r="F12" s="2312"/>
      <c r="G12" s="2312"/>
      <c r="H12" s="2312"/>
      <c r="I12" s="2311"/>
      <c r="J12" s="2310"/>
      <c r="K12" s="2309"/>
      <c r="L12" s="2390"/>
      <c r="M12" s="2391" t="s">
        <v>63</v>
      </c>
    </row>
    <row r="13" spans="1:13" ht="10.5" customHeight="1" thickBot="1" x14ac:dyDescent="0.25">
      <c r="A13" s="2308" t="s">
        <v>872</v>
      </c>
      <c r="B13" s="2307" t="s">
        <v>1400</v>
      </c>
      <c r="C13" s="2307" t="s">
        <v>1235</v>
      </c>
      <c r="D13" s="2307" t="s">
        <v>909</v>
      </c>
      <c r="E13" s="2307" t="s">
        <v>908</v>
      </c>
      <c r="F13" s="2307" t="s">
        <v>907</v>
      </c>
      <c r="G13" s="2307" t="s">
        <v>916</v>
      </c>
      <c r="H13" s="2307" t="s">
        <v>915</v>
      </c>
      <c r="I13" s="2306" t="s">
        <v>914</v>
      </c>
      <c r="J13" s="2305" t="s">
        <v>1399</v>
      </c>
      <c r="K13" s="2303" t="s">
        <v>1398</v>
      </c>
      <c r="L13" s="2304" t="s">
        <v>1399</v>
      </c>
      <c r="M13" s="2303" t="s">
        <v>1398</v>
      </c>
    </row>
    <row r="14" spans="1:13" ht="10.5" customHeight="1" x14ac:dyDescent="0.2">
      <c r="A14" s="2302" t="s">
        <v>993</v>
      </c>
      <c r="B14" s="2319">
        <v>23</v>
      </c>
      <c r="C14" s="2319">
        <v>23</v>
      </c>
      <c r="D14" s="2319">
        <v>17</v>
      </c>
      <c r="E14" s="2319">
        <v>19</v>
      </c>
      <c r="F14" s="2319">
        <v>19</v>
      </c>
      <c r="G14" s="2319">
        <v>19</v>
      </c>
      <c r="H14" s="2319">
        <v>18</v>
      </c>
      <c r="I14" s="2318">
        <v>18</v>
      </c>
      <c r="J14" s="2299" t="s">
        <v>1017</v>
      </c>
      <c r="K14" s="2298" t="s">
        <v>1250</v>
      </c>
      <c r="L14" s="2299" t="s">
        <v>1012</v>
      </c>
      <c r="M14" s="2298" t="s">
        <v>1434</v>
      </c>
    </row>
    <row r="15" spans="1:13" ht="10.5" customHeight="1" x14ac:dyDescent="0.2">
      <c r="A15" s="2290" t="s">
        <v>992</v>
      </c>
      <c r="B15" s="2316">
        <v>29</v>
      </c>
      <c r="C15" s="2316">
        <v>24</v>
      </c>
      <c r="D15" s="2316">
        <v>25</v>
      </c>
      <c r="E15" s="2316">
        <v>28</v>
      </c>
      <c r="F15" s="2316">
        <v>31</v>
      </c>
      <c r="G15" s="2316">
        <v>24</v>
      </c>
      <c r="H15" s="2316">
        <v>25</v>
      </c>
      <c r="I15" s="2317">
        <v>28</v>
      </c>
      <c r="J15" s="2297" t="s">
        <v>1250</v>
      </c>
      <c r="K15" s="2296" t="s">
        <v>1013</v>
      </c>
      <c r="L15" s="2295" t="s">
        <v>1250</v>
      </c>
      <c r="M15" s="2296" t="s">
        <v>1013</v>
      </c>
    </row>
    <row r="16" spans="1:13" ht="10.5" customHeight="1" x14ac:dyDescent="0.2">
      <c r="A16" s="2290" t="s">
        <v>991</v>
      </c>
      <c r="B16" s="2316">
        <v>21</v>
      </c>
      <c r="C16" s="2316">
        <v>19</v>
      </c>
      <c r="D16" s="2316">
        <v>18</v>
      </c>
      <c r="E16" s="2316">
        <v>19</v>
      </c>
      <c r="F16" s="2316">
        <v>21</v>
      </c>
      <c r="G16" s="2316">
        <v>17</v>
      </c>
      <c r="H16" s="2316">
        <v>19</v>
      </c>
      <c r="I16" s="2317">
        <v>18</v>
      </c>
      <c r="J16" s="2297" t="s">
        <v>1238</v>
      </c>
      <c r="K16" s="2296" t="s">
        <v>1017</v>
      </c>
      <c r="L16" s="2295" t="s">
        <v>1017</v>
      </c>
      <c r="M16" s="2296" t="s">
        <v>1017</v>
      </c>
    </row>
    <row r="17" spans="1:13" ht="10.5" customHeight="1" x14ac:dyDescent="0.2">
      <c r="A17" s="2290" t="s">
        <v>990</v>
      </c>
      <c r="B17" s="2316">
        <v>33</v>
      </c>
      <c r="C17" s="2316">
        <v>28</v>
      </c>
      <c r="D17" s="2316">
        <v>32</v>
      </c>
      <c r="E17" s="2316">
        <v>35</v>
      </c>
      <c r="F17" s="2316">
        <v>29</v>
      </c>
      <c r="G17" s="2316">
        <v>28</v>
      </c>
      <c r="H17" s="2316">
        <v>31</v>
      </c>
      <c r="I17" s="2317">
        <v>31</v>
      </c>
      <c r="J17" s="2297" t="s">
        <v>1014</v>
      </c>
      <c r="K17" s="2296" t="s">
        <v>1243</v>
      </c>
      <c r="L17" s="2295" t="s">
        <v>1250</v>
      </c>
      <c r="M17" s="2294" t="s">
        <v>1257</v>
      </c>
    </row>
    <row r="18" spans="1:13" ht="10.5" customHeight="1" x14ac:dyDescent="0.2">
      <c r="A18" s="2290" t="s">
        <v>989</v>
      </c>
      <c r="B18" s="2316">
        <v>36</v>
      </c>
      <c r="C18" s="2316">
        <v>33</v>
      </c>
      <c r="D18" s="2316">
        <v>32</v>
      </c>
      <c r="E18" s="2316">
        <v>32</v>
      </c>
      <c r="F18" s="2316">
        <v>31</v>
      </c>
      <c r="G18" s="2316">
        <v>32</v>
      </c>
      <c r="H18" s="2316">
        <v>32</v>
      </c>
      <c r="I18" s="2317">
        <v>33</v>
      </c>
      <c r="J18" s="2293" t="s">
        <v>1016</v>
      </c>
      <c r="K18" s="2291" t="s">
        <v>1241</v>
      </c>
      <c r="L18" s="2292" t="s">
        <v>1025</v>
      </c>
      <c r="M18" s="2291" t="s">
        <v>1015</v>
      </c>
    </row>
    <row r="19" spans="1:13" ht="10.5" customHeight="1" thickBot="1" x14ac:dyDescent="0.25">
      <c r="A19" s="2290" t="s">
        <v>288</v>
      </c>
      <c r="B19" s="2316">
        <v>-6</v>
      </c>
      <c r="C19" s="2316">
        <v>-3</v>
      </c>
      <c r="D19" s="2316">
        <v>-15</v>
      </c>
      <c r="E19" s="2316">
        <v>-8</v>
      </c>
      <c r="F19" s="2316">
        <v>-17</v>
      </c>
      <c r="G19" s="2316">
        <v>-9</v>
      </c>
      <c r="H19" s="2316">
        <v>-11</v>
      </c>
      <c r="I19" s="2317">
        <v>-10</v>
      </c>
      <c r="J19" s="2287"/>
      <c r="K19" s="2286"/>
      <c r="L19" s="2287"/>
      <c r="M19" s="2286"/>
    </row>
    <row r="20" spans="1:13" ht="12.75" customHeight="1" thickBot="1" x14ac:dyDescent="0.25">
      <c r="A20" s="2290"/>
      <c r="B20" s="2290"/>
      <c r="C20" s="2316"/>
      <c r="D20" s="2316"/>
      <c r="E20" s="2316"/>
      <c r="F20" s="2316"/>
      <c r="G20" s="2316"/>
      <c r="H20" s="2316"/>
      <c r="I20" s="2316"/>
      <c r="J20" s="2321"/>
      <c r="K20" s="2321"/>
      <c r="L20" s="2320"/>
      <c r="M20" s="2320"/>
    </row>
    <row r="21" spans="1:13" ht="12.75" customHeight="1" x14ac:dyDescent="0.2">
      <c r="A21" s="2386" t="s">
        <v>994</v>
      </c>
      <c r="B21" s="2386" t="s">
        <v>63</v>
      </c>
      <c r="C21" s="2386" t="s">
        <v>63</v>
      </c>
      <c r="D21" s="2386" t="s">
        <v>63</v>
      </c>
      <c r="E21" s="2386" t="s">
        <v>63</v>
      </c>
      <c r="F21" s="2386" t="s">
        <v>63</v>
      </c>
      <c r="G21" s="2314"/>
      <c r="H21" s="2314"/>
      <c r="I21" s="2313"/>
      <c r="J21" s="2387" t="s">
        <v>934</v>
      </c>
      <c r="K21" s="2388" t="s">
        <v>63</v>
      </c>
      <c r="L21" s="2389" t="s">
        <v>985</v>
      </c>
      <c r="M21" s="2388" t="s">
        <v>63</v>
      </c>
    </row>
    <row r="22" spans="1:13" ht="10.5" customHeight="1" x14ac:dyDescent="0.2">
      <c r="A22" s="2312"/>
      <c r="B22" s="2312"/>
      <c r="C22" s="2312"/>
      <c r="D22" s="2312"/>
      <c r="E22" s="2312"/>
      <c r="F22" s="2312"/>
      <c r="G22" s="2312"/>
      <c r="H22" s="2312"/>
      <c r="I22" s="2311"/>
      <c r="J22" s="2310"/>
      <c r="K22" s="2309"/>
      <c r="L22" s="2390"/>
      <c r="M22" s="2391" t="s">
        <v>63</v>
      </c>
    </row>
    <row r="23" spans="1:13" ht="10.5" customHeight="1" thickBot="1" x14ac:dyDescent="0.25">
      <c r="A23" s="2308" t="s">
        <v>872</v>
      </c>
      <c r="B23" s="2307" t="s">
        <v>1400</v>
      </c>
      <c r="C23" s="2307" t="s">
        <v>1235</v>
      </c>
      <c r="D23" s="2307" t="s">
        <v>909</v>
      </c>
      <c r="E23" s="2307" t="s">
        <v>908</v>
      </c>
      <c r="F23" s="2307" t="s">
        <v>907</v>
      </c>
      <c r="G23" s="2307" t="s">
        <v>916</v>
      </c>
      <c r="H23" s="2307" t="s">
        <v>915</v>
      </c>
      <c r="I23" s="2306" t="s">
        <v>914</v>
      </c>
      <c r="J23" s="2305" t="s">
        <v>1399</v>
      </c>
      <c r="K23" s="2303" t="s">
        <v>1398</v>
      </c>
      <c r="L23" s="2304" t="s">
        <v>1399</v>
      </c>
      <c r="M23" s="2303" t="s">
        <v>1398</v>
      </c>
    </row>
    <row r="24" spans="1:13" ht="10.5" customHeight="1" x14ac:dyDescent="0.2">
      <c r="A24" s="2302" t="s">
        <v>993</v>
      </c>
      <c r="B24" s="2319">
        <v>-6</v>
      </c>
      <c r="C24" s="2319">
        <v>-32</v>
      </c>
      <c r="D24" s="2319">
        <v>-23</v>
      </c>
      <c r="E24" s="2319">
        <v>-1</v>
      </c>
      <c r="F24" s="2319">
        <v>-18</v>
      </c>
      <c r="G24" s="2319">
        <v>-30</v>
      </c>
      <c r="H24" s="2319">
        <v>-1</v>
      </c>
      <c r="I24" s="2318">
        <v>-13</v>
      </c>
      <c r="J24" s="2299"/>
      <c r="K24" s="2298"/>
      <c r="L24" s="2299"/>
      <c r="M24" s="2298"/>
    </row>
    <row r="25" spans="1:13" ht="10.5" customHeight="1" x14ac:dyDescent="0.2">
      <c r="A25" s="2290" t="s">
        <v>992</v>
      </c>
      <c r="B25" s="2316">
        <v>-12</v>
      </c>
      <c r="C25" s="2316">
        <v>-7</v>
      </c>
      <c r="D25" s="2316">
        <v>7</v>
      </c>
      <c r="E25" s="2316">
        <v>-15</v>
      </c>
      <c r="F25" s="2316">
        <v>-9</v>
      </c>
      <c r="G25" s="2316">
        <v>-5</v>
      </c>
      <c r="H25" s="2316">
        <v>4</v>
      </c>
      <c r="I25" s="2317">
        <v>21</v>
      </c>
      <c r="J25" s="2297"/>
      <c r="K25" s="2296"/>
      <c r="L25" s="2295"/>
      <c r="M25" s="2296"/>
    </row>
    <row r="26" spans="1:13" ht="10.5" customHeight="1" x14ac:dyDescent="0.2">
      <c r="A26" s="2290" t="s">
        <v>991</v>
      </c>
      <c r="B26" s="2316">
        <v>5</v>
      </c>
      <c r="C26" s="2316">
        <v>-7</v>
      </c>
      <c r="D26" s="2316" t="s">
        <v>279</v>
      </c>
      <c r="E26" s="2316">
        <v>-4</v>
      </c>
      <c r="F26" s="2316">
        <v>6</v>
      </c>
      <c r="G26" s="2316">
        <v>2</v>
      </c>
      <c r="H26" s="2316">
        <v>22</v>
      </c>
      <c r="I26" s="2317">
        <v>10</v>
      </c>
      <c r="J26" s="2297"/>
      <c r="K26" s="2296"/>
      <c r="L26" s="2295"/>
      <c r="M26" s="2296"/>
    </row>
    <row r="27" spans="1:13" ht="10.5" customHeight="1" x14ac:dyDescent="0.2">
      <c r="A27" s="2290" t="s">
        <v>990</v>
      </c>
      <c r="B27" s="2316">
        <v>-5</v>
      </c>
      <c r="C27" s="2316">
        <v>-7</v>
      </c>
      <c r="D27" s="2316">
        <v>-6</v>
      </c>
      <c r="E27" s="2316">
        <v>-6</v>
      </c>
      <c r="F27" s="2316">
        <v>-4</v>
      </c>
      <c r="G27" s="2316">
        <v>-4</v>
      </c>
      <c r="H27" s="2316">
        <v>4</v>
      </c>
      <c r="I27" s="2317">
        <v>1</v>
      </c>
      <c r="J27" s="2297"/>
      <c r="K27" s="2296"/>
      <c r="L27" s="2295"/>
      <c r="M27" s="2294"/>
    </row>
    <row r="28" spans="1:13" ht="10.5" customHeight="1" x14ac:dyDescent="0.2">
      <c r="A28" s="2290" t="s">
        <v>989</v>
      </c>
      <c r="B28" s="2316">
        <v>-10</v>
      </c>
      <c r="C28" s="2316">
        <v>1</v>
      </c>
      <c r="D28" s="2316">
        <v>-2</v>
      </c>
      <c r="E28" s="2316">
        <v>1</v>
      </c>
      <c r="F28" s="2316">
        <v>-1</v>
      </c>
      <c r="G28" s="2316">
        <v>-1</v>
      </c>
      <c r="H28" s="2316">
        <v>-1</v>
      </c>
      <c r="I28" s="2317" t="s">
        <v>279</v>
      </c>
      <c r="J28" s="2293"/>
      <c r="K28" s="2291"/>
      <c r="L28" s="2292"/>
      <c r="M28" s="2291"/>
    </row>
    <row r="29" spans="1:13" ht="10.5" customHeight="1" thickBot="1" x14ac:dyDescent="0.25">
      <c r="A29" s="2290" t="s">
        <v>288</v>
      </c>
      <c r="B29" s="2316">
        <v>-2</v>
      </c>
      <c r="C29" s="2316">
        <v>5</v>
      </c>
      <c r="D29" s="2316">
        <v>-4</v>
      </c>
      <c r="E29" s="2316">
        <v>-8</v>
      </c>
      <c r="F29" s="2316">
        <v>-5</v>
      </c>
      <c r="G29" s="2316">
        <v>-3</v>
      </c>
      <c r="H29" s="2316">
        <v>-1</v>
      </c>
      <c r="I29" s="2317">
        <v>2</v>
      </c>
      <c r="J29" s="2287"/>
      <c r="K29" s="2286"/>
      <c r="L29" s="2287"/>
      <c r="M29" s="2286"/>
    </row>
    <row r="30" spans="1:13" ht="10.5" customHeight="1" thickBot="1" x14ac:dyDescent="0.25">
      <c r="A30" s="2290"/>
      <c r="B30" s="2316"/>
      <c r="C30" s="2316"/>
      <c r="D30" s="2316"/>
      <c r="E30" s="2316"/>
      <c r="F30" s="2316"/>
      <c r="G30" s="2316"/>
      <c r="H30" s="2316"/>
      <c r="I30" s="2316"/>
      <c r="J30" s="2315"/>
      <c r="K30" s="2315"/>
      <c r="L30" s="2315"/>
      <c r="M30" s="2315"/>
    </row>
    <row r="31" spans="1:13" ht="15" customHeight="1" x14ac:dyDescent="0.2">
      <c r="A31" s="2386" t="s">
        <v>1547</v>
      </c>
      <c r="B31" s="2386" t="s">
        <v>63</v>
      </c>
      <c r="C31" s="2386" t="s">
        <v>63</v>
      </c>
      <c r="D31" s="2386" t="s">
        <v>63</v>
      </c>
      <c r="E31" s="2386" t="s">
        <v>63</v>
      </c>
      <c r="F31" s="2386" t="s">
        <v>63</v>
      </c>
      <c r="G31" s="2314"/>
      <c r="H31" s="2314"/>
      <c r="I31" s="2313"/>
      <c r="J31" s="2387" t="s">
        <v>934</v>
      </c>
      <c r="K31" s="2388" t="s">
        <v>63</v>
      </c>
      <c r="L31" s="2389" t="s">
        <v>985</v>
      </c>
      <c r="M31" s="2388" t="s">
        <v>63</v>
      </c>
    </row>
    <row r="32" spans="1:13" ht="10.5" customHeight="1" x14ac:dyDescent="0.2">
      <c r="A32" s="2312"/>
      <c r="B32" s="2312"/>
      <c r="C32" s="2312"/>
      <c r="D32" s="2312"/>
      <c r="E32" s="2312"/>
      <c r="F32" s="2312"/>
      <c r="G32" s="2312"/>
      <c r="H32" s="2312"/>
      <c r="I32" s="2311"/>
      <c r="J32" s="2310"/>
      <c r="K32" s="2309"/>
      <c r="L32" s="2390"/>
      <c r="M32" s="2391" t="s">
        <v>63</v>
      </c>
    </row>
    <row r="33" spans="1:13" ht="10.5" customHeight="1" thickBot="1" x14ac:dyDescent="0.25">
      <c r="A33" s="2308" t="s">
        <v>902</v>
      </c>
      <c r="B33" s="2307" t="s">
        <v>1400</v>
      </c>
      <c r="C33" s="2307" t="s">
        <v>1235</v>
      </c>
      <c r="D33" s="2307" t="s">
        <v>909</v>
      </c>
      <c r="E33" s="2307" t="s">
        <v>908</v>
      </c>
      <c r="F33" s="2307" t="s">
        <v>907</v>
      </c>
      <c r="G33" s="2307" t="s">
        <v>916</v>
      </c>
      <c r="H33" s="2307" t="s">
        <v>915</v>
      </c>
      <c r="I33" s="2306" t="s">
        <v>914</v>
      </c>
      <c r="J33" s="2305" t="s">
        <v>1399</v>
      </c>
      <c r="K33" s="2303" t="s">
        <v>1398</v>
      </c>
      <c r="L33" s="2304" t="s">
        <v>1399</v>
      </c>
      <c r="M33" s="2303" t="s">
        <v>1398</v>
      </c>
    </row>
    <row r="34" spans="1:13" ht="10.5" customHeight="1" x14ac:dyDescent="0.2">
      <c r="A34" s="2302" t="s">
        <v>993</v>
      </c>
      <c r="B34" s="2301">
        <v>21.6</v>
      </c>
      <c r="C34" s="2301">
        <v>21.3</v>
      </c>
      <c r="D34" s="2301">
        <v>21.5</v>
      </c>
      <c r="E34" s="2301">
        <v>21.5</v>
      </c>
      <c r="F34" s="2301">
        <v>21.7</v>
      </c>
      <c r="G34" s="2301">
        <v>21.4</v>
      </c>
      <c r="H34" s="2301">
        <v>21.3</v>
      </c>
      <c r="I34" s="2300">
        <v>21.2</v>
      </c>
      <c r="J34" s="2299" t="s">
        <v>1020</v>
      </c>
      <c r="K34" s="2298" t="s">
        <v>1017</v>
      </c>
      <c r="L34" s="2299" t="s">
        <v>1020</v>
      </c>
      <c r="M34" s="2298" t="s">
        <v>1017</v>
      </c>
    </row>
    <row r="35" spans="1:13" ht="10.5" customHeight="1" x14ac:dyDescent="0.2">
      <c r="A35" s="2290" t="s">
        <v>992</v>
      </c>
      <c r="B35" s="2289">
        <v>13.4</v>
      </c>
      <c r="C35" s="2289">
        <v>13.4</v>
      </c>
      <c r="D35" s="2289">
        <v>13.4</v>
      </c>
      <c r="E35" s="2289">
        <v>13.2</v>
      </c>
      <c r="F35" s="2289">
        <v>13.2</v>
      </c>
      <c r="G35" s="2289">
        <v>13.4</v>
      </c>
      <c r="H35" s="2289">
        <v>13.2</v>
      </c>
      <c r="I35" s="2288">
        <v>13</v>
      </c>
      <c r="J35" s="2297" t="s">
        <v>1017</v>
      </c>
      <c r="K35" s="2296" t="s">
        <v>1240</v>
      </c>
      <c r="L35" s="2295" t="s">
        <v>1017</v>
      </c>
      <c r="M35" s="2296" t="s">
        <v>1240</v>
      </c>
    </row>
    <row r="36" spans="1:13" ht="10.5" customHeight="1" x14ac:dyDescent="0.2">
      <c r="A36" s="2290" t="s">
        <v>991</v>
      </c>
      <c r="B36" s="2289">
        <v>17.2</v>
      </c>
      <c r="C36" s="2289">
        <v>16.100000000000001</v>
      </c>
      <c r="D36" s="2289">
        <v>16.600000000000001</v>
      </c>
      <c r="E36" s="2289">
        <v>16.100000000000001</v>
      </c>
      <c r="F36" s="2289">
        <v>15.8</v>
      </c>
      <c r="G36" s="2289">
        <v>16.2</v>
      </c>
      <c r="H36" s="2289">
        <v>15.8</v>
      </c>
      <c r="I36" s="2288">
        <v>15.3</v>
      </c>
      <c r="J36" s="2297" t="s">
        <v>1236</v>
      </c>
      <c r="K36" s="2296" t="s">
        <v>1016</v>
      </c>
      <c r="L36" s="2295" t="s">
        <v>1236</v>
      </c>
      <c r="M36" s="2296" t="s">
        <v>1236</v>
      </c>
    </row>
    <row r="37" spans="1:13" ht="10.5" customHeight="1" x14ac:dyDescent="0.2">
      <c r="A37" s="2290" t="s">
        <v>990</v>
      </c>
      <c r="B37" s="2289">
        <v>19.899999999999999</v>
      </c>
      <c r="C37" s="2289">
        <v>19.100000000000001</v>
      </c>
      <c r="D37" s="2289">
        <v>19.2</v>
      </c>
      <c r="E37" s="2289">
        <v>19.399999999999999</v>
      </c>
      <c r="F37" s="2289">
        <v>19</v>
      </c>
      <c r="G37" s="2289">
        <v>19</v>
      </c>
      <c r="H37" s="2289">
        <v>18.399999999999999</v>
      </c>
      <c r="I37" s="2288">
        <v>18.600000000000001</v>
      </c>
      <c r="J37" s="2297" t="s">
        <v>1012</v>
      </c>
      <c r="K37" s="2296" t="s">
        <v>1233</v>
      </c>
      <c r="L37" s="2295" t="s">
        <v>1023</v>
      </c>
      <c r="M37" s="2294" t="s">
        <v>1236</v>
      </c>
    </row>
    <row r="38" spans="1:13" ht="10.5" customHeight="1" x14ac:dyDescent="0.2">
      <c r="A38" s="2290" t="s">
        <v>989</v>
      </c>
      <c r="B38" s="2289">
        <v>11.6</v>
      </c>
      <c r="C38" s="2289">
        <v>11.8</v>
      </c>
      <c r="D38" s="2289">
        <v>11.8</v>
      </c>
      <c r="E38" s="2289">
        <v>11.9</v>
      </c>
      <c r="F38" s="2289">
        <v>11.7</v>
      </c>
      <c r="G38" s="2289">
        <v>11.9</v>
      </c>
      <c r="H38" s="2289">
        <v>12</v>
      </c>
      <c r="I38" s="2288">
        <v>12</v>
      </c>
      <c r="J38" s="2293" t="s">
        <v>1019</v>
      </c>
      <c r="K38" s="2291" t="s">
        <v>1024</v>
      </c>
      <c r="L38" s="2292" t="s">
        <v>1019</v>
      </c>
      <c r="M38" s="2291" t="s">
        <v>1017</v>
      </c>
    </row>
    <row r="39" spans="1:13" ht="10.5" customHeight="1" thickBot="1" x14ac:dyDescent="0.25">
      <c r="A39" s="2290" t="s">
        <v>288</v>
      </c>
      <c r="B39" s="2289" t="s">
        <v>279</v>
      </c>
      <c r="C39" s="2289" t="s">
        <v>279</v>
      </c>
      <c r="D39" s="2289" t="s">
        <v>279</v>
      </c>
      <c r="E39" s="2289" t="s">
        <v>279</v>
      </c>
      <c r="F39" s="2289" t="s">
        <v>279</v>
      </c>
      <c r="G39" s="2289" t="s">
        <v>279</v>
      </c>
      <c r="H39" s="2289">
        <v>0.1</v>
      </c>
      <c r="I39" s="2288" t="s">
        <v>279</v>
      </c>
      <c r="J39" s="2287"/>
      <c r="K39" s="2286"/>
      <c r="L39" s="2287"/>
      <c r="M39" s="2286"/>
    </row>
    <row r="40" spans="1:13" ht="10.5" customHeight="1" thickBot="1" x14ac:dyDescent="0.25">
      <c r="A40" s="2290"/>
      <c r="B40" s="2316"/>
      <c r="C40" s="2316"/>
      <c r="D40" s="2316"/>
      <c r="E40" s="2316"/>
      <c r="F40" s="2316"/>
      <c r="G40" s="2316"/>
      <c r="H40" s="2316"/>
      <c r="I40" s="2316"/>
      <c r="J40" s="2315"/>
      <c r="K40" s="2315"/>
      <c r="L40" s="2315"/>
      <c r="M40" s="2315"/>
    </row>
    <row r="41" spans="1:13" ht="15" customHeight="1" x14ac:dyDescent="0.2">
      <c r="A41" s="2386" t="s">
        <v>1546</v>
      </c>
      <c r="B41" s="2386" t="s">
        <v>63</v>
      </c>
      <c r="C41" s="2386" t="s">
        <v>63</v>
      </c>
      <c r="D41" s="2386" t="s">
        <v>63</v>
      </c>
      <c r="E41" s="2386" t="s">
        <v>63</v>
      </c>
      <c r="F41" s="2386" t="s">
        <v>63</v>
      </c>
      <c r="G41" s="2314"/>
      <c r="H41" s="2314"/>
      <c r="I41" s="2313"/>
      <c r="J41" s="2387" t="s">
        <v>934</v>
      </c>
      <c r="K41" s="2388" t="s">
        <v>63</v>
      </c>
      <c r="L41" s="2389" t="s">
        <v>985</v>
      </c>
      <c r="M41" s="2388" t="s">
        <v>63</v>
      </c>
    </row>
    <row r="42" spans="1:13" ht="10.5" customHeight="1" x14ac:dyDescent="0.2">
      <c r="A42" s="2312"/>
      <c r="B42" s="2312"/>
      <c r="C42" s="2312"/>
      <c r="D42" s="2312"/>
      <c r="E42" s="2312"/>
      <c r="F42" s="2312"/>
      <c r="G42" s="2312"/>
      <c r="H42" s="2312"/>
      <c r="I42" s="2311"/>
      <c r="J42" s="2310"/>
      <c r="K42" s="2309"/>
      <c r="L42" s="2390"/>
      <c r="M42" s="2391" t="s">
        <v>63</v>
      </c>
    </row>
    <row r="43" spans="1:13" ht="10.5" customHeight="1" thickBot="1" x14ac:dyDescent="0.25">
      <c r="A43" s="2308" t="s">
        <v>902</v>
      </c>
      <c r="B43" s="2307" t="s">
        <v>1327</v>
      </c>
      <c r="C43" s="2307" t="s">
        <v>1148</v>
      </c>
      <c r="D43" s="2307" t="s">
        <v>881</v>
      </c>
      <c r="E43" s="2307" t="s">
        <v>848</v>
      </c>
      <c r="F43" s="2307" t="s">
        <v>774</v>
      </c>
      <c r="G43" s="2307" t="s">
        <v>1545</v>
      </c>
      <c r="H43" s="2307" t="s">
        <v>1544</v>
      </c>
      <c r="I43" s="2306" t="s">
        <v>1543</v>
      </c>
      <c r="J43" s="2305" t="s">
        <v>1542</v>
      </c>
      <c r="K43" s="2303" t="s">
        <v>1541</v>
      </c>
      <c r="L43" s="2304" t="s">
        <v>1542</v>
      </c>
      <c r="M43" s="2303" t="s">
        <v>1541</v>
      </c>
    </row>
    <row r="44" spans="1:13" ht="9.75" customHeight="1" x14ac:dyDescent="0.2">
      <c r="A44" s="2302" t="s">
        <v>993</v>
      </c>
      <c r="B44" s="2301">
        <v>6</v>
      </c>
      <c r="C44" s="2301">
        <v>6</v>
      </c>
      <c r="D44" s="2301">
        <v>6.2</v>
      </c>
      <c r="E44" s="2301">
        <v>6.1</v>
      </c>
      <c r="F44" s="2301">
        <v>6.1</v>
      </c>
      <c r="G44" s="2301">
        <v>6.2</v>
      </c>
      <c r="H44" s="2301">
        <v>6.1</v>
      </c>
      <c r="I44" s="2300">
        <v>6.1</v>
      </c>
      <c r="J44" s="2299" t="s">
        <v>1017</v>
      </c>
      <c r="K44" s="2298" t="s">
        <v>1019</v>
      </c>
      <c r="L44" s="2299" t="s">
        <v>1017</v>
      </c>
      <c r="M44" s="2298" t="s">
        <v>1026</v>
      </c>
    </row>
    <row r="45" spans="1:13" ht="10.5" customHeight="1" x14ac:dyDescent="0.2">
      <c r="A45" s="2290" t="s">
        <v>992</v>
      </c>
      <c r="B45" s="2289">
        <v>8.1999999999999993</v>
      </c>
      <c r="C45" s="2289">
        <v>7.8</v>
      </c>
      <c r="D45" s="2289">
        <v>7.8</v>
      </c>
      <c r="E45" s="2289">
        <v>7.7</v>
      </c>
      <c r="F45" s="2289">
        <v>7.8</v>
      </c>
      <c r="G45" s="2289">
        <v>7.2</v>
      </c>
      <c r="H45" s="2289">
        <v>7.6</v>
      </c>
      <c r="I45" s="2288">
        <v>7.1</v>
      </c>
      <c r="J45" s="2297" t="s">
        <v>1233</v>
      </c>
      <c r="K45" s="2296" t="s">
        <v>1233</v>
      </c>
      <c r="L45" s="2295" t="s">
        <v>1233</v>
      </c>
      <c r="M45" s="2296" t="s">
        <v>1233</v>
      </c>
    </row>
    <row r="46" spans="1:13" ht="10.5" customHeight="1" x14ac:dyDescent="0.2">
      <c r="A46" s="2290" t="s">
        <v>991</v>
      </c>
      <c r="B46" s="2289">
        <v>6.6</v>
      </c>
      <c r="C46" s="2289">
        <v>6.3</v>
      </c>
      <c r="D46" s="2289">
        <v>6.7</v>
      </c>
      <c r="E46" s="2289">
        <v>7</v>
      </c>
      <c r="F46" s="2289">
        <v>6.6</v>
      </c>
      <c r="G46" s="2289">
        <v>6.7</v>
      </c>
      <c r="H46" s="2289">
        <v>6.6</v>
      </c>
      <c r="I46" s="2288">
        <v>6.5</v>
      </c>
      <c r="J46" s="2297" t="s">
        <v>1233</v>
      </c>
      <c r="K46" s="2296" t="s">
        <v>1017</v>
      </c>
      <c r="L46" s="2295" t="s">
        <v>1233</v>
      </c>
      <c r="M46" s="2296" t="s">
        <v>1017</v>
      </c>
    </row>
    <row r="47" spans="1:13" ht="10.5" customHeight="1" x14ac:dyDescent="0.2">
      <c r="A47" s="2290" t="s">
        <v>990</v>
      </c>
      <c r="B47" s="2289">
        <v>9.1999999999999993</v>
      </c>
      <c r="C47" s="2289">
        <v>8.8000000000000007</v>
      </c>
      <c r="D47" s="2289">
        <v>9</v>
      </c>
      <c r="E47" s="2289">
        <v>9.3000000000000007</v>
      </c>
      <c r="F47" s="2289">
        <v>9.1</v>
      </c>
      <c r="G47" s="2289">
        <v>8.6</v>
      </c>
      <c r="H47" s="2289">
        <v>9</v>
      </c>
      <c r="I47" s="2288">
        <v>8.9</v>
      </c>
      <c r="J47" s="2297" t="s">
        <v>1233</v>
      </c>
      <c r="K47" s="2296" t="s">
        <v>1020</v>
      </c>
      <c r="L47" s="2295" t="s">
        <v>1240</v>
      </c>
      <c r="M47" s="2294" t="s">
        <v>1023</v>
      </c>
    </row>
    <row r="48" spans="1:13" ht="10.5" customHeight="1" x14ac:dyDescent="0.2">
      <c r="A48" s="2290" t="s">
        <v>989</v>
      </c>
      <c r="B48" s="2289">
        <v>11.7</v>
      </c>
      <c r="C48" s="2289">
        <v>11.4</v>
      </c>
      <c r="D48" s="2289">
        <v>11.5</v>
      </c>
      <c r="E48" s="2289">
        <v>11.2</v>
      </c>
      <c r="F48" s="2289">
        <v>11.2</v>
      </c>
      <c r="G48" s="2289">
        <v>11</v>
      </c>
      <c r="H48" s="2289">
        <v>11.1</v>
      </c>
      <c r="I48" s="2288">
        <v>10.7</v>
      </c>
      <c r="J48" s="2293" t="s">
        <v>1023</v>
      </c>
      <c r="K48" s="2291" t="s">
        <v>1012</v>
      </c>
      <c r="L48" s="2292" t="s">
        <v>1023</v>
      </c>
      <c r="M48" s="2291" t="s">
        <v>1233</v>
      </c>
    </row>
    <row r="49" spans="1:13" ht="10.5" customHeight="1" thickBot="1" x14ac:dyDescent="0.25">
      <c r="A49" s="2290" t="s">
        <v>288</v>
      </c>
      <c r="B49" s="2289">
        <v>0.1</v>
      </c>
      <c r="C49" s="2289" t="s">
        <v>279</v>
      </c>
      <c r="D49" s="2289">
        <v>0.1</v>
      </c>
      <c r="E49" s="2289" t="s">
        <v>279</v>
      </c>
      <c r="F49" s="2289" t="s">
        <v>279</v>
      </c>
      <c r="G49" s="2289" t="s">
        <v>279</v>
      </c>
      <c r="H49" s="2289" t="s">
        <v>279</v>
      </c>
      <c r="I49" s="2288">
        <v>-0.1</v>
      </c>
      <c r="J49" s="2287"/>
      <c r="K49" s="2286"/>
      <c r="L49" s="2287"/>
      <c r="M49" s="2286"/>
    </row>
  </sheetData>
  <mergeCells count="20">
    <mergeCell ref="L12:M12"/>
    <mergeCell ref="A21:F21"/>
    <mergeCell ref="J21:K21"/>
    <mergeCell ref="L21:M21"/>
    <mergeCell ref="L22:M22"/>
    <mergeCell ref="L42:M42"/>
    <mergeCell ref="A31:F31"/>
    <mergeCell ref="J31:K31"/>
    <mergeCell ref="L31:M31"/>
    <mergeCell ref="L32:M32"/>
    <mergeCell ref="A41:F41"/>
    <mergeCell ref="J41:K41"/>
    <mergeCell ref="L41:M41"/>
    <mergeCell ref="A1:F1"/>
    <mergeCell ref="J1:K1"/>
    <mergeCell ref="L1:M1"/>
    <mergeCell ref="L2:M2"/>
    <mergeCell ref="A11:F11"/>
    <mergeCell ref="J11:K11"/>
    <mergeCell ref="L11:M11"/>
  </mergeCells>
  <pageMargins left="1.1811023622047243" right="0.86614173228346458" top="0.90551181102362199" bottom="0.59055118110236215" header="0.51181102362204722" footer="0.62992125984251968"/>
  <pageSetup paperSize="9" scale="80" orientation="portrait" r:id="rId1"/>
  <headerFooter alignWithMargins="0"/>
  <ignoredErrors>
    <ignoredError sqref="J4:M27 J28:M38 N50:O50 I28:I38 N28:O49 I39:I49 I50:M50 J39:M49 A51:M52 A39:H49 A50:H50 D26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7D111D-49FC-4BF4-A6DA-9C0D7768415C}">
  <dimension ref="A1:I38"/>
  <sheetViews>
    <sheetView view="pageBreakPreview" zoomScale="60" zoomScaleNormal="100" workbookViewId="0">
      <selection sqref="A1:F1"/>
    </sheetView>
  </sheetViews>
  <sheetFormatPr defaultColWidth="9.140625" defaultRowHeight="12.75" x14ac:dyDescent="0.2"/>
  <cols>
    <col min="1" max="1" width="31.5703125" style="766" customWidth="1"/>
    <col min="2" max="9" width="7.5703125" style="766" customWidth="1"/>
    <col min="10" max="16384" width="9.140625" style="766"/>
  </cols>
  <sheetData>
    <row r="1" spans="1:9" ht="12.75" customHeight="1" x14ac:dyDescent="0.2">
      <c r="A1" s="2363" t="s">
        <v>1561</v>
      </c>
      <c r="B1" s="2363" t="s">
        <v>63</v>
      </c>
      <c r="C1" s="2363" t="s">
        <v>63</v>
      </c>
      <c r="D1" s="2363" t="s">
        <v>63</v>
      </c>
      <c r="E1" s="2363" t="s">
        <v>63</v>
      </c>
      <c r="F1" s="2363" t="s">
        <v>63</v>
      </c>
      <c r="G1" s="1746"/>
      <c r="H1" s="1746"/>
      <c r="I1" s="1746"/>
    </row>
    <row r="2" spans="1:9" ht="12.75" customHeight="1" x14ac:dyDescent="0.2">
      <c r="A2" s="2392" t="s">
        <v>1254</v>
      </c>
      <c r="B2" s="2392" t="s">
        <v>63</v>
      </c>
      <c r="C2" s="2392" t="s">
        <v>63</v>
      </c>
      <c r="D2" s="2392" t="s">
        <v>63</v>
      </c>
      <c r="E2" s="2392" t="s">
        <v>63</v>
      </c>
      <c r="F2" s="2392" t="s">
        <v>63</v>
      </c>
      <c r="G2" s="1747"/>
      <c r="H2" s="1747"/>
      <c r="I2" s="1747"/>
    </row>
    <row r="3" spans="1:9" ht="12.75" customHeight="1" x14ac:dyDescent="0.2">
      <c r="A3" s="2392" t="s">
        <v>1436</v>
      </c>
      <c r="B3" s="2392" t="s">
        <v>63</v>
      </c>
      <c r="C3" s="2392" t="s">
        <v>63</v>
      </c>
      <c r="D3" s="2392" t="s">
        <v>63</v>
      </c>
      <c r="E3" s="2392" t="s">
        <v>63</v>
      </c>
      <c r="F3" s="2392" t="s">
        <v>63</v>
      </c>
      <c r="G3" s="1747"/>
      <c r="H3" s="1747"/>
      <c r="I3" s="1747"/>
    </row>
    <row r="4" spans="1:9" ht="10.5" customHeight="1" x14ac:dyDescent="0.2">
      <c r="A4" s="1262"/>
      <c r="B4" s="1262"/>
      <c r="C4" s="1262"/>
      <c r="D4" s="1262"/>
      <c r="E4" s="1262"/>
      <c r="F4" s="1262"/>
      <c r="G4" s="1262"/>
      <c r="H4" s="1262"/>
      <c r="I4" s="1262"/>
    </row>
    <row r="5" spans="1:9" ht="10.5" customHeight="1" thickBot="1" x14ac:dyDescent="0.25">
      <c r="A5" s="1938" t="s">
        <v>872</v>
      </c>
      <c r="B5" s="1937" t="s">
        <v>1400</v>
      </c>
      <c r="C5" s="1937" t="s">
        <v>1235</v>
      </c>
      <c r="D5" s="1937" t="s">
        <v>909</v>
      </c>
      <c r="E5" s="1937" t="s">
        <v>908</v>
      </c>
      <c r="F5" s="1937" t="s">
        <v>907</v>
      </c>
      <c r="G5" s="1937" t="s">
        <v>916</v>
      </c>
      <c r="H5" s="1937" t="s">
        <v>915</v>
      </c>
      <c r="I5" s="1937" t="s">
        <v>914</v>
      </c>
    </row>
    <row r="6" spans="1:9" ht="10.5" customHeight="1" x14ac:dyDescent="0.2">
      <c r="A6" s="1259" t="s">
        <v>933</v>
      </c>
      <c r="B6" s="1280">
        <v>102</v>
      </c>
      <c r="C6" s="1280">
        <v>102.93</v>
      </c>
      <c r="D6" s="1280">
        <v>102.36</v>
      </c>
      <c r="E6" s="1280">
        <v>99.76</v>
      </c>
      <c r="F6" s="1280">
        <v>106.41</v>
      </c>
      <c r="G6" s="1280">
        <v>105.16</v>
      </c>
      <c r="H6" s="1280">
        <v>103.01</v>
      </c>
      <c r="I6" s="1280">
        <v>102.8</v>
      </c>
    </row>
    <row r="7" spans="1:9" ht="10.5" customHeight="1" x14ac:dyDescent="0.2">
      <c r="A7" s="1251" t="s">
        <v>932</v>
      </c>
      <c r="B7" s="1250">
        <v>26.9</v>
      </c>
      <c r="C7" s="1250">
        <v>25.76</v>
      </c>
      <c r="D7" s="1250">
        <v>27.75</v>
      </c>
      <c r="E7" s="1250">
        <v>27.29</v>
      </c>
      <c r="F7" s="1250">
        <v>28.48</v>
      </c>
      <c r="G7" s="1250">
        <v>27.5</v>
      </c>
      <c r="H7" s="1250">
        <v>27.85</v>
      </c>
      <c r="I7" s="1250">
        <v>26.69</v>
      </c>
    </row>
    <row r="8" spans="1:9" ht="10.5" customHeight="1" x14ac:dyDescent="0.2">
      <c r="A8" s="1251" t="s">
        <v>931</v>
      </c>
      <c r="B8" s="1250" t="s">
        <v>279</v>
      </c>
      <c r="C8" s="1250" t="s">
        <v>279</v>
      </c>
      <c r="D8" s="1250" t="s">
        <v>279</v>
      </c>
      <c r="E8" s="1250" t="s">
        <v>279</v>
      </c>
      <c r="F8" s="1250" t="s">
        <v>279</v>
      </c>
      <c r="G8" s="1250" t="s">
        <v>279</v>
      </c>
      <c r="H8" s="1250" t="s">
        <v>279</v>
      </c>
      <c r="I8" s="1250" t="s">
        <v>279</v>
      </c>
    </row>
    <row r="9" spans="1:9" ht="10.5" customHeight="1" thickBot="1" x14ac:dyDescent="0.25">
      <c r="A9" s="1935" t="s">
        <v>930</v>
      </c>
      <c r="B9" s="1944">
        <v>8.0399999999999991</v>
      </c>
      <c r="C9" s="1944">
        <v>4.62</v>
      </c>
      <c r="D9" s="1944">
        <v>4.95</v>
      </c>
      <c r="E9" s="1944">
        <v>7.7</v>
      </c>
      <c r="F9" s="1944">
        <v>4.9400000000000004</v>
      </c>
      <c r="G9" s="1944">
        <v>5.31</v>
      </c>
      <c r="H9" s="1944">
        <v>8.75</v>
      </c>
      <c r="I9" s="1944">
        <v>5.33</v>
      </c>
    </row>
    <row r="10" spans="1:9" ht="10.5" customHeight="1" x14ac:dyDescent="0.2">
      <c r="A10" s="1238" t="s">
        <v>929</v>
      </c>
      <c r="B10" s="1583">
        <v>136.94</v>
      </c>
      <c r="C10" s="1583">
        <v>133.30000000000001</v>
      </c>
      <c r="D10" s="1583">
        <v>135.06</v>
      </c>
      <c r="E10" s="1583">
        <v>134.74</v>
      </c>
      <c r="F10" s="1583">
        <v>139.83000000000001</v>
      </c>
      <c r="G10" s="1583">
        <v>137.97</v>
      </c>
      <c r="H10" s="1583">
        <v>139.61000000000001</v>
      </c>
      <c r="I10" s="1583">
        <v>134.82</v>
      </c>
    </row>
    <row r="11" spans="1:9" ht="10.5" customHeight="1" x14ac:dyDescent="0.2">
      <c r="A11" s="1251" t="s">
        <v>926</v>
      </c>
      <c r="B11" s="1250">
        <v>-7.72</v>
      </c>
      <c r="C11" s="1250">
        <v>-14.64</v>
      </c>
      <c r="D11" s="1250">
        <v>-14.81</v>
      </c>
      <c r="E11" s="1250">
        <v>-45.48</v>
      </c>
      <c r="F11" s="1250">
        <v>-11</v>
      </c>
      <c r="G11" s="1250">
        <v>-9.6999999999999993</v>
      </c>
      <c r="H11" s="1250">
        <v>-8.86</v>
      </c>
      <c r="I11" s="1250">
        <v>-5.81</v>
      </c>
    </row>
    <row r="12" spans="1:9" ht="10.5" customHeight="1" x14ac:dyDescent="0.2">
      <c r="A12" s="1242"/>
      <c r="B12" s="1242"/>
      <c r="C12" s="1241"/>
      <c r="D12" s="1241"/>
      <c r="E12" s="1241"/>
      <c r="F12" s="1241"/>
      <c r="G12" s="1241"/>
      <c r="H12" s="1241"/>
      <c r="I12" s="1241"/>
    </row>
    <row r="13" spans="1:9" ht="10.5" customHeight="1" x14ac:dyDescent="0.2">
      <c r="A13" s="1251" t="s">
        <v>987</v>
      </c>
      <c r="B13" s="1250">
        <v>1770.14</v>
      </c>
      <c r="C13" s="1250">
        <v>1668.49</v>
      </c>
      <c r="D13" s="1250">
        <v>1673.4</v>
      </c>
      <c r="E13" s="1250">
        <v>1610.17</v>
      </c>
      <c r="F13" s="1250">
        <v>1650.68</v>
      </c>
      <c r="G13" s="1250">
        <v>1618.46</v>
      </c>
      <c r="H13" s="1250">
        <v>1515.24</v>
      </c>
      <c r="I13" s="1250">
        <v>1475.03</v>
      </c>
    </row>
    <row r="14" spans="1:9" ht="10.5" customHeight="1" x14ac:dyDescent="0.2">
      <c r="A14" s="1290" t="s">
        <v>919</v>
      </c>
      <c r="B14" s="1250">
        <v>10988.41</v>
      </c>
      <c r="C14" s="1250">
        <v>10988.61</v>
      </c>
      <c r="D14" s="1250">
        <v>11005.21</v>
      </c>
      <c r="E14" s="1250">
        <v>10734.64</v>
      </c>
      <c r="F14" s="1250">
        <v>10788.55</v>
      </c>
      <c r="G14" s="1250">
        <v>10667.12</v>
      </c>
      <c r="H14" s="1250">
        <v>10063.370000000001</v>
      </c>
      <c r="I14" s="1250">
        <v>9656.0499999999993</v>
      </c>
    </row>
    <row r="15" spans="1:9" ht="10.5" customHeight="1" x14ac:dyDescent="0.2">
      <c r="A15" s="1251" t="s">
        <v>918</v>
      </c>
      <c r="B15" s="1250">
        <v>1093.3399999999999</v>
      </c>
      <c r="C15" s="1250">
        <v>1080.81</v>
      </c>
      <c r="D15" s="1250">
        <v>1066.6500000000001</v>
      </c>
      <c r="E15" s="1250">
        <v>1034.3900000000001</v>
      </c>
      <c r="F15" s="1250">
        <v>1020.18</v>
      </c>
      <c r="G15" s="1250">
        <v>972.4</v>
      </c>
      <c r="H15" s="1250">
        <v>1004.62</v>
      </c>
      <c r="I15" s="1250">
        <v>1011.54</v>
      </c>
    </row>
    <row r="16" spans="1:9" ht="12.75" customHeight="1" x14ac:dyDescent="0.2">
      <c r="A16" s="1251"/>
      <c r="B16" s="1251"/>
      <c r="C16" s="1250"/>
      <c r="D16" s="1250"/>
      <c r="E16" s="1250"/>
      <c r="F16" s="1250"/>
      <c r="G16" s="1250"/>
      <c r="H16" s="1250"/>
      <c r="I16" s="1250"/>
    </row>
    <row r="17" spans="1:9" ht="10.5" customHeight="1" x14ac:dyDescent="0.2">
      <c r="A17" s="1251"/>
      <c r="B17" s="1251"/>
      <c r="C17" s="1250"/>
      <c r="D17" s="1250"/>
      <c r="E17" s="1250"/>
      <c r="F17" s="1250"/>
      <c r="G17" s="1250"/>
      <c r="H17" s="1250"/>
      <c r="I17" s="1250"/>
    </row>
    <row r="18" spans="1:9" ht="15" customHeight="1" x14ac:dyDescent="0.2">
      <c r="A18" s="2363" t="s">
        <v>1008</v>
      </c>
      <c r="B18" s="2363" t="s">
        <v>63</v>
      </c>
      <c r="C18" s="2363" t="s">
        <v>63</v>
      </c>
      <c r="D18" s="2363" t="s">
        <v>63</v>
      </c>
      <c r="E18" s="1245"/>
      <c r="F18" s="1245"/>
      <c r="G18" s="1245"/>
      <c r="H18" s="1245"/>
      <c r="I18" s="1245"/>
    </row>
    <row r="19" spans="1:9" ht="7.5" customHeight="1" x14ac:dyDescent="0.2">
      <c r="A19" s="1746"/>
      <c r="B19" s="1746"/>
      <c r="C19" s="1746"/>
      <c r="D19" s="1746"/>
      <c r="E19" s="1245"/>
      <c r="F19" s="1245"/>
      <c r="G19" s="1245"/>
      <c r="H19" s="1245"/>
      <c r="I19" s="1245"/>
    </row>
    <row r="20" spans="1:9" ht="10.5" customHeight="1" thickBot="1" x14ac:dyDescent="0.25">
      <c r="A20" s="1938" t="s">
        <v>902</v>
      </c>
      <c r="B20" s="1937" t="s">
        <v>1400</v>
      </c>
      <c r="C20" s="1937" t="s">
        <v>1235</v>
      </c>
      <c r="D20" s="1937" t="s">
        <v>909</v>
      </c>
      <c r="E20" s="1937" t="s">
        <v>908</v>
      </c>
      <c r="F20" s="1937" t="s">
        <v>907</v>
      </c>
      <c r="G20" s="1937" t="s">
        <v>916</v>
      </c>
      <c r="H20" s="1937" t="s">
        <v>915</v>
      </c>
      <c r="I20" s="1937" t="s">
        <v>914</v>
      </c>
    </row>
    <row r="21" spans="1:9" ht="10.5" customHeight="1" x14ac:dyDescent="0.2">
      <c r="A21" s="1287" t="s">
        <v>1007</v>
      </c>
      <c r="B21" s="1286">
        <v>12.12</v>
      </c>
      <c r="C21" s="1286">
        <v>10.92</v>
      </c>
      <c r="D21" s="1286">
        <v>10.92</v>
      </c>
      <c r="E21" s="1286">
        <v>10.84</v>
      </c>
      <c r="F21" s="1286">
        <v>10.82</v>
      </c>
      <c r="G21" s="1286">
        <v>11</v>
      </c>
      <c r="H21" s="1286">
        <v>10.88</v>
      </c>
      <c r="I21" s="1286">
        <v>10.65</v>
      </c>
    </row>
    <row r="22" spans="1:9" ht="10.5" customHeight="1" x14ac:dyDescent="0.2">
      <c r="A22" s="1270" t="s">
        <v>1006</v>
      </c>
      <c r="B22" s="1232">
        <v>2.94</v>
      </c>
      <c r="C22" s="1285">
        <v>2.68</v>
      </c>
      <c r="D22" s="1230">
        <v>2.74</v>
      </c>
      <c r="E22" s="1230">
        <v>2.76</v>
      </c>
      <c r="F22" s="1230">
        <v>2.77</v>
      </c>
      <c r="G22" s="1230">
        <v>2.64</v>
      </c>
      <c r="H22" s="1230">
        <v>2.6</v>
      </c>
      <c r="I22" s="1230">
        <v>2.2000000000000002</v>
      </c>
    </row>
    <row r="23" spans="1:9" ht="10.5" customHeight="1" thickBot="1" x14ac:dyDescent="0.25">
      <c r="A23" s="1935" t="s">
        <v>1005</v>
      </c>
      <c r="B23" s="1943">
        <v>2.37</v>
      </c>
      <c r="C23" s="1942">
        <v>2.42</v>
      </c>
      <c r="D23" s="1941">
        <v>2.39</v>
      </c>
      <c r="E23" s="1941">
        <v>2.38</v>
      </c>
      <c r="F23" s="1941">
        <v>2.4500000000000002</v>
      </c>
      <c r="G23" s="1941">
        <v>2.48</v>
      </c>
      <c r="H23" s="1941">
        <v>2.4700000000000002</v>
      </c>
      <c r="I23" s="1941">
        <v>2.4300000000000002</v>
      </c>
    </row>
    <row r="24" spans="1:9" ht="10.5" customHeight="1" x14ac:dyDescent="0.2">
      <c r="A24" s="1238" t="s">
        <v>996</v>
      </c>
      <c r="B24" s="1309">
        <v>17.43</v>
      </c>
      <c r="C24" s="1940">
        <v>16.02</v>
      </c>
      <c r="D24" s="1939">
        <v>16.059999999999999</v>
      </c>
      <c r="E24" s="1939">
        <v>15.98</v>
      </c>
      <c r="F24" s="1939">
        <v>16.04</v>
      </c>
      <c r="G24" s="1939">
        <v>16.11</v>
      </c>
      <c r="H24" s="1939">
        <v>15.95</v>
      </c>
      <c r="I24" s="1939">
        <v>15.27</v>
      </c>
    </row>
    <row r="25" spans="1:9" ht="10.5" customHeight="1" x14ac:dyDescent="0.2">
      <c r="A25" s="1242"/>
      <c r="B25" s="1292"/>
      <c r="C25" s="1283"/>
      <c r="D25" s="1283"/>
      <c r="E25" s="1283"/>
      <c r="F25" s="1283"/>
      <c r="G25" s="1283"/>
      <c r="H25" s="1283"/>
      <c r="I25" s="1283"/>
    </row>
    <row r="26" spans="1:9" ht="10.5" customHeight="1" x14ac:dyDescent="0.2">
      <c r="A26" s="1242"/>
      <c r="B26" s="1292"/>
      <c r="C26" s="1283"/>
      <c r="D26" s="1283"/>
      <c r="E26" s="1283"/>
      <c r="F26" s="1283"/>
      <c r="G26" s="1283"/>
      <c r="H26" s="1283"/>
      <c r="I26" s="1283"/>
    </row>
    <row r="27" spans="1:9" ht="12" customHeight="1" x14ac:dyDescent="0.2">
      <c r="A27" s="2363" t="s">
        <v>1004</v>
      </c>
      <c r="B27" s="2363" t="s">
        <v>63</v>
      </c>
      <c r="C27" s="2363" t="s">
        <v>63</v>
      </c>
      <c r="D27" s="2363" t="s">
        <v>63</v>
      </c>
      <c r="E27" s="1283"/>
      <c r="F27" s="1283"/>
      <c r="G27" s="1283"/>
      <c r="H27" s="1283"/>
      <c r="I27" s="1283"/>
    </row>
    <row r="28" spans="1:9" ht="12" customHeight="1" x14ac:dyDescent="0.2">
      <c r="A28" s="1746"/>
      <c r="B28" s="1746"/>
      <c r="C28" s="1746"/>
      <c r="D28" s="1746"/>
      <c r="E28" s="1283"/>
      <c r="F28" s="1283"/>
      <c r="G28" s="1283"/>
      <c r="H28" s="1283"/>
      <c r="I28" s="1283"/>
    </row>
    <row r="29" spans="1:9" ht="10.5" customHeight="1" thickBot="1" x14ac:dyDescent="0.25">
      <c r="A29" s="1938" t="s">
        <v>872</v>
      </c>
      <c r="B29" s="1937" t="s">
        <v>1400</v>
      </c>
      <c r="C29" s="1937" t="s">
        <v>1235</v>
      </c>
      <c r="D29" s="1937" t="s">
        <v>909</v>
      </c>
      <c r="E29" s="1937" t="s">
        <v>908</v>
      </c>
      <c r="F29" s="1937" t="s">
        <v>907</v>
      </c>
      <c r="G29" s="1937" t="s">
        <v>916</v>
      </c>
      <c r="H29" s="1937" t="s">
        <v>915</v>
      </c>
      <c r="I29" s="1937" t="s">
        <v>914</v>
      </c>
    </row>
    <row r="30" spans="1:9" ht="10.5" customHeight="1" x14ac:dyDescent="0.2">
      <c r="A30" s="1287" t="s">
        <v>1003</v>
      </c>
      <c r="B30" s="1308"/>
      <c r="C30" s="1308"/>
      <c r="D30" s="1308"/>
      <c r="E30" s="1308"/>
      <c r="F30" s="1308"/>
      <c r="G30" s="1308"/>
      <c r="H30" s="1308"/>
      <c r="I30" s="1308"/>
    </row>
    <row r="31" spans="1:9" ht="10.5" customHeight="1" x14ac:dyDescent="0.2">
      <c r="A31" s="1270" t="s">
        <v>1002</v>
      </c>
      <c r="B31" s="1936">
        <v>354.39</v>
      </c>
      <c r="C31" s="1936">
        <v>340.74</v>
      </c>
      <c r="D31" s="1936">
        <v>382.2</v>
      </c>
      <c r="E31" s="1936">
        <v>301.04000000000002</v>
      </c>
      <c r="F31" s="1936">
        <v>375.3</v>
      </c>
      <c r="G31" s="1936">
        <v>339.44</v>
      </c>
      <c r="H31" s="1936">
        <v>382.66</v>
      </c>
      <c r="I31" s="1936">
        <v>286.16000000000003</v>
      </c>
    </row>
    <row r="32" spans="1:9" ht="10.5" customHeight="1" x14ac:dyDescent="0.2">
      <c r="A32" s="1270" t="s">
        <v>1001</v>
      </c>
      <c r="B32" s="1936">
        <v>486.43</v>
      </c>
      <c r="C32" s="1936">
        <v>425.86</v>
      </c>
      <c r="D32" s="1936">
        <v>470.47</v>
      </c>
      <c r="E32" s="1936">
        <v>445.74</v>
      </c>
      <c r="F32" s="1936">
        <v>447.45</v>
      </c>
      <c r="G32" s="1936">
        <v>461.26</v>
      </c>
      <c r="H32" s="1936">
        <v>534.02</v>
      </c>
      <c r="I32" s="1936">
        <v>470.6</v>
      </c>
    </row>
    <row r="33" spans="1:9" ht="10.5" customHeight="1" x14ac:dyDescent="0.2">
      <c r="A33" s="1270" t="s">
        <v>1000</v>
      </c>
      <c r="B33" s="1936">
        <v>489.49</v>
      </c>
      <c r="C33" s="1936">
        <v>489.19</v>
      </c>
      <c r="D33" s="1936">
        <v>488.71</v>
      </c>
      <c r="E33" s="1936">
        <v>418.41</v>
      </c>
      <c r="F33" s="1936">
        <v>461.42</v>
      </c>
      <c r="G33" s="1936">
        <v>437.61</v>
      </c>
      <c r="H33" s="1936">
        <v>470.68</v>
      </c>
      <c r="I33" s="1936">
        <v>420.58</v>
      </c>
    </row>
    <row r="34" spans="1:9" ht="10.5" customHeight="1" x14ac:dyDescent="0.2">
      <c r="A34" s="1270" t="s">
        <v>999</v>
      </c>
      <c r="B34" s="1936"/>
      <c r="C34" s="1936"/>
      <c r="D34" s="1936"/>
      <c r="E34" s="1936"/>
      <c r="F34" s="1936"/>
      <c r="G34" s="1936"/>
      <c r="H34" s="1936"/>
      <c r="I34" s="1936"/>
    </row>
    <row r="35" spans="1:9" ht="10.5" customHeight="1" x14ac:dyDescent="0.2">
      <c r="A35" s="1270" t="s">
        <v>998</v>
      </c>
      <c r="B35" s="1936">
        <v>759.46</v>
      </c>
      <c r="C35" s="1936">
        <v>582.54</v>
      </c>
      <c r="D35" s="1936">
        <v>549.07000000000005</v>
      </c>
      <c r="E35" s="1936">
        <v>543.79</v>
      </c>
      <c r="F35" s="1936">
        <v>885.67</v>
      </c>
      <c r="G35" s="1936">
        <v>483.95</v>
      </c>
      <c r="H35" s="1936">
        <v>826.9</v>
      </c>
      <c r="I35" s="1936">
        <v>441.01</v>
      </c>
    </row>
    <row r="36" spans="1:9" ht="10.5" customHeight="1" thickBot="1" x14ac:dyDescent="0.25">
      <c r="A36" s="1935" t="s">
        <v>997</v>
      </c>
      <c r="B36" s="1934">
        <v>604.08000000000004</v>
      </c>
      <c r="C36" s="1933">
        <v>573.09</v>
      </c>
      <c r="D36" s="1932">
        <v>594.39</v>
      </c>
      <c r="E36" s="1932">
        <v>546.04999999999995</v>
      </c>
      <c r="F36" s="1932">
        <v>594.42999999999995</v>
      </c>
      <c r="G36" s="1932">
        <v>564.39</v>
      </c>
      <c r="H36" s="1932">
        <v>621.12</v>
      </c>
      <c r="I36" s="1932">
        <v>562.98</v>
      </c>
    </row>
    <row r="37" spans="1:9" ht="10.5" customHeight="1" x14ac:dyDescent="0.2">
      <c r="A37" s="1238" t="s">
        <v>996</v>
      </c>
      <c r="B37" s="1582">
        <v>2693.84</v>
      </c>
      <c r="C37" s="1931">
        <v>2411.4299999999998</v>
      </c>
      <c r="D37" s="1931">
        <v>2484.85</v>
      </c>
      <c r="E37" s="1931">
        <v>2255.02</v>
      </c>
      <c r="F37" s="1931">
        <v>2764.27</v>
      </c>
      <c r="G37" s="1931">
        <v>2286.66</v>
      </c>
      <c r="H37" s="1931">
        <v>2835.39</v>
      </c>
      <c r="I37" s="1931">
        <v>2181.33</v>
      </c>
    </row>
    <row r="38" spans="1:9" ht="10.5" customHeight="1" x14ac:dyDescent="0.2">
      <c r="A38" s="2365"/>
      <c r="B38" s="2365" t="s">
        <v>63</v>
      </c>
      <c r="C38" s="2365" t="s">
        <v>63</v>
      </c>
      <c r="D38" s="2365" t="s">
        <v>63</v>
      </c>
      <c r="E38" s="2365" t="s">
        <v>63</v>
      </c>
      <c r="F38" s="2365" t="s">
        <v>63</v>
      </c>
      <c r="G38" s="2365" t="s">
        <v>63</v>
      </c>
      <c r="H38" s="2365" t="s">
        <v>63</v>
      </c>
      <c r="I38" s="2365" t="s">
        <v>63</v>
      </c>
    </row>
  </sheetData>
  <mergeCells count="6">
    <mergeCell ref="A38:I38"/>
    <mergeCell ref="A1:F1"/>
    <mergeCell ref="A2:F2"/>
    <mergeCell ref="A3:F3"/>
    <mergeCell ref="A18:D18"/>
    <mergeCell ref="A27:D27"/>
  </mergeCells>
  <pageMargins left="0.70866141732283505" right="0.70866141732283505" top="0.74803149606299202" bottom="0.74803149606299202" header="0.31496062992126" footer="0.31496062992126"/>
  <pageSetup paperSize="9" scale="80" orientation="portrait" r:id="rId1"/>
  <headerFooter alignWithMargins="0"/>
  <ignoredErrors>
    <ignoredError sqref="A8:I38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41FED-E1BE-434C-8D9C-B00E764DDD1C}">
  <sheetPr codeName="Sheet20">
    <tabColor theme="5"/>
  </sheetPr>
  <dimension ref="F3:G3"/>
  <sheetViews>
    <sheetView view="pageBreakPreview" topLeftCell="A28" zoomScale="80" zoomScaleNormal="100" zoomScaleSheetLayoutView="80" zoomScalePageLayoutView="80" workbookViewId="0">
      <selection activeCell="B19" sqref="B19"/>
    </sheetView>
  </sheetViews>
  <sheetFormatPr defaultColWidth="9.140625" defaultRowHeight="15" x14ac:dyDescent="0.25"/>
  <cols>
    <col min="1" max="4" width="9.140625" style="1"/>
    <col min="5" max="5" width="3.5703125" style="1" customWidth="1"/>
    <col min="6" max="16384" width="9.140625" style="1"/>
  </cols>
  <sheetData>
    <row r="3" spans="6:7" ht="35.25" x14ac:dyDescent="0.5">
      <c r="F3" s="36"/>
      <c r="G3" s="36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5BDBA-DC45-4DAA-9981-EF1881925468}">
  <dimension ref="A1:M74"/>
  <sheetViews>
    <sheetView view="pageBreakPreview" topLeftCell="A36" zoomScale="60" zoomScaleNormal="100" workbookViewId="0">
      <selection activeCell="J65" sqref="J65:K65"/>
    </sheetView>
  </sheetViews>
  <sheetFormatPr defaultColWidth="9.140625" defaultRowHeight="12.75" x14ac:dyDescent="0.2"/>
  <cols>
    <col min="1" max="1" width="36.5703125" style="766" customWidth="1"/>
    <col min="2" max="9" width="6.140625" style="2103" customWidth="1"/>
    <col min="10" max="13" width="7.85546875" style="2103" customWidth="1"/>
    <col min="14" max="16384" width="9.140625" style="766"/>
  </cols>
  <sheetData>
    <row r="1" spans="1:13" ht="12.75" customHeight="1" x14ac:dyDescent="0.2">
      <c r="A1" s="2363" t="s">
        <v>1505</v>
      </c>
      <c r="B1" s="2363" t="s">
        <v>63</v>
      </c>
      <c r="C1" s="2363" t="s">
        <v>63</v>
      </c>
      <c r="D1" s="2363" t="s">
        <v>63</v>
      </c>
      <c r="E1" s="2076"/>
      <c r="F1" s="2076"/>
      <c r="G1" s="2076"/>
      <c r="H1" s="2076"/>
      <c r="I1" s="2077"/>
      <c r="J1" s="2393" t="s">
        <v>934</v>
      </c>
      <c r="K1" s="2394" t="s">
        <v>63</v>
      </c>
      <c r="L1" s="2378" t="s">
        <v>985</v>
      </c>
      <c r="M1" s="2394" t="s">
        <v>63</v>
      </c>
    </row>
    <row r="2" spans="1:13" ht="10.5" customHeight="1" x14ac:dyDescent="0.2">
      <c r="A2" s="1262"/>
      <c r="B2" s="2072"/>
      <c r="C2" s="2072"/>
      <c r="D2" s="2072"/>
      <c r="E2" s="2072"/>
      <c r="F2" s="2072"/>
      <c r="G2" s="2072"/>
      <c r="H2" s="2072"/>
      <c r="I2" s="2073"/>
      <c r="J2" s="2109"/>
      <c r="K2" s="2110"/>
      <c r="L2" s="2374"/>
      <c r="M2" s="2397" t="s">
        <v>63</v>
      </c>
    </row>
    <row r="3" spans="1:13" ht="10.5" customHeight="1" thickBot="1" x14ac:dyDescent="0.25">
      <c r="A3" s="1948" t="s">
        <v>872</v>
      </c>
      <c r="B3" s="1947" t="s">
        <v>1400</v>
      </c>
      <c r="C3" s="1947" t="s">
        <v>1235</v>
      </c>
      <c r="D3" s="1947" t="s">
        <v>909</v>
      </c>
      <c r="E3" s="1947" t="s">
        <v>908</v>
      </c>
      <c r="F3" s="1947" t="s">
        <v>907</v>
      </c>
      <c r="G3" s="1947" t="s">
        <v>916</v>
      </c>
      <c r="H3" s="1947" t="s">
        <v>915</v>
      </c>
      <c r="I3" s="1260" t="s">
        <v>914</v>
      </c>
      <c r="J3" s="1946" t="s">
        <v>1399</v>
      </c>
      <c r="K3" s="1945" t="s">
        <v>1398</v>
      </c>
      <c r="L3" s="1299" t="s">
        <v>1399</v>
      </c>
      <c r="M3" s="1945" t="s">
        <v>1398</v>
      </c>
    </row>
    <row r="4" spans="1:13" ht="10.5" customHeight="1" x14ac:dyDescent="0.2">
      <c r="A4" s="1259" t="s">
        <v>933</v>
      </c>
      <c r="B4" s="1301">
        <v>218</v>
      </c>
      <c r="C4" s="1301">
        <v>212</v>
      </c>
      <c r="D4" s="1301">
        <v>207</v>
      </c>
      <c r="E4" s="1301">
        <v>214</v>
      </c>
      <c r="F4" s="1301">
        <v>231</v>
      </c>
      <c r="G4" s="1301">
        <v>231</v>
      </c>
      <c r="H4" s="1301">
        <v>232</v>
      </c>
      <c r="I4" s="1300">
        <v>229</v>
      </c>
      <c r="J4" s="2036" t="s">
        <v>1023</v>
      </c>
      <c r="K4" s="2037" t="s">
        <v>1013</v>
      </c>
      <c r="L4" s="2036" t="s">
        <v>1012</v>
      </c>
      <c r="M4" s="2037" t="s">
        <v>1237</v>
      </c>
    </row>
    <row r="5" spans="1:13" ht="10.5" customHeight="1" x14ac:dyDescent="0.2">
      <c r="A5" s="1251" t="s">
        <v>932</v>
      </c>
      <c r="B5" s="1289">
        <v>104</v>
      </c>
      <c r="C5" s="1289">
        <v>108</v>
      </c>
      <c r="D5" s="1289">
        <v>128</v>
      </c>
      <c r="E5" s="1289">
        <v>104</v>
      </c>
      <c r="F5" s="1289">
        <v>108</v>
      </c>
      <c r="G5" s="1289">
        <v>92</v>
      </c>
      <c r="H5" s="1289">
        <v>156</v>
      </c>
      <c r="I5" s="1288">
        <v>117</v>
      </c>
      <c r="J5" s="2113" t="s">
        <v>1237</v>
      </c>
      <c r="K5" s="2114" t="s">
        <v>1237</v>
      </c>
      <c r="L5" s="2080" t="s">
        <v>1026</v>
      </c>
      <c r="M5" s="2114" t="s">
        <v>1017</v>
      </c>
    </row>
    <row r="6" spans="1:13" ht="10.5" customHeight="1" x14ac:dyDescent="0.2">
      <c r="A6" s="1251" t="s">
        <v>931</v>
      </c>
      <c r="B6" s="1289">
        <v>96</v>
      </c>
      <c r="C6" s="1289">
        <v>81</v>
      </c>
      <c r="D6" s="1289">
        <v>57</v>
      </c>
      <c r="E6" s="1289">
        <v>77</v>
      </c>
      <c r="F6" s="1289">
        <v>27</v>
      </c>
      <c r="G6" s="1289">
        <v>112</v>
      </c>
      <c r="H6" s="1289">
        <v>110</v>
      </c>
      <c r="I6" s="1288">
        <v>162</v>
      </c>
      <c r="J6" s="2113" t="s">
        <v>1411</v>
      </c>
      <c r="K6" s="2114" t="s">
        <v>1410</v>
      </c>
      <c r="L6" s="2080" t="s">
        <v>1014</v>
      </c>
      <c r="M6" s="2114" t="s">
        <v>1410</v>
      </c>
    </row>
    <row r="7" spans="1:13" ht="10.5" customHeight="1" x14ac:dyDescent="0.2">
      <c r="A7" s="1251" t="s">
        <v>930</v>
      </c>
      <c r="B7" s="1289" t="s">
        <v>279</v>
      </c>
      <c r="C7" s="1289" t="s">
        <v>279</v>
      </c>
      <c r="D7" s="1289">
        <v>1</v>
      </c>
      <c r="E7" s="1289" t="s">
        <v>279</v>
      </c>
      <c r="F7" s="1289" t="s">
        <v>279</v>
      </c>
      <c r="G7" s="1289" t="s">
        <v>279</v>
      </c>
      <c r="H7" s="1289" t="s">
        <v>279</v>
      </c>
      <c r="I7" s="1288" t="s">
        <v>279</v>
      </c>
      <c r="J7" s="2113"/>
      <c r="K7" s="2114"/>
      <c r="L7" s="2080"/>
      <c r="M7" s="2115"/>
    </row>
    <row r="8" spans="1:13" ht="10.5" customHeight="1" x14ac:dyDescent="0.2">
      <c r="A8" s="1228" t="s">
        <v>929</v>
      </c>
      <c r="B8" s="1278">
        <v>418</v>
      </c>
      <c r="C8" s="1278">
        <v>401</v>
      </c>
      <c r="D8" s="1278">
        <v>393</v>
      </c>
      <c r="E8" s="1278">
        <v>395</v>
      </c>
      <c r="F8" s="1278">
        <v>366</v>
      </c>
      <c r="G8" s="1278">
        <v>435</v>
      </c>
      <c r="H8" s="1278">
        <v>498</v>
      </c>
      <c r="I8" s="1293">
        <v>508</v>
      </c>
      <c r="J8" s="2116" t="s">
        <v>1012</v>
      </c>
      <c r="K8" s="2117" t="s">
        <v>1243</v>
      </c>
      <c r="L8" s="2118" t="s">
        <v>1233</v>
      </c>
      <c r="M8" s="2117" t="s">
        <v>1241</v>
      </c>
    </row>
    <row r="9" spans="1:13" ht="10.5" customHeight="1" x14ac:dyDescent="0.2">
      <c r="A9" s="1228" t="s">
        <v>928</v>
      </c>
      <c r="B9" s="1278">
        <v>-195</v>
      </c>
      <c r="C9" s="1278">
        <v>-203</v>
      </c>
      <c r="D9" s="1278">
        <v>-228</v>
      </c>
      <c r="E9" s="1278">
        <v>-301</v>
      </c>
      <c r="F9" s="1278">
        <v>-225</v>
      </c>
      <c r="G9" s="1278">
        <v>-216</v>
      </c>
      <c r="H9" s="1278">
        <v>-209</v>
      </c>
      <c r="I9" s="1293">
        <v>-297</v>
      </c>
      <c r="J9" s="2116" t="s">
        <v>1237</v>
      </c>
      <c r="K9" s="2117" t="s">
        <v>1018</v>
      </c>
      <c r="L9" s="2118" t="s">
        <v>1237</v>
      </c>
      <c r="M9" s="2117" t="s">
        <v>1018</v>
      </c>
    </row>
    <row r="10" spans="1:13" ht="10.5" customHeight="1" x14ac:dyDescent="0.2">
      <c r="A10" s="1228" t="s">
        <v>927</v>
      </c>
      <c r="B10" s="1278">
        <v>223</v>
      </c>
      <c r="C10" s="1278">
        <v>198</v>
      </c>
      <c r="D10" s="1278">
        <v>165</v>
      </c>
      <c r="E10" s="1278">
        <v>94</v>
      </c>
      <c r="F10" s="1278">
        <v>141</v>
      </c>
      <c r="G10" s="1278">
        <v>219</v>
      </c>
      <c r="H10" s="1278">
        <v>289</v>
      </c>
      <c r="I10" s="1293">
        <v>211</v>
      </c>
      <c r="J10" s="2116" t="s">
        <v>1015</v>
      </c>
      <c r="K10" s="2117" t="s">
        <v>1455</v>
      </c>
      <c r="L10" s="2118" t="s">
        <v>1243</v>
      </c>
      <c r="M10" s="2117" t="s">
        <v>1454</v>
      </c>
    </row>
    <row r="11" spans="1:13" ht="10.5" customHeight="1" x14ac:dyDescent="0.2">
      <c r="A11" s="1251" t="s">
        <v>926</v>
      </c>
      <c r="B11" s="1289">
        <v>-44</v>
      </c>
      <c r="C11" s="1289">
        <v>-238</v>
      </c>
      <c r="D11" s="1289">
        <v>-12</v>
      </c>
      <c r="E11" s="1289">
        <v>44</v>
      </c>
      <c r="F11" s="1289">
        <v>13</v>
      </c>
      <c r="G11" s="1289">
        <v>-5</v>
      </c>
      <c r="H11" s="1289">
        <v>-65</v>
      </c>
      <c r="I11" s="1288">
        <v>-35</v>
      </c>
      <c r="J11" s="2113"/>
      <c r="K11" s="2114"/>
      <c r="L11" s="2080"/>
      <c r="M11" s="2114"/>
    </row>
    <row r="12" spans="1:13" ht="10.5" customHeight="1" x14ac:dyDescent="0.2">
      <c r="A12" s="1228" t="s">
        <v>925</v>
      </c>
      <c r="B12" s="1278">
        <v>179</v>
      </c>
      <c r="C12" s="1278">
        <v>-40</v>
      </c>
      <c r="D12" s="1278">
        <v>153</v>
      </c>
      <c r="E12" s="1278">
        <v>138</v>
      </c>
      <c r="F12" s="1278">
        <v>154</v>
      </c>
      <c r="G12" s="1278">
        <v>214</v>
      </c>
      <c r="H12" s="1278">
        <v>224</v>
      </c>
      <c r="I12" s="1293">
        <v>176</v>
      </c>
      <c r="J12" s="2116" t="s">
        <v>1453</v>
      </c>
      <c r="K12" s="2117" t="s">
        <v>1241</v>
      </c>
      <c r="L12" s="2118" t="s">
        <v>1453</v>
      </c>
      <c r="M12" s="2117" t="s">
        <v>1014</v>
      </c>
    </row>
    <row r="13" spans="1:13" ht="10.5" customHeight="1" x14ac:dyDescent="0.2">
      <c r="A13" s="1242"/>
      <c r="B13" s="1292"/>
      <c r="C13" s="1292"/>
      <c r="D13" s="1292"/>
      <c r="E13" s="1292"/>
      <c r="F13" s="1292"/>
      <c r="G13" s="1292"/>
      <c r="H13" s="1292"/>
      <c r="I13" s="1291"/>
      <c r="J13" s="2119"/>
      <c r="K13" s="2120"/>
      <c r="L13" s="2121"/>
      <c r="M13" s="2120"/>
    </row>
    <row r="14" spans="1:13" ht="10.5" customHeight="1" x14ac:dyDescent="0.2">
      <c r="A14" s="1251" t="s">
        <v>924</v>
      </c>
      <c r="B14" s="1289">
        <v>47</v>
      </c>
      <c r="C14" s="1289">
        <v>51</v>
      </c>
      <c r="D14" s="1289">
        <v>58</v>
      </c>
      <c r="E14" s="1289">
        <v>76</v>
      </c>
      <c r="F14" s="1289">
        <v>61</v>
      </c>
      <c r="G14" s="1289">
        <v>50</v>
      </c>
      <c r="H14" s="1289">
        <v>42</v>
      </c>
      <c r="I14" s="1288">
        <v>58</v>
      </c>
      <c r="J14" s="2113"/>
      <c r="K14" s="2114"/>
      <c r="L14" s="2080"/>
      <c r="M14" s="2114"/>
    </row>
    <row r="15" spans="1:13" ht="10.5" customHeight="1" x14ac:dyDescent="0.2">
      <c r="A15" s="1251" t="s">
        <v>1401</v>
      </c>
      <c r="B15" s="1289">
        <v>51</v>
      </c>
      <c r="C15" s="1289">
        <v>55</v>
      </c>
      <c r="D15" s="1289">
        <v>63</v>
      </c>
      <c r="E15" s="1289">
        <v>62</v>
      </c>
      <c r="F15" s="1289">
        <v>66</v>
      </c>
      <c r="G15" s="1289">
        <v>54</v>
      </c>
      <c r="H15" s="1289">
        <v>46</v>
      </c>
      <c r="I15" s="1288">
        <v>48</v>
      </c>
      <c r="J15" s="2113"/>
      <c r="K15" s="2114"/>
      <c r="L15" s="2080"/>
      <c r="M15" s="2114"/>
    </row>
    <row r="16" spans="1:13" ht="10.5" customHeight="1" x14ac:dyDescent="0.2">
      <c r="A16" s="1251" t="s">
        <v>988</v>
      </c>
      <c r="B16" s="1289">
        <v>7.1</v>
      </c>
      <c r="C16" s="1289">
        <v>-1.5</v>
      </c>
      <c r="D16" s="1289">
        <v>5.7</v>
      </c>
      <c r="E16" s="1289">
        <v>5.2</v>
      </c>
      <c r="F16" s="1289">
        <v>5.9</v>
      </c>
      <c r="G16" s="1289">
        <v>8.5</v>
      </c>
      <c r="H16" s="1289">
        <v>8.6999999999999993</v>
      </c>
      <c r="I16" s="1288">
        <v>6.9</v>
      </c>
      <c r="J16" s="2113"/>
      <c r="K16" s="2114"/>
      <c r="L16" s="2122"/>
      <c r="M16" s="2123"/>
    </row>
    <row r="17" spans="1:13" ht="10.5" customHeight="1" x14ac:dyDescent="0.2">
      <c r="A17" s="1251" t="s">
        <v>1452</v>
      </c>
      <c r="B17" s="1289">
        <v>6</v>
      </c>
      <c r="C17" s="1289">
        <v>-2</v>
      </c>
      <c r="D17" s="1289">
        <v>5</v>
      </c>
      <c r="E17" s="1289">
        <v>7</v>
      </c>
      <c r="F17" s="1289">
        <v>5</v>
      </c>
      <c r="G17" s="1289" t="s">
        <v>279</v>
      </c>
      <c r="H17" s="1289" t="s">
        <v>279</v>
      </c>
      <c r="I17" s="1288" t="s">
        <v>279</v>
      </c>
      <c r="J17" s="2113"/>
      <c r="K17" s="2114"/>
      <c r="L17" s="2122"/>
      <c r="M17" s="2123"/>
    </row>
    <row r="18" spans="1:13" ht="10.5" customHeight="1" x14ac:dyDescent="0.2">
      <c r="A18" s="1251" t="s">
        <v>987</v>
      </c>
      <c r="B18" s="1289">
        <v>7418</v>
      </c>
      <c r="C18" s="1289">
        <v>7852</v>
      </c>
      <c r="D18" s="1289">
        <v>8082</v>
      </c>
      <c r="E18" s="1289">
        <v>8309</v>
      </c>
      <c r="F18" s="1289">
        <v>7938</v>
      </c>
      <c r="G18" s="1289">
        <v>7462</v>
      </c>
      <c r="H18" s="1289">
        <v>7741</v>
      </c>
      <c r="I18" s="1288">
        <v>7669</v>
      </c>
      <c r="J18" s="2113" t="s">
        <v>1013</v>
      </c>
      <c r="K18" s="2114" t="s">
        <v>1242</v>
      </c>
      <c r="L18" s="2080"/>
      <c r="M18" s="2114"/>
    </row>
    <row r="19" spans="1:13" ht="10.5" customHeight="1" x14ac:dyDescent="0.2">
      <c r="A19" s="1290" t="s">
        <v>919</v>
      </c>
      <c r="B19" s="1289">
        <v>44110</v>
      </c>
      <c r="C19" s="1289">
        <v>47454</v>
      </c>
      <c r="D19" s="1289">
        <v>48117</v>
      </c>
      <c r="E19" s="1289">
        <v>49803</v>
      </c>
      <c r="F19" s="1289">
        <v>48246</v>
      </c>
      <c r="G19" s="1289">
        <v>37284</v>
      </c>
      <c r="H19" s="1289">
        <v>39196</v>
      </c>
      <c r="I19" s="1288">
        <v>38529</v>
      </c>
      <c r="J19" s="2113" t="s">
        <v>1242</v>
      </c>
      <c r="K19" s="2114" t="s">
        <v>1010</v>
      </c>
      <c r="L19" s="2080"/>
      <c r="M19" s="2114"/>
    </row>
    <row r="20" spans="1:13" ht="10.5" customHeight="1" thickBot="1" x14ac:dyDescent="0.25">
      <c r="A20" s="1251" t="s">
        <v>918</v>
      </c>
      <c r="B20" s="1289">
        <v>1775</v>
      </c>
      <c r="C20" s="1289">
        <v>1893</v>
      </c>
      <c r="D20" s="1289">
        <v>1919</v>
      </c>
      <c r="E20" s="1289">
        <v>1963</v>
      </c>
      <c r="F20" s="1289">
        <v>1972</v>
      </c>
      <c r="G20" s="1289">
        <v>2000</v>
      </c>
      <c r="H20" s="1289">
        <v>1940</v>
      </c>
      <c r="I20" s="1288">
        <v>1957</v>
      </c>
      <c r="J20" s="2124" t="s">
        <v>1013</v>
      </c>
      <c r="K20" s="2125" t="s">
        <v>1022</v>
      </c>
      <c r="L20" s="2126"/>
      <c r="M20" s="2127"/>
    </row>
    <row r="21" spans="1:13" ht="12.75" customHeight="1" x14ac:dyDescent="0.2">
      <c r="A21" s="1949" t="s">
        <v>1451</v>
      </c>
      <c r="B21" s="1279"/>
      <c r="C21" s="1289"/>
      <c r="D21" s="1289"/>
      <c r="E21" s="1289"/>
      <c r="F21" s="1289"/>
      <c r="G21" s="1289"/>
      <c r="H21" s="1289"/>
      <c r="I21" s="1289"/>
      <c r="J21" s="2128"/>
      <c r="K21" s="2128"/>
      <c r="L21" s="2129"/>
      <c r="M21" s="2129"/>
    </row>
    <row r="22" spans="1:13" ht="10.5" customHeight="1" thickBot="1" x14ac:dyDescent="0.25">
      <c r="A22" s="1251"/>
      <c r="B22" s="1279"/>
      <c r="C22" s="1289"/>
      <c r="D22" s="1289"/>
      <c r="E22" s="1289"/>
      <c r="F22" s="1289"/>
      <c r="G22" s="1289"/>
      <c r="H22" s="1289"/>
      <c r="I22" s="1289"/>
      <c r="J22" s="2130"/>
      <c r="K22" s="2130"/>
      <c r="L22" s="2131"/>
      <c r="M22" s="2131"/>
    </row>
    <row r="23" spans="1:13" ht="15" customHeight="1" x14ac:dyDescent="0.2">
      <c r="A23" s="1245" t="s">
        <v>1450</v>
      </c>
      <c r="B23" s="2076"/>
      <c r="C23" s="2076"/>
      <c r="D23" s="2076"/>
      <c r="E23" s="2076"/>
      <c r="F23" s="2076"/>
      <c r="G23" s="2076"/>
      <c r="H23" s="2076"/>
      <c r="I23" s="2077"/>
      <c r="J23" s="2393" t="s">
        <v>934</v>
      </c>
      <c r="K23" s="2394" t="s">
        <v>63</v>
      </c>
      <c r="L23" s="2395"/>
      <c r="M23" s="2396" t="s">
        <v>63</v>
      </c>
    </row>
    <row r="24" spans="1:13" ht="10.5" customHeight="1" thickBot="1" x14ac:dyDescent="0.25">
      <c r="A24" s="1948" t="s">
        <v>902</v>
      </c>
      <c r="B24" s="1947" t="s">
        <v>1400</v>
      </c>
      <c r="C24" s="1947" t="s">
        <v>1235</v>
      </c>
      <c r="D24" s="1947" t="s">
        <v>909</v>
      </c>
      <c r="E24" s="1947" t="s">
        <v>908</v>
      </c>
      <c r="F24" s="1947" t="s">
        <v>907</v>
      </c>
      <c r="G24" s="1947" t="s">
        <v>916</v>
      </c>
      <c r="H24" s="1947" t="s">
        <v>915</v>
      </c>
      <c r="I24" s="1260" t="s">
        <v>914</v>
      </c>
      <c r="J24" s="1946" t="s">
        <v>1399</v>
      </c>
      <c r="K24" s="1945" t="s">
        <v>1398</v>
      </c>
      <c r="L24" s="1315"/>
      <c r="M24" s="1234"/>
    </row>
    <row r="25" spans="1:13" ht="10.5" customHeight="1" x14ac:dyDescent="0.2">
      <c r="A25" s="1314" t="s">
        <v>1028</v>
      </c>
      <c r="B25" s="1313">
        <v>72.7</v>
      </c>
      <c r="C25" s="1313">
        <v>82.1</v>
      </c>
      <c r="D25" s="1313">
        <v>77.099999999999994</v>
      </c>
      <c r="E25" s="1313">
        <v>79</v>
      </c>
      <c r="F25" s="1313">
        <v>69.2</v>
      </c>
      <c r="G25" s="1313">
        <v>77</v>
      </c>
      <c r="H25" s="1313">
        <v>76.099999999999994</v>
      </c>
      <c r="I25" s="2084">
        <v>74.599999999999994</v>
      </c>
      <c r="J25" s="2036" t="s">
        <v>1009</v>
      </c>
      <c r="K25" s="2037" t="s">
        <v>1233</v>
      </c>
      <c r="L25" s="2104"/>
      <c r="M25" s="2132"/>
    </row>
    <row r="26" spans="1:13" ht="10.5" customHeight="1" thickBot="1" x14ac:dyDescent="0.25">
      <c r="A26" s="1312" t="s">
        <v>1027</v>
      </c>
      <c r="B26" s="1311">
        <v>39.6</v>
      </c>
      <c r="C26" s="1311">
        <v>42.3</v>
      </c>
      <c r="D26" s="1311">
        <v>46.8</v>
      </c>
      <c r="E26" s="1311">
        <v>50.6</v>
      </c>
      <c r="F26" s="1311">
        <v>42.2</v>
      </c>
      <c r="G26" s="1311">
        <v>51.8</v>
      </c>
      <c r="H26" s="1311">
        <v>48.7</v>
      </c>
      <c r="I26" s="2085">
        <v>52.6</v>
      </c>
      <c r="J26" s="2133" t="s">
        <v>1013</v>
      </c>
      <c r="K26" s="2125" t="s">
        <v>1013</v>
      </c>
      <c r="L26" s="2104"/>
      <c r="M26" s="2132"/>
    </row>
    <row r="27" spans="1:13" ht="10.5" customHeight="1" x14ac:dyDescent="0.2">
      <c r="A27" s="1312"/>
      <c r="B27" s="1289"/>
      <c r="C27" s="1311"/>
      <c r="D27" s="1311"/>
      <c r="E27" s="1311"/>
      <c r="F27" s="1311"/>
      <c r="G27" s="1311"/>
      <c r="H27" s="1311"/>
      <c r="I27" s="1311"/>
      <c r="J27" s="2134"/>
      <c r="K27" s="2134"/>
      <c r="L27" s="2132"/>
      <c r="M27" s="2132"/>
    </row>
    <row r="28" spans="1:13" ht="10.5" customHeight="1" thickBot="1" x14ac:dyDescent="0.25">
      <c r="A28" s="1316"/>
      <c r="B28" s="2111"/>
      <c r="C28" s="2111"/>
      <c r="D28" s="2111"/>
      <c r="E28" s="2111"/>
      <c r="F28" s="2111"/>
      <c r="G28" s="2111"/>
      <c r="H28" s="2111"/>
      <c r="I28" s="2111"/>
      <c r="J28" s="2112"/>
      <c r="K28" s="2112"/>
      <c r="L28" s="2111"/>
      <c r="M28" s="2111"/>
    </row>
    <row r="29" spans="1:13" ht="15" customHeight="1" x14ac:dyDescent="0.2">
      <c r="A29" s="2363" t="s">
        <v>1449</v>
      </c>
      <c r="B29" s="2363" t="s">
        <v>63</v>
      </c>
      <c r="C29" s="2363" t="s">
        <v>63</v>
      </c>
      <c r="D29" s="2076"/>
      <c r="E29" s="2076"/>
      <c r="F29" s="2076"/>
      <c r="G29" s="2076"/>
      <c r="H29" s="2076"/>
      <c r="I29" s="2077"/>
      <c r="J29" s="2393" t="s">
        <v>934</v>
      </c>
      <c r="K29" s="2394" t="s">
        <v>63</v>
      </c>
      <c r="L29" s="2395"/>
      <c r="M29" s="2396" t="s">
        <v>63</v>
      </c>
    </row>
    <row r="30" spans="1:13" ht="7.5" customHeight="1" x14ac:dyDescent="0.2">
      <c r="A30" s="1746"/>
      <c r="B30" s="2076"/>
      <c r="C30" s="2076"/>
      <c r="D30" s="2076"/>
      <c r="E30" s="2076"/>
      <c r="F30" s="2076"/>
      <c r="G30" s="2076"/>
      <c r="H30" s="2076"/>
      <c r="I30" s="2077"/>
      <c r="J30" s="2135"/>
      <c r="K30" s="2114"/>
      <c r="L30" s="2136"/>
      <c r="M30" s="2076"/>
    </row>
    <row r="31" spans="1:13" ht="10.5" customHeight="1" thickBot="1" x14ac:dyDescent="0.25">
      <c r="A31" s="1948" t="s">
        <v>872</v>
      </c>
      <c r="B31" s="1947" t="s">
        <v>1400</v>
      </c>
      <c r="C31" s="1947" t="s">
        <v>1235</v>
      </c>
      <c r="D31" s="1947" t="s">
        <v>909</v>
      </c>
      <c r="E31" s="1947" t="s">
        <v>908</v>
      </c>
      <c r="F31" s="1947" t="s">
        <v>907</v>
      </c>
      <c r="G31" s="1947" t="s">
        <v>916</v>
      </c>
      <c r="H31" s="1947" t="s">
        <v>915</v>
      </c>
      <c r="I31" s="1260" t="s">
        <v>914</v>
      </c>
      <c r="J31" s="1946" t="s">
        <v>1399</v>
      </c>
      <c r="K31" s="1945" t="s">
        <v>1398</v>
      </c>
      <c r="L31" s="2136"/>
      <c r="M31" s="1234"/>
    </row>
    <row r="32" spans="1:13" ht="10.5" customHeight="1" x14ac:dyDescent="0.2">
      <c r="A32" s="1314" t="s">
        <v>1442</v>
      </c>
      <c r="B32" s="1301">
        <v>34</v>
      </c>
      <c r="C32" s="1301">
        <v>33</v>
      </c>
      <c r="D32" s="1301">
        <v>33</v>
      </c>
      <c r="E32" s="1301">
        <v>34</v>
      </c>
      <c r="F32" s="1301">
        <v>36</v>
      </c>
      <c r="G32" s="1301">
        <v>35</v>
      </c>
      <c r="H32" s="1301">
        <v>40</v>
      </c>
      <c r="I32" s="1300">
        <v>36</v>
      </c>
      <c r="J32" s="2036" t="s">
        <v>1023</v>
      </c>
      <c r="K32" s="2037" t="s">
        <v>1013</v>
      </c>
      <c r="L32" s="2136"/>
      <c r="M32" s="2137"/>
    </row>
    <row r="33" spans="1:13" ht="10.5" customHeight="1" x14ac:dyDescent="0.2">
      <c r="A33" s="1312" t="s">
        <v>1441</v>
      </c>
      <c r="B33" s="1289">
        <v>33</v>
      </c>
      <c r="C33" s="1289">
        <v>30</v>
      </c>
      <c r="D33" s="1289">
        <v>28</v>
      </c>
      <c r="E33" s="1289">
        <v>30</v>
      </c>
      <c r="F33" s="1289">
        <v>30</v>
      </c>
      <c r="G33" s="1289">
        <v>30</v>
      </c>
      <c r="H33" s="1289">
        <v>28</v>
      </c>
      <c r="I33" s="1288">
        <v>29</v>
      </c>
      <c r="J33" s="2113" t="s">
        <v>1234</v>
      </c>
      <c r="K33" s="2114" t="s">
        <v>1234</v>
      </c>
      <c r="L33" s="2136"/>
      <c r="M33" s="2137"/>
    </row>
    <row r="34" spans="1:13" ht="10.5" customHeight="1" x14ac:dyDescent="0.2">
      <c r="A34" s="1312" t="s">
        <v>1440</v>
      </c>
      <c r="B34" s="1289">
        <v>82</v>
      </c>
      <c r="C34" s="1289">
        <v>82</v>
      </c>
      <c r="D34" s="1289">
        <v>80</v>
      </c>
      <c r="E34" s="1289">
        <v>82</v>
      </c>
      <c r="F34" s="1289">
        <v>93</v>
      </c>
      <c r="G34" s="1289">
        <v>93</v>
      </c>
      <c r="H34" s="1289">
        <v>92</v>
      </c>
      <c r="I34" s="1288">
        <v>87</v>
      </c>
      <c r="J34" s="2113" t="s">
        <v>1017</v>
      </c>
      <c r="K34" s="2114" t="s">
        <v>1252</v>
      </c>
      <c r="L34" s="2136"/>
      <c r="M34" s="2137"/>
    </row>
    <row r="35" spans="1:13" ht="10.5" customHeight="1" x14ac:dyDescent="0.2">
      <c r="A35" s="1312" t="s">
        <v>1439</v>
      </c>
      <c r="B35" s="1289">
        <v>58</v>
      </c>
      <c r="C35" s="1289">
        <v>55</v>
      </c>
      <c r="D35" s="1289">
        <v>53</v>
      </c>
      <c r="E35" s="1289">
        <v>55</v>
      </c>
      <c r="F35" s="1289">
        <v>56</v>
      </c>
      <c r="G35" s="1289">
        <v>55</v>
      </c>
      <c r="H35" s="1289">
        <v>51</v>
      </c>
      <c r="I35" s="1288">
        <v>54</v>
      </c>
      <c r="J35" s="2113" t="s">
        <v>1233</v>
      </c>
      <c r="K35" s="2114" t="s">
        <v>1012</v>
      </c>
      <c r="L35" s="2136"/>
      <c r="M35" s="2137"/>
    </row>
    <row r="36" spans="1:13" ht="10.5" customHeight="1" x14ac:dyDescent="0.2">
      <c r="A36" s="1242" t="s">
        <v>1438</v>
      </c>
      <c r="B36" s="1292">
        <v>207</v>
      </c>
      <c r="C36" s="1292">
        <v>200</v>
      </c>
      <c r="D36" s="1292">
        <v>194</v>
      </c>
      <c r="E36" s="1292">
        <v>201</v>
      </c>
      <c r="F36" s="1292">
        <v>215</v>
      </c>
      <c r="G36" s="1292">
        <v>213</v>
      </c>
      <c r="H36" s="1292">
        <v>211</v>
      </c>
      <c r="I36" s="1291">
        <v>206</v>
      </c>
      <c r="J36" s="2119" t="s">
        <v>1012</v>
      </c>
      <c r="K36" s="2114" t="s">
        <v>1237</v>
      </c>
      <c r="L36" s="2121"/>
      <c r="M36" s="2138"/>
    </row>
    <row r="37" spans="1:13" ht="10.5" customHeight="1" x14ac:dyDescent="0.2">
      <c r="A37" s="1242" t="s">
        <v>1011</v>
      </c>
      <c r="B37" s="1292">
        <v>10</v>
      </c>
      <c r="C37" s="1292">
        <v>11</v>
      </c>
      <c r="D37" s="1292">
        <v>12</v>
      </c>
      <c r="E37" s="1292">
        <v>10</v>
      </c>
      <c r="F37" s="1292">
        <v>12</v>
      </c>
      <c r="G37" s="1292">
        <v>13</v>
      </c>
      <c r="H37" s="1292">
        <v>16</v>
      </c>
      <c r="I37" s="1291">
        <v>17</v>
      </c>
      <c r="J37" s="2119" t="s">
        <v>1010</v>
      </c>
      <c r="K37" s="2114" t="s">
        <v>1445</v>
      </c>
      <c r="L37" s="2121"/>
      <c r="M37" s="2138"/>
    </row>
    <row r="38" spans="1:13" ht="10.5" customHeight="1" thickBot="1" x14ac:dyDescent="0.25">
      <c r="A38" s="1242" t="s">
        <v>897</v>
      </c>
      <c r="B38" s="1292">
        <v>1</v>
      </c>
      <c r="C38" s="1292">
        <v>1</v>
      </c>
      <c r="D38" s="1292">
        <v>1</v>
      </c>
      <c r="E38" s="1292">
        <v>3</v>
      </c>
      <c r="F38" s="1292">
        <v>4</v>
      </c>
      <c r="G38" s="1292">
        <v>5</v>
      </c>
      <c r="H38" s="1292">
        <v>5</v>
      </c>
      <c r="I38" s="1291">
        <v>6</v>
      </c>
      <c r="J38" s="2139" t="s">
        <v>1017</v>
      </c>
      <c r="K38" s="2125" t="s">
        <v>1448</v>
      </c>
      <c r="L38" s="2140"/>
      <c r="M38" s="2141"/>
    </row>
    <row r="39" spans="1:13" ht="9.75" customHeight="1" x14ac:dyDescent="0.2">
      <c r="A39" s="1251"/>
      <c r="B39" s="1279"/>
      <c r="C39" s="2142"/>
      <c r="D39" s="2142"/>
      <c r="E39" s="1279"/>
      <c r="F39" s="1279"/>
      <c r="G39" s="1292"/>
      <c r="H39" s="1292"/>
      <c r="I39" s="1292"/>
      <c r="J39" s="2106"/>
      <c r="K39" s="2106"/>
      <c r="L39" s="2105"/>
      <c r="M39" s="2105"/>
    </row>
    <row r="40" spans="1:13" ht="9.75" customHeight="1" thickBot="1" x14ac:dyDescent="0.25">
      <c r="A40" s="1242"/>
      <c r="B40" s="1292"/>
      <c r="C40" s="1292"/>
      <c r="D40" s="1292"/>
      <c r="E40" s="1292"/>
      <c r="F40" s="1292"/>
      <c r="G40" s="2142"/>
      <c r="H40" s="2142"/>
      <c r="I40" s="2142"/>
      <c r="J40" s="2143"/>
      <c r="K40" s="2143"/>
      <c r="L40" s="2144"/>
      <c r="M40" s="2144"/>
    </row>
    <row r="41" spans="1:13" ht="15" customHeight="1" x14ac:dyDescent="0.2">
      <c r="A41" s="2363" t="s">
        <v>1447</v>
      </c>
      <c r="B41" s="2363" t="s">
        <v>63</v>
      </c>
      <c r="C41" s="2363" t="s">
        <v>63</v>
      </c>
      <c r="D41" s="2076"/>
      <c r="E41" s="2076"/>
      <c r="F41" s="2076"/>
      <c r="G41" s="2076"/>
      <c r="H41" s="2076"/>
      <c r="I41" s="2077"/>
      <c r="J41" s="2393" t="s">
        <v>934</v>
      </c>
      <c r="K41" s="2394" t="s">
        <v>63</v>
      </c>
      <c r="L41" s="2395"/>
      <c r="M41" s="2396" t="s">
        <v>63</v>
      </c>
    </row>
    <row r="42" spans="1:13" ht="9" customHeight="1" x14ac:dyDescent="0.2">
      <c r="A42" s="1746"/>
      <c r="B42" s="2076"/>
      <c r="C42" s="2076"/>
      <c r="D42" s="2076"/>
      <c r="E42" s="2076"/>
      <c r="F42" s="2076"/>
      <c r="G42" s="2076"/>
      <c r="H42" s="2076"/>
      <c r="I42" s="2077"/>
      <c r="J42" s="2135"/>
      <c r="K42" s="2114"/>
      <c r="L42" s="2145"/>
      <c r="M42" s="2076"/>
    </row>
    <row r="43" spans="1:13" ht="15.75" customHeight="1" thickBot="1" x14ac:dyDescent="0.25">
      <c r="A43" s="1948" t="s">
        <v>872</v>
      </c>
      <c r="B43" s="1947" t="s">
        <v>1400</v>
      </c>
      <c r="C43" s="1947" t="s">
        <v>1235</v>
      </c>
      <c r="D43" s="1947" t="s">
        <v>909</v>
      </c>
      <c r="E43" s="1947" t="s">
        <v>908</v>
      </c>
      <c r="F43" s="1947" t="s">
        <v>907</v>
      </c>
      <c r="G43" s="1947" t="s">
        <v>916</v>
      </c>
      <c r="H43" s="1947" t="s">
        <v>915</v>
      </c>
      <c r="I43" s="1260" t="s">
        <v>914</v>
      </c>
      <c r="J43" s="1946" t="s">
        <v>1399</v>
      </c>
      <c r="K43" s="1945" t="s">
        <v>1398</v>
      </c>
      <c r="L43" s="1315"/>
      <c r="M43" s="1234"/>
    </row>
    <row r="44" spans="1:13" ht="10.5" customHeight="1" x14ac:dyDescent="0.2">
      <c r="A44" s="1314" t="s">
        <v>1442</v>
      </c>
      <c r="B44" s="1301">
        <v>14</v>
      </c>
      <c r="C44" s="1301">
        <v>-59</v>
      </c>
      <c r="D44" s="1301">
        <v>-29</v>
      </c>
      <c r="E44" s="1301">
        <v>10</v>
      </c>
      <c r="F44" s="1301">
        <v>-46</v>
      </c>
      <c r="G44" s="1301">
        <v>-17</v>
      </c>
      <c r="H44" s="1301">
        <v>-3</v>
      </c>
      <c r="I44" s="1300">
        <v>-28</v>
      </c>
      <c r="J44" s="2036"/>
      <c r="K44" s="2037"/>
      <c r="L44" s="2080"/>
      <c r="M44" s="2137"/>
    </row>
    <row r="45" spans="1:13" ht="10.5" customHeight="1" x14ac:dyDescent="0.2">
      <c r="A45" s="1312" t="s">
        <v>1441</v>
      </c>
      <c r="B45" s="1289">
        <v>-14</v>
      </c>
      <c r="C45" s="1289">
        <v>-2</v>
      </c>
      <c r="D45" s="1289">
        <v>-1</v>
      </c>
      <c r="E45" s="1289" t="s">
        <v>279</v>
      </c>
      <c r="F45" s="1289">
        <v>10</v>
      </c>
      <c r="G45" s="1289">
        <v>5</v>
      </c>
      <c r="H45" s="1289">
        <v>2</v>
      </c>
      <c r="I45" s="1288">
        <v>1</v>
      </c>
      <c r="J45" s="2113"/>
      <c r="K45" s="2114"/>
      <c r="L45" s="2080"/>
      <c r="M45" s="2137"/>
    </row>
    <row r="46" spans="1:13" ht="10.5" customHeight="1" x14ac:dyDescent="0.2">
      <c r="A46" s="1312" t="s">
        <v>1440</v>
      </c>
      <c r="B46" s="1289">
        <v>-24</v>
      </c>
      <c r="C46" s="1289">
        <v>-151</v>
      </c>
      <c r="D46" s="1289">
        <v>19</v>
      </c>
      <c r="E46" s="1289">
        <v>8</v>
      </c>
      <c r="F46" s="1289">
        <v>35</v>
      </c>
      <c r="G46" s="1289">
        <v>1</v>
      </c>
      <c r="H46" s="1289">
        <v>10</v>
      </c>
      <c r="I46" s="1288">
        <v>-12</v>
      </c>
      <c r="J46" s="2113"/>
      <c r="K46" s="2114"/>
      <c r="L46" s="2080"/>
      <c r="M46" s="2137"/>
    </row>
    <row r="47" spans="1:13" ht="10.5" customHeight="1" x14ac:dyDescent="0.2">
      <c r="A47" s="1312" t="s">
        <v>1439</v>
      </c>
      <c r="B47" s="1289">
        <v>-29</v>
      </c>
      <c r="C47" s="1289">
        <v>-19</v>
      </c>
      <c r="D47" s="1289">
        <v>-31</v>
      </c>
      <c r="E47" s="1289">
        <v>-2</v>
      </c>
      <c r="F47" s="1289">
        <v>-1</v>
      </c>
      <c r="G47" s="1289">
        <v>1</v>
      </c>
      <c r="H47" s="1289" t="s">
        <v>279</v>
      </c>
      <c r="I47" s="1288">
        <v>1</v>
      </c>
      <c r="J47" s="2113"/>
      <c r="K47" s="2114"/>
      <c r="L47" s="2080"/>
      <c r="M47" s="2137"/>
    </row>
    <row r="48" spans="1:13" ht="10.5" customHeight="1" x14ac:dyDescent="0.2">
      <c r="A48" s="1242" t="s">
        <v>1438</v>
      </c>
      <c r="B48" s="1292">
        <v>-53</v>
      </c>
      <c r="C48" s="1292">
        <v>-231</v>
      </c>
      <c r="D48" s="1292">
        <v>-42</v>
      </c>
      <c r="E48" s="1292">
        <v>16</v>
      </c>
      <c r="F48" s="1292">
        <v>-2</v>
      </c>
      <c r="G48" s="1292">
        <v>-11</v>
      </c>
      <c r="H48" s="1292">
        <v>9</v>
      </c>
      <c r="I48" s="1291">
        <v>-38</v>
      </c>
      <c r="J48" s="2119"/>
      <c r="K48" s="2114"/>
      <c r="L48" s="2121"/>
      <c r="M48" s="2138"/>
    </row>
    <row r="49" spans="1:13" ht="10.5" customHeight="1" x14ac:dyDescent="0.2">
      <c r="A49" s="1242" t="s">
        <v>1011</v>
      </c>
      <c r="B49" s="1292">
        <v>9</v>
      </c>
      <c r="C49" s="1292">
        <v>3</v>
      </c>
      <c r="D49" s="1292">
        <v>28</v>
      </c>
      <c r="E49" s="1292">
        <v>12</v>
      </c>
      <c r="F49" s="1292">
        <v>16</v>
      </c>
      <c r="G49" s="1292">
        <v>7</v>
      </c>
      <c r="H49" s="1292">
        <v>-74</v>
      </c>
      <c r="I49" s="1291">
        <v>4</v>
      </c>
      <c r="J49" s="2119"/>
      <c r="K49" s="2114"/>
      <c r="L49" s="2121"/>
      <c r="M49" s="2138"/>
    </row>
    <row r="50" spans="1:13" ht="10.5" customHeight="1" thickBot="1" x14ac:dyDescent="0.25">
      <c r="A50" s="1242" t="s">
        <v>897</v>
      </c>
      <c r="B50" s="1292" t="s">
        <v>270</v>
      </c>
      <c r="C50" s="1292">
        <v>-10</v>
      </c>
      <c r="D50" s="1292">
        <v>2</v>
      </c>
      <c r="E50" s="1292">
        <v>16</v>
      </c>
      <c r="F50" s="1292">
        <v>-1</v>
      </c>
      <c r="G50" s="1292">
        <v>-1</v>
      </c>
      <c r="H50" s="1292" t="s">
        <v>270</v>
      </c>
      <c r="I50" s="1291">
        <v>-1</v>
      </c>
      <c r="J50" s="2139"/>
      <c r="K50" s="2125"/>
      <c r="L50" s="2140"/>
      <c r="M50" s="2141"/>
    </row>
    <row r="51" spans="1:13" ht="9.75" customHeight="1" x14ac:dyDescent="0.25">
      <c r="A51" s="1246"/>
      <c r="B51" s="2105"/>
      <c r="C51" s="2105"/>
      <c r="D51" s="2105"/>
      <c r="E51" s="2105"/>
      <c r="F51" s="2105"/>
      <c r="G51" s="2105"/>
      <c r="H51" s="2105"/>
      <c r="I51" s="2105"/>
      <c r="J51" s="2106"/>
      <c r="K51" s="2106"/>
      <c r="L51" s="2146"/>
      <c r="M51" s="2146"/>
    </row>
    <row r="52" spans="1:13" ht="9.75" customHeight="1" thickBot="1" x14ac:dyDescent="0.3">
      <c r="A52" s="1246"/>
      <c r="B52" s="2105"/>
      <c r="C52" s="2105"/>
      <c r="D52" s="2105"/>
      <c r="E52" s="2105"/>
      <c r="F52" s="2105"/>
      <c r="G52" s="2105"/>
      <c r="H52" s="2105"/>
      <c r="I52" s="2105"/>
      <c r="J52" s="2147"/>
      <c r="K52" s="2147"/>
      <c r="L52" s="2146"/>
      <c r="M52" s="2146"/>
    </row>
    <row r="53" spans="1:13" ht="15" customHeight="1" x14ac:dyDescent="0.2">
      <c r="A53" s="2363" t="s">
        <v>1446</v>
      </c>
      <c r="B53" s="2363" t="s">
        <v>63</v>
      </c>
      <c r="C53" s="2363" t="s">
        <v>63</v>
      </c>
      <c r="D53" s="2076"/>
      <c r="E53" s="2076"/>
      <c r="F53" s="2076"/>
      <c r="G53" s="2076"/>
      <c r="H53" s="2076"/>
      <c r="I53" s="2077"/>
      <c r="J53" s="2393" t="s">
        <v>934</v>
      </c>
      <c r="K53" s="2394" t="s">
        <v>63</v>
      </c>
      <c r="L53" s="2395"/>
      <c r="M53" s="2396" t="s">
        <v>63</v>
      </c>
    </row>
    <row r="54" spans="1:13" ht="9.75" customHeight="1" x14ac:dyDescent="0.2">
      <c r="A54" s="1746"/>
      <c r="B54" s="2076"/>
      <c r="C54" s="2076"/>
      <c r="D54" s="2076"/>
      <c r="E54" s="2076"/>
      <c r="F54" s="2076"/>
      <c r="G54" s="2076"/>
      <c r="H54" s="2076"/>
      <c r="I54" s="2077"/>
      <c r="J54" s="2135"/>
      <c r="K54" s="2114"/>
      <c r="L54" s="2145"/>
      <c r="M54" s="2076"/>
    </row>
    <row r="55" spans="1:13" ht="15.75" customHeight="1" thickBot="1" x14ac:dyDescent="0.25">
      <c r="A55" s="1948" t="s">
        <v>902</v>
      </c>
      <c r="B55" s="1947" t="s">
        <v>1400</v>
      </c>
      <c r="C55" s="1947" t="s">
        <v>1235</v>
      </c>
      <c r="D55" s="1947" t="s">
        <v>909</v>
      </c>
      <c r="E55" s="1947" t="s">
        <v>908</v>
      </c>
      <c r="F55" s="1947" t="s">
        <v>907</v>
      </c>
      <c r="G55" s="1947" t="s">
        <v>916</v>
      </c>
      <c r="H55" s="1947" t="s">
        <v>915</v>
      </c>
      <c r="I55" s="1260" t="s">
        <v>914</v>
      </c>
      <c r="J55" s="1946" t="s">
        <v>1399</v>
      </c>
      <c r="K55" s="1945" t="s">
        <v>1398</v>
      </c>
      <c r="L55" s="1315"/>
      <c r="M55" s="1234"/>
    </row>
    <row r="56" spans="1:13" ht="10.5" customHeight="1" x14ac:dyDescent="0.2">
      <c r="A56" s="1314" t="s">
        <v>1442</v>
      </c>
      <c r="B56" s="1313">
        <v>9.6999999999999993</v>
      </c>
      <c r="C56" s="1313">
        <v>9.6999999999999993</v>
      </c>
      <c r="D56" s="1313">
        <v>9.8000000000000007</v>
      </c>
      <c r="E56" s="1313">
        <v>10.1</v>
      </c>
      <c r="F56" s="1313">
        <v>9.9</v>
      </c>
      <c r="G56" s="1313">
        <v>9.3000000000000007</v>
      </c>
      <c r="H56" s="1313">
        <v>9.8000000000000007</v>
      </c>
      <c r="I56" s="2084">
        <v>9.6</v>
      </c>
      <c r="J56" s="2036" t="s">
        <v>1017</v>
      </c>
      <c r="K56" s="2037" t="s">
        <v>1019</v>
      </c>
      <c r="L56" s="2080"/>
      <c r="M56" s="2137"/>
    </row>
    <row r="57" spans="1:13" ht="10.5" customHeight="1" x14ac:dyDescent="0.2">
      <c r="A57" s="1312" t="s">
        <v>1441</v>
      </c>
      <c r="B57" s="1311">
        <v>8.4</v>
      </c>
      <c r="C57" s="1311">
        <v>7.8</v>
      </c>
      <c r="D57" s="1311">
        <v>7.5</v>
      </c>
      <c r="E57" s="1311">
        <v>7.7</v>
      </c>
      <c r="F57" s="1311">
        <v>7.3</v>
      </c>
      <c r="G57" s="1311">
        <v>7.1</v>
      </c>
      <c r="H57" s="1311">
        <v>7.1</v>
      </c>
      <c r="I57" s="2085">
        <v>6.7</v>
      </c>
      <c r="J57" s="2113" t="s">
        <v>1239</v>
      </c>
      <c r="K57" s="2114" t="s">
        <v>1246</v>
      </c>
      <c r="L57" s="2080"/>
      <c r="M57" s="2137"/>
    </row>
    <row r="58" spans="1:13" ht="10.5" customHeight="1" x14ac:dyDescent="0.2">
      <c r="A58" s="1312" t="s">
        <v>1440</v>
      </c>
      <c r="B58" s="1311">
        <v>14.6</v>
      </c>
      <c r="C58" s="1311">
        <v>15.1</v>
      </c>
      <c r="D58" s="1311">
        <v>14.7</v>
      </c>
      <c r="E58" s="1311">
        <v>14.8</v>
      </c>
      <c r="F58" s="1311">
        <v>14.4</v>
      </c>
      <c r="G58" s="1311">
        <v>14.7</v>
      </c>
      <c r="H58" s="1311">
        <v>15</v>
      </c>
      <c r="I58" s="2085">
        <v>14.7</v>
      </c>
      <c r="J58" s="2113" t="s">
        <v>1026</v>
      </c>
      <c r="K58" s="2114" t="s">
        <v>1020</v>
      </c>
      <c r="L58" s="2080"/>
      <c r="M58" s="2137"/>
    </row>
    <row r="59" spans="1:13" ht="10.5" customHeight="1" x14ac:dyDescent="0.2">
      <c r="A59" s="1312" t="s">
        <v>1439</v>
      </c>
      <c r="B59" s="1311">
        <v>13.5</v>
      </c>
      <c r="C59" s="1311">
        <v>12.8</v>
      </c>
      <c r="D59" s="1311">
        <v>13.8</v>
      </c>
      <c r="E59" s="1311">
        <v>13.3</v>
      </c>
      <c r="F59" s="1311">
        <v>12.9</v>
      </c>
      <c r="G59" s="1311">
        <v>12.6</v>
      </c>
      <c r="H59" s="1311">
        <v>12.7</v>
      </c>
      <c r="I59" s="2085">
        <v>11.5</v>
      </c>
      <c r="J59" s="2113" t="s">
        <v>1233</v>
      </c>
      <c r="K59" s="2114" t="s">
        <v>1233</v>
      </c>
      <c r="L59" s="2080"/>
      <c r="M59" s="2137"/>
    </row>
    <row r="60" spans="1:13" ht="10.5" customHeight="1" x14ac:dyDescent="0.2">
      <c r="A60" s="1242" t="s">
        <v>1438</v>
      </c>
      <c r="B60" s="1310">
        <v>46.2</v>
      </c>
      <c r="C60" s="1310">
        <v>45.400000000000006</v>
      </c>
      <c r="D60" s="1310">
        <v>45.8</v>
      </c>
      <c r="E60" s="1310">
        <v>45.900000000000006</v>
      </c>
      <c r="F60" s="1310">
        <v>44.5</v>
      </c>
      <c r="G60" s="1310">
        <v>43.7</v>
      </c>
      <c r="H60" s="1310">
        <v>44.6</v>
      </c>
      <c r="I60" s="2053">
        <v>42.5</v>
      </c>
      <c r="J60" s="2119" t="s">
        <v>1240</v>
      </c>
      <c r="K60" s="2114" t="s">
        <v>1012</v>
      </c>
      <c r="L60" s="2121"/>
      <c r="M60" s="2138"/>
    </row>
    <row r="61" spans="1:13" ht="10.5" customHeight="1" x14ac:dyDescent="0.2">
      <c r="A61" s="1242" t="s">
        <v>1011</v>
      </c>
      <c r="B61" s="1310">
        <v>1.5</v>
      </c>
      <c r="C61" s="1310">
        <v>1.8</v>
      </c>
      <c r="D61" s="1310">
        <v>1.8</v>
      </c>
      <c r="E61" s="1310">
        <v>2</v>
      </c>
      <c r="F61" s="1310">
        <v>2.1</v>
      </c>
      <c r="G61" s="1310">
        <v>2.2999999999999998</v>
      </c>
      <c r="H61" s="1310">
        <v>2.4</v>
      </c>
      <c r="I61" s="2053">
        <v>2.4</v>
      </c>
      <c r="J61" s="2119" t="s">
        <v>1445</v>
      </c>
      <c r="K61" s="2114" t="s">
        <v>1444</v>
      </c>
      <c r="L61" s="2121"/>
      <c r="M61" s="2138"/>
    </row>
    <row r="62" spans="1:13" ht="10.5" customHeight="1" thickBot="1" x14ac:dyDescent="0.25">
      <c r="A62" s="1242" t="s">
        <v>897</v>
      </c>
      <c r="B62" s="1310">
        <v>25</v>
      </c>
      <c r="C62" s="1310">
        <v>34.899999999999991</v>
      </c>
      <c r="D62" s="1310">
        <v>29.5</v>
      </c>
      <c r="E62" s="1310">
        <v>31.099999999999994</v>
      </c>
      <c r="F62" s="1310">
        <v>22.6</v>
      </c>
      <c r="G62" s="1310">
        <v>31</v>
      </c>
      <c r="H62" s="1310">
        <v>29.099999999999994</v>
      </c>
      <c r="I62" s="2053">
        <v>29.699999999999996</v>
      </c>
      <c r="J62" s="2139" t="s">
        <v>1256</v>
      </c>
      <c r="K62" s="2125" t="s">
        <v>1238</v>
      </c>
      <c r="L62" s="2140"/>
      <c r="M62" s="2141"/>
    </row>
    <row r="63" spans="1:13" ht="9.75" customHeight="1" x14ac:dyDescent="0.25">
      <c r="A63" s="1246"/>
      <c r="B63" s="2105"/>
      <c r="C63" s="2105"/>
      <c r="D63" s="2105"/>
      <c r="E63" s="2105"/>
      <c r="F63" s="2105"/>
      <c r="G63" s="2105"/>
      <c r="H63" s="2105"/>
      <c r="I63" s="2105"/>
      <c r="J63" s="2106"/>
      <c r="K63" s="2106"/>
      <c r="L63" s="2146"/>
      <c r="M63" s="2146"/>
    </row>
    <row r="64" spans="1:13" ht="9.75" customHeight="1" thickBot="1" x14ac:dyDescent="0.3">
      <c r="A64" s="1246"/>
      <c r="B64" s="2105"/>
      <c r="C64" s="2105"/>
      <c r="D64" s="2105"/>
      <c r="E64" s="2105"/>
      <c r="F64" s="2105"/>
      <c r="G64" s="2105"/>
      <c r="H64" s="2105"/>
      <c r="I64" s="2105"/>
      <c r="J64" s="2147"/>
      <c r="K64" s="2147"/>
      <c r="L64" s="2146"/>
      <c r="M64" s="2146"/>
    </row>
    <row r="65" spans="1:13" ht="15" customHeight="1" x14ac:dyDescent="0.2">
      <c r="A65" s="2363" t="s">
        <v>1443</v>
      </c>
      <c r="B65" s="2363" t="s">
        <v>63</v>
      </c>
      <c r="C65" s="2363" t="s">
        <v>63</v>
      </c>
      <c r="D65" s="2076"/>
      <c r="E65" s="2076"/>
      <c r="F65" s="2076"/>
      <c r="G65" s="2076"/>
      <c r="H65" s="2076"/>
      <c r="I65" s="2077"/>
      <c r="J65" s="2393" t="s">
        <v>934</v>
      </c>
      <c r="K65" s="2394" t="s">
        <v>63</v>
      </c>
      <c r="L65" s="2395"/>
      <c r="M65" s="2396" t="s">
        <v>63</v>
      </c>
    </row>
    <row r="66" spans="1:13" ht="10.5" customHeight="1" x14ac:dyDescent="0.2">
      <c r="A66" s="1746"/>
      <c r="B66" s="2076"/>
      <c r="C66" s="2076"/>
      <c r="D66" s="2076"/>
      <c r="E66" s="2076"/>
      <c r="F66" s="2076"/>
      <c r="G66" s="2076"/>
      <c r="H66" s="2076"/>
      <c r="I66" s="2077"/>
      <c r="J66" s="2135"/>
      <c r="K66" s="2114"/>
      <c r="L66" s="2145"/>
      <c r="M66" s="2076"/>
    </row>
    <row r="67" spans="1:13" ht="15.75" customHeight="1" thickBot="1" x14ac:dyDescent="0.25">
      <c r="A67" s="1948" t="s">
        <v>902</v>
      </c>
      <c r="B67" s="1947" t="s">
        <v>1400</v>
      </c>
      <c r="C67" s="1947" t="s">
        <v>1235</v>
      </c>
      <c r="D67" s="1947" t="s">
        <v>909</v>
      </c>
      <c r="E67" s="1947" t="s">
        <v>908</v>
      </c>
      <c r="F67" s="1947" t="s">
        <v>907</v>
      </c>
      <c r="G67" s="1947" t="s">
        <v>916</v>
      </c>
      <c r="H67" s="1947" t="s">
        <v>915</v>
      </c>
      <c r="I67" s="1260" t="s">
        <v>914</v>
      </c>
      <c r="J67" s="1946" t="s">
        <v>1399</v>
      </c>
      <c r="K67" s="1945" t="s">
        <v>1398</v>
      </c>
      <c r="L67" s="1315"/>
      <c r="M67" s="1234"/>
    </row>
    <row r="68" spans="1:13" ht="10.5" customHeight="1" x14ac:dyDescent="0.2">
      <c r="A68" s="1314" t="s">
        <v>1442</v>
      </c>
      <c r="B68" s="1313">
        <v>5.0999999999999996</v>
      </c>
      <c r="C68" s="1313">
        <v>4.7</v>
      </c>
      <c r="D68" s="1313">
        <v>4.9000000000000004</v>
      </c>
      <c r="E68" s="1313">
        <v>5.5</v>
      </c>
      <c r="F68" s="1313">
        <v>5.9</v>
      </c>
      <c r="G68" s="1313">
        <v>5.8</v>
      </c>
      <c r="H68" s="1313">
        <v>5</v>
      </c>
      <c r="I68" s="2084">
        <v>5</v>
      </c>
      <c r="J68" s="2036" t="s">
        <v>1016</v>
      </c>
      <c r="K68" s="2037" t="s">
        <v>1253</v>
      </c>
      <c r="L68" s="2080"/>
      <c r="M68" s="2137"/>
    </row>
    <row r="69" spans="1:13" ht="10.5" customHeight="1" x14ac:dyDescent="0.2">
      <c r="A69" s="1312" t="s">
        <v>1441</v>
      </c>
      <c r="B69" s="1311">
        <v>5.0999999999999996</v>
      </c>
      <c r="C69" s="1311">
        <v>4.5999999999999996</v>
      </c>
      <c r="D69" s="1311">
        <v>4.5</v>
      </c>
      <c r="E69" s="1311">
        <v>6.3</v>
      </c>
      <c r="F69" s="1311">
        <v>5</v>
      </c>
      <c r="G69" s="1311">
        <v>4</v>
      </c>
      <c r="H69" s="1311">
        <v>5.2</v>
      </c>
      <c r="I69" s="2085">
        <v>4.8</v>
      </c>
      <c r="J69" s="2113" t="s">
        <v>1238</v>
      </c>
      <c r="K69" s="2114" t="s">
        <v>1240</v>
      </c>
      <c r="L69" s="2080"/>
      <c r="M69" s="2137"/>
    </row>
    <row r="70" spans="1:13" ht="10.5" customHeight="1" x14ac:dyDescent="0.2">
      <c r="A70" s="1312" t="s">
        <v>1440</v>
      </c>
      <c r="B70" s="1311">
        <v>7.4</v>
      </c>
      <c r="C70" s="1311">
        <v>7.7</v>
      </c>
      <c r="D70" s="1311">
        <v>7.6</v>
      </c>
      <c r="E70" s="1311">
        <v>7.6</v>
      </c>
      <c r="F70" s="1311">
        <v>7.4</v>
      </c>
      <c r="G70" s="1311">
        <v>7.6</v>
      </c>
      <c r="H70" s="1311">
        <v>7</v>
      </c>
      <c r="I70" s="2085">
        <v>7.8</v>
      </c>
      <c r="J70" s="2113" t="s">
        <v>1237</v>
      </c>
      <c r="K70" s="2114" t="s">
        <v>1017</v>
      </c>
      <c r="L70" s="2080"/>
      <c r="M70" s="2137"/>
    </row>
    <row r="71" spans="1:13" ht="10.5" customHeight="1" x14ac:dyDescent="0.2">
      <c r="A71" s="1312" t="s">
        <v>1439</v>
      </c>
      <c r="B71" s="1311">
        <v>6.6</v>
      </c>
      <c r="C71" s="1311">
        <v>6.3</v>
      </c>
      <c r="D71" s="1311">
        <v>7.2</v>
      </c>
      <c r="E71" s="1311">
        <v>6.4</v>
      </c>
      <c r="F71" s="1311">
        <v>6.5</v>
      </c>
      <c r="G71" s="1311">
        <v>7.2</v>
      </c>
      <c r="H71" s="1311">
        <v>6.1</v>
      </c>
      <c r="I71" s="2085">
        <v>6.2</v>
      </c>
      <c r="J71" s="2113" t="s">
        <v>1233</v>
      </c>
      <c r="K71" s="2114" t="s">
        <v>1240</v>
      </c>
      <c r="L71" s="2080"/>
      <c r="M71" s="2137"/>
    </row>
    <row r="72" spans="1:13" ht="10.5" customHeight="1" x14ac:dyDescent="0.2">
      <c r="A72" s="1242" t="s">
        <v>1438</v>
      </c>
      <c r="B72" s="1310">
        <v>24.2</v>
      </c>
      <c r="C72" s="1310">
        <v>23.3</v>
      </c>
      <c r="D72" s="1310">
        <v>24.2</v>
      </c>
      <c r="E72" s="1310">
        <v>25.799999999999997</v>
      </c>
      <c r="F72" s="1310">
        <v>24.8</v>
      </c>
      <c r="G72" s="1310">
        <v>24.6</v>
      </c>
      <c r="H72" s="1310">
        <v>23.3</v>
      </c>
      <c r="I72" s="2053">
        <v>23.8</v>
      </c>
      <c r="J72" s="2119" t="s">
        <v>1012</v>
      </c>
      <c r="K72" s="2114" t="s">
        <v>1019</v>
      </c>
      <c r="L72" s="2121"/>
      <c r="M72" s="2138"/>
    </row>
    <row r="73" spans="1:13" ht="10.5" customHeight="1" x14ac:dyDescent="0.2">
      <c r="A73" s="1242" t="s">
        <v>1011</v>
      </c>
      <c r="B73" s="1310">
        <v>0.6</v>
      </c>
      <c r="C73" s="1310">
        <v>0.4</v>
      </c>
      <c r="D73" s="1310">
        <v>0.5</v>
      </c>
      <c r="E73" s="1310">
        <v>0.6</v>
      </c>
      <c r="F73" s="1310">
        <v>0.5</v>
      </c>
      <c r="G73" s="1310">
        <v>0.5</v>
      </c>
      <c r="H73" s="1310">
        <v>0.7</v>
      </c>
      <c r="I73" s="2053">
        <v>0.8</v>
      </c>
      <c r="J73" s="2119" t="s">
        <v>1437</v>
      </c>
      <c r="K73" s="2114" t="s">
        <v>1245</v>
      </c>
      <c r="L73" s="2121"/>
      <c r="M73" s="2138"/>
    </row>
    <row r="74" spans="1:13" ht="10.5" customHeight="1" thickBot="1" x14ac:dyDescent="0.25">
      <c r="A74" s="1242" t="s">
        <v>897</v>
      </c>
      <c r="B74" s="1310">
        <v>14.8</v>
      </c>
      <c r="C74" s="1310">
        <v>18.599999999999998</v>
      </c>
      <c r="D74" s="1310">
        <v>22.100000000000005</v>
      </c>
      <c r="E74" s="1310">
        <v>24.200000000000003</v>
      </c>
      <c r="F74" s="1310">
        <v>16.900000000000002</v>
      </c>
      <c r="G74" s="1310">
        <v>26.700000000000003</v>
      </c>
      <c r="H74" s="1310">
        <v>24.700000000000003</v>
      </c>
      <c r="I74" s="2053">
        <v>28</v>
      </c>
      <c r="J74" s="2139" t="s">
        <v>1248</v>
      </c>
      <c r="K74" s="2125" t="s">
        <v>1252</v>
      </c>
      <c r="L74" s="2140"/>
      <c r="M74" s="2141"/>
    </row>
  </sheetData>
  <mergeCells count="18">
    <mergeCell ref="A1:D1"/>
    <mergeCell ref="J1:K1"/>
    <mergeCell ref="L1:M1"/>
    <mergeCell ref="L2:M2"/>
    <mergeCell ref="J23:K23"/>
    <mergeCell ref="L23:M23"/>
    <mergeCell ref="A29:C29"/>
    <mergeCell ref="J29:K29"/>
    <mergeCell ref="L29:M29"/>
    <mergeCell ref="A41:C41"/>
    <mergeCell ref="J41:K41"/>
    <mergeCell ref="L41:M41"/>
    <mergeCell ref="A53:C53"/>
    <mergeCell ref="J53:K53"/>
    <mergeCell ref="L53:M53"/>
    <mergeCell ref="A65:C65"/>
    <mergeCell ref="J65:K65"/>
    <mergeCell ref="L65:M65"/>
  </mergeCells>
  <pageMargins left="0.70866141732283505" right="0.70866141732283505" top="0.74803149606299202" bottom="0.74803149606299202" header="0.31496062992126" footer="0.31496062992126"/>
  <pageSetup paperSize="9" scale="75" orientation="portrait" r:id="rId1"/>
  <headerFooter alignWithMargins="0"/>
  <ignoredErrors>
    <ignoredError sqref="J4:M50 A7:I75 J56:K74" numberStoredAsText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FCBE0-47C6-421A-97C6-00BD6182CDF1}">
  <sheetPr>
    <tabColor theme="5"/>
  </sheetPr>
  <dimension ref="F3"/>
  <sheetViews>
    <sheetView view="pageBreakPreview" topLeftCell="A16" zoomScale="60" zoomScaleNormal="100" zoomScalePageLayoutView="80" workbookViewId="0">
      <selection activeCell="A8" sqref="A8:A9"/>
    </sheetView>
  </sheetViews>
  <sheetFormatPr defaultColWidth="9.140625" defaultRowHeight="15" x14ac:dyDescent="0.25"/>
  <cols>
    <col min="1" max="4" width="9.140625" style="1"/>
    <col min="5" max="5" width="3.5703125" style="1" customWidth="1"/>
    <col min="6" max="16384" width="9.140625" style="1"/>
  </cols>
  <sheetData>
    <row r="3" spans="6:6" ht="35.25" x14ac:dyDescent="0.5">
      <c r="F3" s="36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E55"/>
  <sheetViews>
    <sheetView view="pageBreakPreview" topLeftCell="A53" zoomScaleNormal="100" zoomScaleSheetLayoutView="100" zoomScalePageLayoutView="70" workbookViewId="0">
      <selection activeCell="C44" sqref="C44"/>
    </sheetView>
  </sheetViews>
  <sheetFormatPr defaultColWidth="9.140625" defaultRowHeight="11.25" x14ac:dyDescent="0.2"/>
  <cols>
    <col min="1" max="1" width="52.7109375" style="2" customWidth="1"/>
    <col min="2" max="2" width="11" style="2" customWidth="1"/>
    <col min="3" max="3" width="39" style="1335" customWidth="1"/>
    <col min="4" max="4" width="57.140625" style="2" customWidth="1"/>
    <col min="5" max="5" width="6.5703125" style="2" customWidth="1"/>
    <col min="6" max="6" width="6.42578125" style="2" customWidth="1"/>
    <col min="7" max="16384" width="9.140625" style="2"/>
  </cols>
  <sheetData>
    <row r="1" spans="1:3" ht="13.5" customHeight="1" x14ac:dyDescent="0.2">
      <c r="A1" s="35" t="s">
        <v>62</v>
      </c>
    </row>
    <row r="2" spans="1:3" ht="13.5" customHeight="1" x14ac:dyDescent="0.2"/>
    <row r="3" spans="1:3" s="1335" customFormat="1" ht="13.5" customHeight="1" x14ac:dyDescent="0.2">
      <c r="A3" s="32" t="s">
        <v>1493</v>
      </c>
      <c r="B3" s="34"/>
      <c r="C3" s="34"/>
    </row>
    <row r="4" spans="1:3" ht="13.5" customHeight="1" x14ac:dyDescent="0.2">
      <c r="A4" s="34" t="s">
        <v>1517</v>
      </c>
      <c r="B4" s="34">
        <v>2</v>
      </c>
      <c r="C4" s="34"/>
    </row>
    <row r="5" spans="1:3" ht="13.5" customHeight="1" x14ac:dyDescent="0.2">
      <c r="A5" s="34" t="s">
        <v>59</v>
      </c>
      <c r="B5" s="34">
        <v>2</v>
      </c>
      <c r="C5" s="34"/>
    </row>
    <row r="6" spans="1:3" ht="13.5" customHeight="1" x14ac:dyDescent="0.2">
      <c r="A6" s="34"/>
      <c r="B6" s="34"/>
      <c r="C6" s="34"/>
    </row>
    <row r="7" spans="1:3" ht="13.5" customHeight="1" x14ac:dyDescent="0.2">
      <c r="A7" s="32" t="s">
        <v>56</v>
      </c>
      <c r="B7" s="34"/>
      <c r="C7" s="34"/>
    </row>
    <row r="8" spans="1:3" ht="13.5" customHeight="1" x14ac:dyDescent="0.2">
      <c r="A8" s="34" t="s">
        <v>1522</v>
      </c>
      <c r="B8" s="34">
        <v>4</v>
      </c>
      <c r="C8" s="34"/>
    </row>
    <row r="9" spans="1:3" ht="13.5" customHeight="1" x14ac:dyDescent="0.2">
      <c r="A9" s="34" t="s">
        <v>54</v>
      </c>
      <c r="B9" s="34">
        <v>4</v>
      </c>
      <c r="C9" s="34"/>
    </row>
    <row r="10" spans="1:3" ht="13.5" customHeight="1" x14ac:dyDescent="0.2">
      <c r="A10" s="34" t="s">
        <v>841</v>
      </c>
      <c r="B10" s="34">
        <v>5</v>
      </c>
      <c r="C10" s="34"/>
    </row>
    <row r="11" spans="1:3" ht="13.5" customHeight="1" x14ac:dyDescent="0.2">
      <c r="A11" s="34" t="s">
        <v>51</v>
      </c>
      <c r="B11" s="34">
        <v>6</v>
      </c>
      <c r="C11" s="34"/>
    </row>
    <row r="12" spans="1:3" ht="13.5" customHeight="1" x14ac:dyDescent="0.2">
      <c r="A12" s="34" t="s">
        <v>49</v>
      </c>
      <c r="B12" s="34">
        <v>7</v>
      </c>
      <c r="C12" s="34"/>
    </row>
    <row r="13" spans="1:3" ht="13.5" customHeight="1" x14ac:dyDescent="0.2">
      <c r="A13" s="34" t="s">
        <v>48</v>
      </c>
      <c r="B13" s="34">
        <v>8</v>
      </c>
      <c r="C13" s="34"/>
    </row>
    <row r="14" spans="1:3" ht="13.5" customHeight="1" x14ac:dyDescent="0.2">
      <c r="A14" s="34" t="s">
        <v>47</v>
      </c>
      <c r="B14" s="34">
        <v>9</v>
      </c>
      <c r="C14" s="34"/>
    </row>
    <row r="15" spans="1:3" ht="13.5" customHeight="1" x14ac:dyDescent="0.2">
      <c r="A15" s="34" t="s">
        <v>769</v>
      </c>
      <c r="B15" s="34">
        <v>10</v>
      </c>
      <c r="C15" s="34"/>
    </row>
    <row r="16" spans="1:3" ht="13.5" customHeight="1" x14ac:dyDescent="0.2">
      <c r="A16" s="34" t="s">
        <v>46</v>
      </c>
      <c r="B16" s="34">
        <v>10</v>
      </c>
      <c r="C16" s="34"/>
    </row>
    <row r="17" spans="1:5" ht="13.5" customHeight="1" x14ac:dyDescent="0.2">
      <c r="A17" s="34" t="s">
        <v>44</v>
      </c>
      <c r="B17" s="34">
        <v>11</v>
      </c>
      <c r="C17" s="34"/>
    </row>
    <row r="18" spans="1:5" ht="13.5" customHeight="1" x14ac:dyDescent="0.2">
      <c r="A18" s="34"/>
    </row>
    <row r="19" spans="1:5" ht="13.5" customHeight="1" x14ac:dyDescent="0.2">
      <c r="A19" s="32" t="s">
        <v>42</v>
      </c>
      <c r="B19" s="34"/>
      <c r="C19" s="34"/>
    </row>
    <row r="20" spans="1:5" ht="13.5" customHeight="1" x14ac:dyDescent="0.2">
      <c r="A20" s="32" t="s">
        <v>155</v>
      </c>
      <c r="B20" s="34"/>
      <c r="C20" s="34"/>
    </row>
    <row r="21" spans="1:5" ht="13.5" customHeight="1" x14ac:dyDescent="0.2">
      <c r="A21" s="34" t="s">
        <v>637</v>
      </c>
      <c r="B21" s="34">
        <v>13</v>
      </c>
      <c r="C21" s="34"/>
    </row>
    <row r="22" spans="1:5" ht="13.5" customHeight="1" x14ac:dyDescent="0.2">
      <c r="B22" s="34"/>
      <c r="C22" s="34"/>
      <c r="D22" s="34"/>
      <c r="E22" s="34"/>
    </row>
    <row r="23" spans="1:5" ht="13.5" customHeight="1" x14ac:dyDescent="0.2">
      <c r="A23" s="32" t="s">
        <v>1319</v>
      </c>
      <c r="D23" s="34"/>
      <c r="E23" s="34"/>
    </row>
    <row r="24" spans="1:5" ht="13.5" customHeight="1" x14ac:dyDescent="0.2">
      <c r="A24" s="34" t="s">
        <v>1494</v>
      </c>
      <c r="B24" s="34">
        <v>16</v>
      </c>
      <c r="C24" s="34"/>
      <c r="D24" s="34"/>
      <c r="E24" s="34"/>
    </row>
    <row r="25" spans="1:5" ht="13.5" customHeight="1" x14ac:dyDescent="0.2">
      <c r="A25" s="34" t="s">
        <v>41</v>
      </c>
      <c r="B25" s="34">
        <v>18</v>
      </c>
      <c r="C25" s="34"/>
      <c r="D25" s="34"/>
      <c r="E25" s="34"/>
    </row>
    <row r="26" spans="1:5" ht="13.5" customHeight="1" x14ac:dyDescent="0.2">
      <c r="B26" s="34"/>
      <c r="C26" s="34"/>
      <c r="D26" s="34"/>
      <c r="E26" s="34"/>
    </row>
    <row r="27" spans="1:5" ht="13.5" customHeight="1" x14ac:dyDescent="0.2">
      <c r="A27" s="32" t="s">
        <v>1518</v>
      </c>
      <c r="B27" s="34"/>
      <c r="C27" s="34"/>
      <c r="D27" s="34"/>
      <c r="E27" s="34"/>
    </row>
    <row r="28" spans="1:5" ht="14.1" customHeight="1" x14ac:dyDescent="0.2">
      <c r="A28" s="34" t="s">
        <v>1519</v>
      </c>
      <c r="B28" s="34">
        <v>20</v>
      </c>
      <c r="C28" s="34"/>
      <c r="D28" s="34"/>
      <c r="E28" s="34"/>
    </row>
    <row r="29" spans="1:5" ht="14.1" customHeight="1" x14ac:dyDescent="0.2">
      <c r="A29" s="34"/>
      <c r="B29" s="34"/>
      <c r="C29" s="34"/>
      <c r="D29" s="34"/>
      <c r="E29" s="34"/>
    </row>
    <row r="30" spans="1:5" ht="14.1" customHeight="1" x14ac:dyDescent="0.2">
      <c r="A30" s="32" t="s">
        <v>754</v>
      </c>
      <c r="B30" s="34"/>
      <c r="C30" s="34"/>
      <c r="D30" s="34"/>
      <c r="E30" s="34"/>
    </row>
    <row r="31" spans="1:5" ht="14.1" customHeight="1" x14ac:dyDescent="0.2">
      <c r="A31" s="34" t="s">
        <v>755</v>
      </c>
      <c r="B31" s="34">
        <v>22</v>
      </c>
      <c r="C31" s="34"/>
      <c r="D31" s="34"/>
      <c r="E31" s="34"/>
    </row>
    <row r="32" spans="1:5" ht="12.75" x14ac:dyDescent="0.2">
      <c r="A32" s="34" t="s">
        <v>1534</v>
      </c>
      <c r="B32" s="34">
        <v>23</v>
      </c>
      <c r="C32" s="34"/>
    </row>
    <row r="33" spans="1:3" ht="12.75" x14ac:dyDescent="0.2">
      <c r="A33" s="34" t="s">
        <v>40</v>
      </c>
      <c r="B33" s="34">
        <v>24</v>
      </c>
      <c r="C33" s="34"/>
    </row>
    <row r="34" spans="1:3" ht="12.75" x14ac:dyDescent="0.2">
      <c r="A34" s="34" t="s">
        <v>39</v>
      </c>
      <c r="B34" s="34">
        <v>25</v>
      </c>
      <c r="C34" s="34"/>
    </row>
    <row r="35" spans="1:3" ht="12.75" x14ac:dyDescent="0.2">
      <c r="A35" s="34" t="s">
        <v>38</v>
      </c>
      <c r="B35" s="34">
        <v>26</v>
      </c>
      <c r="C35" s="34"/>
    </row>
    <row r="37" spans="1:3" ht="12.75" x14ac:dyDescent="0.2">
      <c r="A37" s="32" t="s">
        <v>61</v>
      </c>
      <c r="B37" s="34"/>
      <c r="C37" s="34"/>
    </row>
    <row r="38" spans="1:3" ht="12.75" x14ac:dyDescent="0.2">
      <c r="A38" s="34" t="s">
        <v>1520</v>
      </c>
      <c r="B38" s="34">
        <v>28</v>
      </c>
      <c r="C38" s="34"/>
    </row>
    <row r="39" spans="1:3" ht="12.75" x14ac:dyDescent="0.2">
      <c r="A39" s="733"/>
      <c r="B39" s="34"/>
      <c r="C39" s="34"/>
    </row>
    <row r="40" spans="1:3" ht="12.75" x14ac:dyDescent="0.2">
      <c r="A40" s="32" t="s">
        <v>60</v>
      </c>
      <c r="B40" s="34"/>
      <c r="C40" s="34"/>
    </row>
    <row r="41" spans="1:3" ht="12.75" x14ac:dyDescent="0.2">
      <c r="A41" s="34" t="s">
        <v>58</v>
      </c>
      <c r="B41" s="34">
        <v>30</v>
      </c>
      <c r="C41" s="34"/>
    </row>
    <row r="42" spans="1:3" ht="12.75" x14ac:dyDescent="0.2">
      <c r="A42" s="34" t="s">
        <v>57</v>
      </c>
      <c r="B42" s="34">
        <v>43</v>
      </c>
      <c r="C42" s="34"/>
    </row>
    <row r="43" spans="1:3" ht="12.75" x14ac:dyDescent="0.2">
      <c r="A43" s="34" t="s">
        <v>1521</v>
      </c>
      <c r="B43" s="34">
        <v>44</v>
      </c>
      <c r="C43" s="34"/>
    </row>
    <row r="44" spans="1:3" ht="12.75" x14ac:dyDescent="0.2">
      <c r="A44" s="34" t="s">
        <v>55</v>
      </c>
      <c r="B44" s="34">
        <v>45</v>
      </c>
      <c r="C44" s="34"/>
    </row>
    <row r="45" spans="1:3" ht="12.75" x14ac:dyDescent="0.2">
      <c r="A45" s="34" t="s">
        <v>53</v>
      </c>
      <c r="B45" s="34">
        <v>46</v>
      </c>
      <c r="C45" s="34"/>
    </row>
    <row r="46" spans="1:3" ht="12.75" x14ac:dyDescent="0.2">
      <c r="A46" s="34" t="s">
        <v>52</v>
      </c>
      <c r="B46" s="34">
        <v>58</v>
      </c>
      <c r="C46" s="34"/>
    </row>
    <row r="47" spans="1:3" ht="12.75" x14ac:dyDescent="0.2">
      <c r="A47" s="34" t="s">
        <v>50</v>
      </c>
      <c r="B47" s="34">
        <v>59</v>
      </c>
      <c r="C47" s="34"/>
    </row>
    <row r="48" spans="1:3" s="1335" customFormat="1" ht="12.75" x14ac:dyDescent="0.2">
      <c r="A48" s="34" t="s">
        <v>1523</v>
      </c>
      <c r="B48" s="34">
        <v>60</v>
      </c>
      <c r="C48" s="34"/>
    </row>
    <row r="49" spans="1:3" s="1335" customFormat="1" ht="12.75" x14ac:dyDescent="0.2">
      <c r="A49" s="34" t="s">
        <v>1524</v>
      </c>
      <c r="B49" s="34">
        <v>64</v>
      </c>
      <c r="C49" s="34"/>
    </row>
    <row r="50" spans="1:3" ht="12.75" x14ac:dyDescent="0.2">
      <c r="B50" s="34"/>
      <c r="C50" s="34"/>
    </row>
    <row r="51" spans="1:3" ht="12.75" x14ac:dyDescent="0.2">
      <c r="A51" s="32" t="s">
        <v>1525</v>
      </c>
      <c r="B51" s="34"/>
      <c r="C51" s="34"/>
    </row>
    <row r="52" spans="1:3" ht="12.75" x14ac:dyDescent="0.2">
      <c r="A52" s="34" t="s">
        <v>45</v>
      </c>
      <c r="B52" s="34">
        <v>66</v>
      </c>
      <c r="C52" s="34"/>
    </row>
    <row r="53" spans="1:3" ht="12.75" x14ac:dyDescent="0.2">
      <c r="A53" s="34" t="s">
        <v>43</v>
      </c>
      <c r="B53" s="34">
        <v>66</v>
      </c>
      <c r="C53" s="34"/>
    </row>
    <row r="54" spans="1:3" ht="12.75" x14ac:dyDescent="0.2">
      <c r="A54" s="34"/>
      <c r="B54" s="34"/>
      <c r="C54" s="34"/>
    </row>
    <row r="55" spans="1:3" ht="12.75" x14ac:dyDescent="0.2">
      <c r="A55" s="34" t="s">
        <v>1526</v>
      </c>
      <c r="B55" s="34">
        <v>69</v>
      </c>
      <c r="C55" s="34"/>
    </row>
  </sheetData>
  <printOptions horizontalCentered="1"/>
  <pageMargins left="0.7" right="0.7" top="0.75" bottom="0.75" header="0.3" footer="0.3"/>
  <pageSetup paperSize="9" scale="75" firstPageNumber="2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5FA41-1007-4B03-9041-C859C8CEFD9B}">
  <dimension ref="A1:M73"/>
  <sheetViews>
    <sheetView view="pageBreakPreview" topLeftCell="A39" zoomScale="60" zoomScaleNormal="100" workbookViewId="0">
      <selection activeCell="E67" sqref="E67"/>
    </sheetView>
  </sheetViews>
  <sheetFormatPr defaultColWidth="9.140625" defaultRowHeight="12.75" x14ac:dyDescent="0.2"/>
  <cols>
    <col min="1" max="1" width="39.5703125" style="766" customWidth="1"/>
    <col min="2" max="4" width="6.28515625" style="2169" customWidth="1"/>
    <col min="5" max="5" width="7.5703125" style="2169" customWidth="1"/>
    <col min="6" max="13" width="6.28515625" style="2169" customWidth="1"/>
    <col min="14" max="16384" width="9.140625" style="766"/>
  </cols>
  <sheetData>
    <row r="1" spans="1:13" ht="12.75" customHeight="1" x14ac:dyDescent="0.2">
      <c r="A1" s="2363" t="s">
        <v>1507</v>
      </c>
      <c r="B1" s="2363" t="s">
        <v>63</v>
      </c>
      <c r="C1" s="2363" t="s">
        <v>63</v>
      </c>
      <c r="D1" s="2363" t="s">
        <v>63</v>
      </c>
      <c r="E1" s="2363" t="s">
        <v>63</v>
      </c>
      <c r="F1" s="2363" t="s">
        <v>63</v>
      </c>
      <c r="G1" s="2148"/>
      <c r="H1" s="2148"/>
      <c r="I1" s="2149"/>
      <c r="J1" s="2398" t="s">
        <v>934</v>
      </c>
      <c r="K1" s="2399" t="s">
        <v>63</v>
      </c>
      <c r="L1" s="2378" t="s">
        <v>985</v>
      </c>
      <c r="M1" s="2399" t="s">
        <v>63</v>
      </c>
    </row>
    <row r="2" spans="1:13" ht="10.5" customHeight="1" x14ac:dyDescent="0.2">
      <c r="A2" s="1262"/>
      <c r="B2" s="1262"/>
      <c r="C2" s="1262"/>
      <c r="D2" s="1262"/>
      <c r="E2" s="1262"/>
      <c r="F2" s="1262"/>
      <c r="G2" s="1262"/>
      <c r="H2" s="1262"/>
      <c r="I2" s="1261"/>
      <c r="J2" s="1956"/>
      <c r="K2" s="1955"/>
      <c r="L2" s="2372"/>
      <c r="M2" s="2400" t="s">
        <v>63</v>
      </c>
    </row>
    <row r="3" spans="1:13" ht="10.5" customHeight="1" thickBot="1" x14ac:dyDescent="0.25">
      <c r="A3" s="1954" t="s">
        <v>872</v>
      </c>
      <c r="B3" s="1953" t="s">
        <v>1400</v>
      </c>
      <c r="C3" s="1953" t="s">
        <v>1235</v>
      </c>
      <c r="D3" s="1953" t="s">
        <v>909</v>
      </c>
      <c r="E3" s="1953" t="s">
        <v>908</v>
      </c>
      <c r="F3" s="1953" t="s">
        <v>907</v>
      </c>
      <c r="G3" s="1953" t="s">
        <v>916</v>
      </c>
      <c r="H3" s="1953" t="s">
        <v>915</v>
      </c>
      <c r="I3" s="1260" t="s">
        <v>914</v>
      </c>
      <c r="J3" s="1952" t="s">
        <v>1399</v>
      </c>
      <c r="K3" s="1951" t="s">
        <v>1398</v>
      </c>
      <c r="L3" s="1299" t="s">
        <v>1399</v>
      </c>
      <c r="M3" s="1951" t="s">
        <v>1398</v>
      </c>
    </row>
    <row r="4" spans="1:13" ht="10.5" customHeight="1" x14ac:dyDescent="0.2">
      <c r="A4" s="1259" t="s">
        <v>933</v>
      </c>
      <c r="B4" s="1301">
        <v>13</v>
      </c>
      <c r="C4" s="1301">
        <v>13</v>
      </c>
      <c r="D4" s="1301">
        <v>14</v>
      </c>
      <c r="E4" s="1301">
        <v>13</v>
      </c>
      <c r="F4" s="1301">
        <v>14</v>
      </c>
      <c r="G4" s="1301">
        <v>18</v>
      </c>
      <c r="H4" s="1301">
        <v>19</v>
      </c>
      <c r="I4" s="1300">
        <v>18</v>
      </c>
      <c r="J4" s="2036" t="s">
        <v>1017</v>
      </c>
      <c r="K4" s="2037" t="s">
        <v>1242</v>
      </c>
      <c r="L4" s="2036" t="s">
        <v>1017</v>
      </c>
      <c r="M4" s="2037" t="s">
        <v>1242</v>
      </c>
    </row>
    <row r="5" spans="1:13" ht="10.5" customHeight="1" x14ac:dyDescent="0.2">
      <c r="A5" s="1251" t="s">
        <v>932</v>
      </c>
      <c r="B5" s="1289">
        <v>379</v>
      </c>
      <c r="C5" s="1289">
        <v>354</v>
      </c>
      <c r="D5" s="1289">
        <v>345</v>
      </c>
      <c r="E5" s="1289">
        <v>338</v>
      </c>
      <c r="F5" s="1289">
        <v>344</v>
      </c>
      <c r="G5" s="1289">
        <v>344</v>
      </c>
      <c r="H5" s="1289">
        <v>360</v>
      </c>
      <c r="I5" s="1288">
        <v>361</v>
      </c>
      <c r="J5" s="2150" t="s">
        <v>1236</v>
      </c>
      <c r="K5" s="2151" t="s">
        <v>1234</v>
      </c>
      <c r="L5" s="2080" t="s">
        <v>1239</v>
      </c>
      <c r="M5" s="2151" t="s">
        <v>1247</v>
      </c>
    </row>
    <row r="6" spans="1:13" ht="10.5" customHeight="1" x14ac:dyDescent="0.2">
      <c r="A6" s="1251" t="s">
        <v>931</v>
      </c>
      <c r="B6" s="1289">
        <v>37</v>
      </c>
      <c r="C6" s="1289">
        <v>11</v>
      </c>
      <c r="D6" s="1289">
        <v>16</v>
      </c>
      <c r="E6" s="1289">
        <v>46</v>
      </c>
      <c r="F6" s="1289">
        <v>38</v>
      </c>
      <c r="G6" s="1289">
        <v>24</v>
      </c>
      <c r="H6" s="1289">
        <v>38</v>
      </c>
      <c r="I6" s="1288">
        <v>66</v>
      </c>
      <c r="J6" s="2150" t="s">
        <v>1410</v>
      </c>
      <c r="K6" s="2151" t="s">
        <v>1026</v>
      </c>
      <c r="L6" s="2080" t="s">
        <v>1410</v>
      </c>
      <c r="M6" s="2151" t="s">
        <v>1026</v>
      </c>
    </row>
    <row r="7" spans="1:13" ht="10.5" customHeight="1" x14ac:dyDescent="0.2">
      <c r="A7" s="1251" t="s">
        <v>930</v>
      </c>
      <c r="B7" s="1289">
        <v>3</v>
      </c>
      <c r="C7" s="1289">
        <v>21</v>
      </c>
      <c r="D7" s="1289">
        <v>16</v>
      </c>
      <c r="E7" s="1289">
        <v>7</v>
      </c>
      <c r="F7" s="1289">
        <v>11</v>
      </c>
      <c r="G7" s="1289">
        <v>15</v>
      </c>
      <c r="H7" s="1289">
        <v>8</v>
      </c>
      <c r="I7" s="1288">
        <v>2</v>
      </c>
      <c r="J7" s="2150"/>
      <c r="K7" s="2151"/>
      <c r="L7" s="2080"/>
      <c r="M7" s="2152"/>
    </row>
    <row r="8" spans="1:13" ht="10.5" customHeight="1" x14ac:dyDescent="0.2">
      <c r="A8" s="1228" t="s">
        <v>929</v>
      </c>
      <c r="B8" s="1278">
        <v>432</v>
      </c>
      <c r="C8" s="1278">
        <v>399</v>
      </c>
      <c r="D8" s="1278">
        <v>391</v>
      </c>
      <c r="E8" s="1278">
        <v>404</v>
      </c>
      <c r="F8" s="1278">
        <v>407</v>
      </c>
      <c r="G8" s="1278">
        <v>401</v>
      </c>
      <c r="H8" s="1278">
        <v>425</v>
      </c>
      <c r="I8" s="1293">
        <v>447</v>
      </c>
      <c r="J8" s="2153" t="s">
        <v>1239</v>
      </c>
      <c r="K8" s="2154" t="s">
        <v>1025</v>
      </c>
      <c r="L8" s="2118" t="s">
        <v>1016</v>
      </c>
      <c r="M8" s="2154" t="s">
        <v>1236</v>
      </c>
    </row>
    <row r="9" spans="1:13" ht="10.5" customHeight="1" x14ac:dyDescent="0.2">
      <c r="A9" s="1228" t="s">
        <v>928</v>
      </c>
      <c r="B9" s="1278">
        <v>-170</v>
      </c>
      <c r="C9" s="1278">
        <v>-188</v>
      </c>
      <c r="D9" s="1278">
        <v>-179</v>
      </c>
      <c r="E9" s="1278">
        <v>-189</v>
      </c>
      <c r="F9" s="1278">
        <v>-199</v>
      </c>
      <c r="G9" s="1278">
        <v>-193</v>
      </c>
      <c r="H9" s="1278">
        <v>-187</v>
      </c>
      <c r="I9" s="1293">
        <v>-209</v>
      </c>
      <c r="J9" s="2153" t="s">
        <v>1022</v>
      </c>
      <c r="K9" s="2154" t="s">
        <v>1244</v>
      </c>
      <c r="L9" s="2118" t="s">
        <v>1010</v>
      </c>
      <c r="M9" s="2154" t="s">
        <v>1018</v>
      </c>
    </row>
    <row r="10" spans="1:13" ht="10.5" customHeight="1" x14ac:dyDescent="0.2">
      <c r="A10" s="1228" t="s">
        <v>927</v>
      </c>
      <c r="B10" s="1278">
        <v>262</v>
      </c>
      <c r="C10" s="1278">
        <v>211</v>
      </c>
      <c r="D10" s="1278">
        <v>212</v>
      </c>
      <c r="E10" s="1278">
        <v>215</v>
      </c>
      <c r="F10" s="1278">
        <v>208</v>
      </c>
      <c r="G10" s="1278">
        <v>208</v>
      </c>
      <c r="H10" s="1278">
        <v>238</v>
      </c>
      <c r="I10" s="1293">
        <v>238</v>
      </c>
      <c r="J10" s="2153" t="s">
        <v>1408</v>
      </c>
      <c r="K10" s="2154" t="s">
        <v>1259</v>
      </c>
      <c r="L10" s="2118" t="s">
        <v>1408</v>
      </c>
      <c r="M10" s="2154" t="s">
        <v>1249</v>
      </c>
    </row>
    <row r="11" spans="1:13" ht="10.5" customHeight="1" x14ac:dyDescent="0.2">
      <c r="A11" s="1251" t="s">
        <v>926</v>
      </c>
      <c r="B11" s="1289">
        <v>1</v>
      </c>
      <c r="C11" s="1289">
        <v>-1</v>
      </c>
      <c r="D11" s="1289">
        <v>-1</v>
      </c>
      <c r="E11" s="1289">
        <v>-1</v>
      </c>
      <c r="F11" s="1289">
        <v>-6</v>
      </c>
      <c r="G11" s="1289" t="s">
        <v>279</v>
      </c>
      <c r="H11" s="1289">
        <v>-1</v>
      </c>
      <c r="I11" s="1288" t="s">
        <v>279</v>
      </c>
      <c r="J11" s="2150"/>
      <c r="K11" s="2151"/>
      <c r="L11" s="2088"/>
      <c r="M11" s="2151"/>
    </row>
    <row r="12" spans="1:13" ht="10.5" customHeight="1" x14ac:dyDescent="0.2">
      <c r="A12" s="1228" t="s">
        <v>925</v>
      </c>
      <c r="B12" s="1278">
        <v>263</v>
      </c>
      <c r="C12" s="1278">
        <v>210</v>
      </c>
      <c r="D12" s="1278">
        <v>211</v>
      </c>
      <c r="E12" s="1278">
        <v>214</v>
      </c>
      <c r="F12" s="1278">
        <v>202</v>
      </c>
      <c r="G12" s="1278">
        <v>208</v>
      </c>
      <c r="H12" s="1278">
        <v>237</v>
      </c>
      <c r="I12" s="1293">
        <v>238</v>
      </c>
      <c r="J12" s="2153" t="s">
        <v>1409</v>
      </c>
      <c r="K12" s="2154" t="s">
        <v>1458</v>
      </c>
      <c r="L12" s="2118" t="s">
        <v>1409</v>
      </c>
      <c r="M12" s="2154" t="s">
        <v>1458</v>
      </c>
    </row>
    <row r="13" spans="1:13" ht="10.5" customHeight="1" x14ac:dyDescent="0.2">
      <c r="A13" s="1242"/>
      <c r="B13" s="1242"/>
      <c r="C13" s="1292"/>
      <c r="D13" s="1292"/>
      <c r="E13" s="1292"/>
      <c r="F13" s="1292"/>
      <c r="G13" s="1292"/>
      <c r="H13" s="1292"/>
      <c r="I13" s="1291"/>
      <c r="J13" s="2155"/>
      <c r="K13" s="2156"/>
      <c r="L13" s="2121"/>
      <c r="M13" s="2156"/>
    </row>
    <row r="14" spans="1:13" ht="10.5" customHeight="1" x14ac:dyDescent="0.2">
      <c r="A14" s="1251" t="s">
        <v>924</v>
      </c>
      <c r="B14" s="1289">
        <v>39.351851851851855</v>
      </c>
      <c r="C14" s="1289">
        <v>47.117794486215537</v>
      </c>
      <c r="D14" s="1289">
        <v>45.78005115089514</v>
      </c>
      <c r="E14" s="1289">
        <v>46.782178217821787</v>
      </c>
      <c r="F14" s="1289">
        <v>48.894348894348894</v>
      </c>
      <c r="G14" s="1289">
        <v>48.129675810473813</v>
      </c>
      <c r="H14" s="1289">
        <v>44</v>
      </c>
      <c r="I14" s="1288">
        <v>46.756152125279641</v>
      </c>
      <c r="J14" s="2150"/>
      <c r="K14" s="2151"/>
      <c r="L14" s="2080"/>
      <c r="M14" s="2151"/>
    </row>
    <row r="15" spans="1:13" ht="10.5" customHeight="1" x14ac:dyDescent="0.2">
      <c r="A15" s="1251" t="s">
        <v>1401</v>
      </c>
      <c r="B15" s="1289">
        <v>40</v>
      </c>
      <c r="C15" s="1289">
        <v>47</v>
      </c>
      <c r="D15" s="1289">
        <v>46</v>
      </c>
      <c r="E15" s="1289">
        <v>46</v>
      </c>
      <c r="F15" s="1289">
        <v>49</v>
      </c>
      <c r="G15" s="1289">
        <v>48</v>
      </c>
      <c r="H15" s="1289">
        <v>44</v>
      </c>
      <c r="I15" s="1288">
        <v>46</v>
      </c>
      <c r="J15" s="2150"/>
      <c r="K15" s="2151"/>
      <c r="L15" s="2080"/>
      <c r="M15" s="2151"/>
    </row>
    <row r="16" spans="1:13" ht="10.5" customHeight="1" x14ac:dyDescent="0.2">
      <c r="A16" s="1251" t="s">
        <v>988</v>
      </c>
      <c r="B16" s="1289">
        <v>37</v>
      </c>
      <c r="C16" s="1289">
        <v>29.74</v>
      </c>
      <c r="D16" s="1289">
        <v>30.069775857734449</v>
      </c>
      <c r="E16" s="1289">
        <v>30.100975833839623</v>
      </c>
      <c r="F16" s="1289">
        <v>27.341288147741654</v>
      </c>
      <c r="G16" s="1289">
        <v>27.182135709807199</v>
      </c>
      <c r="H16" s="1289">
        <v>29.947519390822414</v>
      </c>
      <c r="I16" s="1288">
        <v>30.490951746383832</v>
      </c>
      <c r="J16" s="2150"/>
      <c r="K16" s="2151"/>
      <c r="L16" s="2122"/>
      <c r="M16" s="2157"/>
    </row>
    <row r="17" spans="1:13" ht="10.5" customHeight="1" x14ac:dyDescent="0.2">
      <c r="A17" s="1251" t="s">
        <v>987</v>
      </c>
      <c r="B17" s="1289">
        <v>2201</v>
      </c>
      <c r="C17" s="1289">
        <v>2140</v>
      </c>
      <c r="D17" s="1289">
        <v>2156</v>
      </c>
      <c r="E17" s="1289">
        <v>2102</v>
      </c>
      <c r="F17" s="1289">
        <v>2285</v>
      </c>
      <c r="G17" s="1289">
        <v>2210</v>
      </c>
      <c r="H17" s="1289">
        <v>2442</v>
      </c>
      <c r="I17" s="1288">
        <v>2373</v>
      </c>
      <c r="J17" s="2150" t="s">
        <v>1023</v>
      </c>
      <c r="K17" s="2151" t="s">
        <v>1237</v>
      </c>
      <c r="L17" s="2080" t="s">
        <v>1023</v>
      </c>
      <c r="M17" s="2151" t="s">
        <v>1237</v>
      </c>
    </row>
    <row r="18" spans="1:13" ht="10.5" customHeight="1" x14ac:dyDescent="0.2">
      <c r="A18" s="1290" t="s">
        <v>919</v>
      </c>
      <c r="B18" s="1289">
        <v>5560</v>
      </c>
      <c r="C18" s="1289">
        <v>5539</v>
      </c>
      <c r="D18" s="1289">
        <v>5542</v>
      </c>
      <c r="E18" s="1289">
        <v>5481</v>
      </c>
      <c r="F18" s="1289">
        <v>5577</v>
      </c>
      <c r="G18" s="1289">
        <v>5330</v>
      </c>
      <c r="H18" s="1289">
        <v>5518</v>
      </c>
      <c r="I18" s="1288">
        <v>5525</v>
      </c>
      <c r="J18" s="2150" t="s">
        <v>1017</v>
      </c>
      <c r="K18" s="2151" t="s">
        <v>1017</v>
      </c>
      <c r="L18" s="2080" t="s">
        <v>1017</v>
      </c>
      <c r="M18" s="2151" t="s">
        <v>1017</v>
      </c>
    </row>
    <row r="19" spans="1:13" ht="10.5" customHeight="1" thickBot="1" x14ac:dyDescent="0.25">
      <c r="A19" s="1251" t="s">
        <v>918</v>
      </c>
      <c r="B19" s="1289">
        <v>2642</v>
      </c>
      <c r="C19" s="1289">
        <v>2677</v>
      </c>
      <c r="D19" s="1289">
        <v>2714</v>
      </c>
      <c r="E19" s="1289">
        <v>2720</v>
      </c>
      <c r="F19" s="1289">
        <v>2735</v>
      </c>
      <c r="G19" s="1289">
        <v>2947</v>
      </c>
      <c r="H19" s="1289">
        <v>2967</v>
      </c>
      <c r="I19" s="1288">
        <v>3464</v>
      </c>
      <c r="J19" s="2158" t="s">
        <v>1024</v>
      </c>
      <c r="K19" s="2159" t="s">
        <v>1026</v>
      </c>
      <c r="L19" s="2126" t="s">
        <v>1024</v>
      </c>
      <c r="M19" s="2160" t="s">
        <v>1026</v>
      </c>
    </row>
    <row r="20" spans="1:13" ht="12.75" customHeight="1" x14ac:dyDescent="0.2">
      <c r="A20" s="1949" t="s">
        <v>1457</v>
      </c>
      <c r="B20" s="1251"/>
      <c r="C20" s="1289"/>
      <c r="D20" s="1289"/>
      <c r="E20" s="1289"/>
      <c r="F20" s="1289"/>
      <c r="G20" s="1289"/>
      <c r="H20" s="1289"/>
      <c r="I20" s="1289"/>
      <c r="J20" s="2128"/>
      <c r="K20" s="2128"/>
      <c r="L20" s="2129"/>
      <c r="M20" s="2129"/>
    </row>
    <row r="21" spans="1:13" ht="12.75" customHeight="1" x14ac:dyDescent="0.2">
      <c r="A21" s="1251"/>
      <c r="B21" s="1251"/>
      <c r="C21" s="1289"/>
      <c r="D21" s="1289"/>
      <c r="E21" s="1289"/>
      <c r="F21" s="1289"/>
      <c r="G21" s="1289"/>
      <c r="H21" s="1289"/>
      <c r="I21" s="1289"/>
      <c r="J21" s="2137"/>
      <c r="K21" s="2137"/>
      <c r="L21" s="2131"/>
      <c r="M21" s="2131"/>
    </row>
    <row r="22" spans="1:13" ht="10.5" customHeight="1" x14ac:dyDescent="0.25">
      <c r="A22" s="1246"/>
      <c r="B22" s="2163"/>
      <c r="C22" s="2163"/>
      <c r="D22" s="2163"/>
      <c r="E22" s="2163"/>
      <c r="F22" s="2163"/>
      <c r="G22" s="2163"/>
      <c r="H22" s="2163"/>
      <c r="I22" s="2163"/>
      <c r="J22" s="2163"/>
      <c r="K22" s="2163"/>
      <c r="L22" s="2163"/>
      <c r="M22" s="2163"/>
    </row>
    <row r="23" spans="1:13" ht="15" customHeight="1" x14ac:dyDescent="0.2">
      <c r="A23" s="2363" t="s">
        <v>1034</v>
      </c>
      <c r="B23" s="2363" t="s">
        <v>63</v>
      </c>
      <c r="C23" s="2363" t="s">
        <v>63</v>
      </c>
      <c r="D23" s="2363" t="s">
        <v>63</v>
      </c>
      <c r="E23" s="2163"/>
      <c r="F23" s="2163"/>
      <c r="G23" s="2163"/>
      <c r="H23" s="2163"/>
      <c r="I23" s="2163"/>
      <c r="J23" s="2163"/>
      <c r="K23" s="2163"/>
      <c r="L23" s="2163"/>
      <c r="M23" s="2163"/>
    </row>
    <row r="24" spans="1:13" ht="15" customHeight="1" x14ac:dyDescent="0.2">
      <c r="A24" s="1593" t="s">
        <v>1400</v>
      </c>
      <c r="B24" s="2163"/>
      <c r="C24" s="1592"/>
      <c r="D24" s="1592"/>
      <c r="E24" s="1592"/>
      <c r="F24" s="1592"/>
      <c r="G24" s="2163"/>
      <c r="H24" s="2163"/>
      <c r="I24" s="2163"/>
      <c r="J24" s="2163"/>
      <c r="K24" s="2163"/>
      <c r="L24" s="2163"/>
      <c r="M24" s="2163"/>
    </row>
    <row r="25" spans="1:13" ht="33.75" customHeight="1" thickBot="1" x14ac:dyDescent="0.25">
      <c r="A25" s="2195" t="s">
        <v>872</v>
      </c>
      <c r="B25" s="1591"/>
      <c r="C25" s="1591" t="s">
        <v>1033</v>
      </c>
      <c r="D25" s="1591" t="s">
        <v>1032</v>
      </c>
      <c r="E25" s="2194" t="s">
        <v>1512</v>
      </c>
      <c r="F25" s="1590" t="s">
        <v>897</v>
      </c>
      <c r="G25" s="2163"/>
      <c r="H25" s="2163"/>
      <c r="I25" s="2163"/>
      <c r="J25" s="2163"/>
      <c r="K25" s="2163"/>
      <c r="L25" s="2163"/>
      <c r="M25" s="2163"/>
    </row>
    <row r="26" spans="1:13" ht="15" customHeight="1" x14ac:dyDescent="0.2">
      <c r="A26" s="1589" t="s">
        <v>933</v>
      </c>
      <c r="B26" s="2164"/>
      <c r="C26" s="2164">
        <v>-1</v>
      </c>
      <c r="D26" s="2164" t="s">
        <v>279</v>
      </c>
      <c r="E26" s="2164">
        <v>14</v>
      </c>
      <c r="F26" s="2164" t="s">
        <v>279</v>
      </c>
      <c r="G26" s="2163"/>
      <c r="H26" s="2163"/>
      <c r="I26" s="2163"/>
      <c r="J26" s="2163"/>
      <c r="K26" s="2163"/>
      <c r="L26" s="2163"/>
      <c r="M26" s="2163"/>
    </row>
    <row r="27" spans="1:13" ht="15" customHeight="1" x14ac:dyDescent="0.2">
      <c r="A27" s="1588" t="s">
        <v>932</v>
      </c>
      <c r="B27" s="2165"/>
      <c r="C27" s="2165">
        <v>247</v>
      </c>
      <c r="D27" s="2165">
        <v>78</v>
      </c>
      <c r="E27" s="2165">
        <v>54</v>
      </c>
      <c r="F27" s="2165" t="s">
        <v>279</v>
      </c>
      <c r="G27" s="2163"/>
      <c r="H27" s="2163"/>
      <c r="I27" s="2163"/>
      <c r="J27" s="2163"/>
      <c r="K27" s="2163"/>
      <c r="L27" s="2163"/>
      <c r="M27" s="2163"/>
    </row>
    <row r="28" spans="1:13" ht="15" customHeight="1" x14ac:dyDescent="0.2">
      <c r="A28" s="1588" t="s">
        <v>931</v>
      </c>
      <c r="B28" s="2165"/>
      <c r="C28" s="2165">
        <v>-1</v>
      </c>
      <c r="D28" s="2165">
        <v>31</v>
      </c>
      <c r="E28" s="2165">
        <v>6</v>
      </c>
      <c r="F28" s="2165">
        <v>1</v>
      </c>
      <c r="G28" s="2163"/>
      <c r="H28" s="2163"/>
      <c r="I28" s="2163"/>
      <c r="J28" s="2163"/>
      <c r="K28" s="2163"/>
      <c r="L28" s="2163"/>
      <c r="M28" s="2163"/>
    </row>
    <row r="29" spans="1:13" ht="15" customHeight="1" x14ac:dyDescent="0.2">
      <c r="A29" s="1588" t="s">
        <v>930</v>
      </c>
      <c r="B29" s="2165"/>
      <c r="C29" s="2165">
        <v>3</v>
      </c>
      <c r="D29" s="2165" t="s">
        <v>279</v>
      </c>
      <c r="E29" s="2165" t="s">
        <v>279</v>
      </c>
      <c r="F29" s="2165" t="s">
        <v>279</v>
      </c>
      <c r="G29" s="2163"/>
      <c r="H29" s="2163"/>
      <c r="I29" s="2163"/>
      <c r="J29" s="2163"/>
      <c r="K29" s="2163"/>
      <c r="L29" s="2163"/>
      <c r="M29" s="2163"/>
    </row>
    <row r="30" spans="1:13" ht="15" customHeight="1" x14ac:dyDescent="0.2">
      <c r="A30" s="1950" t="s">
        <v>1031</v>
      </c>
      <c r="B30" s="2166"/>
      <c r="C30" s="2166">
        <v>248</v>
      </c>
      <c r="D30" s="2166">
        <v>109</v>
      </c>
      <c r="E30" s="2166">
        <v>74</v>
      </c>
      <c r="F30" s="2166">
        <v>1</v>
      </c>
      <c r="G30" s="2163"/>
      <c r="H30" s="2163"/>
      <c r="I30" s="2163"/>
      <c r="J30" s="2163"/>
      <c r="K30" s="2163"/>
      <c r="L30" s="2163"/>
      <c r="M30" s="2163"/>
    </row>
    <row r="31" spans="1:13" ht="15" customHeight="1" x14ac:dyDescent="0.2">
      <c r="A31" s="1950" t="s">
        <v>1030</v>
      </c>
      <c r="B31" s="2166"/>
      <c r="C31" s="2166">
        <v>-77</v>
      </c>
      <c r="D31" s="2166">
        <v>-27</v>
      </c>
      <c r="E31" s="2166">
        <v>-58</v>
      </c>
      <c r="F31" s="2166">
        <v>-8</v>
      </c>
      <c r="G31" s="2163"/>
      <c r="H31" s="2163"/>
      <c r="I31" s="2163"/>
      <c r="J31" s="2163"/>
      <c r="K31" s="2163"/>
      <c r="L31" s="2163"/>
      <c r="M31" s="2163"/>
    </row>
    <row r="32" spans="1:13" ht="15" customHeight="1" x14ac:dyDescent="0.2">
      <c r="A32" s="1950" t="s">
        <v>927</v>
      </c>
      <c r="B32" s="2166"/>
      <c r="C32" s="2166">
        <v>171</v>
      </c>
      <c r="D32" s="2166">
        <v>82</v>
      </c>
      <c r="E32" s="2166">
        <v>16</v>
      </c>
      <c r="F32" s="2166">
        <v>-7</v>
      </c>
      <c r="G32" s="2163"/>
      <c r="H32" s="2163"/>
      <c r="I32" s="2163"/>
      <c r="J32" s="2163"/>
      <c r="K32" s="2163"/>
      <c r="L32" s="2163"/>
      <c r="M32" s="2163"/>
    </row>
    <row r="33" spans="1:13" ht="15" customHeight="1" x14ac:dyDescent="0.2">
      <c r="A33" s="1587" t="s">
        <v>926</v>
      </c>
      <c r="B33" s="2167"/>
      <c r="C33" s="2167" t="s">
        <v>279</v>
      </c>
      <c r="D33" s="2167" t="s">
        <v>279</v>
      </c>
      <c r="E33" s="2167">
        <v>2</v>
      </c>
      <c r="F33" s="2167">
        <v>-1</v>
      </c>
      <c r="G33" s="2163"/>
      <c r="H33" s="2163"/>
      <c r="I33" s="2163"/>
      <c r="J33" s="2163"/>
      <c r="K33" s="2163"/>
      <c r="L33" s="2163"/>
      <c r="M33" s="2163"/>
    </row>
    <row r="34" spans="1:13" ht="15" customHeight="1" x14ac:dyDescent="0.2">
      <c r="A34" s="1950" t="s">
        <v>925</v>
      </c>
      <c r="B34" s="2166"/>
      <c r="C34" s="2166">
        <v>171</v>
      </c>
      <c r="D34" s="2166">
        <v>82</v>
      </c>
      <c r="E34" s="2166">
        <v>18</v>
      </c>
      <c r="F34" s="2166">
        <v>-8</v>
      </c>
      <c r="G34" s="2163"/>
      <c r="H34" s="2163"/>
      <c r="I34" s="2163"/>
      <c r="J34" s="2163"/>
      <c r="K34" s="2163"/>
      <c r="L34" s="2163"/>
      <c r="M34" s="2163"/>
    </row>
    <row r="35" spans="1:13" ht="15" customHeight="1" x14ac:dyDescent="0.2">
      <c r="A35" s="1587" t="s">
        <v>1029</v>
      </c>
      <c r="B35" s="2168"/>
      <c r="C35" s="2168">
        <v>869</v>
      </c>
      <c r="D35" s="2167">
        <v>621</v>
      </c>
      <c r="E35" s="2168">
        <v>839</v>
      </c>
      <c r="F35" s="2168">
        <v>313</v>
      </c>
      <c r="G35" s="2163"/>
      <c r="H35" s="2163"/>
      <c r="I35" s="2163"/>
      <c r="J35" s="2163"/>
      <c r="K35" s="2163"/>
      <c r="L35" s="2163"/>
      <c r="M35" s="2163"/>
    </row>
    <row r="36" spans="1:13" ht="15" customHeight="1" x14ac:dyDescent="0.2">
      <c r="A36" s="1587"/>
      <c r="B36" s="2168"/>
      <c r="C36" s="2168"/>
      <c r="D36" s="2167"/>
      <c r="E36" s="2168"/>
      <c r="F36" s="2168"/>
      <c r="G36" s="2163"/>
      <c r="H36" s="2163"/>
      <c r="I36" s="2163"/>
      <c r="J36" s="2163"/>
      <c r="K36" s="2163"/>
      <c r="L36" s="2163"/>
      <c r="M36" s="2163"/>
    </row>
    <row r="37" spans="1:13" ht="15" customHeight="1" thickBot="1" x14ac:dyDescent="0.25">
      <c r="A37" s="1587"/>
      <c r="B37" s="2168"/>
      <c r="C37" s="2168"/>
      <c r="D37" s="2167"/>
      <c r="E37" s="2168"/>
      <c r="F37" s="2168"/>
      <c r="G37" s="2163"/>
      <c r="H37" s="2163"/>
      <c r="I37" s="2163"/>
      <c r="J37" s="2163"/>
      <c r="K37" s="2163"/>
      <c r="L37" s="2163"/>
      <c r="M37" s="2163"/>
    </row>
    <row r="38" spans="1:13" ht="15" customHeight="1" x14ac:dyDescent="0.2">
      <c r="A38" s="2363" t="s">
        <v>1035</v>
      </c>
      <c r="B38" s="2363" t="s">
        <v>63</v>
      </c>
      <c r="C38" s="2363" t="s">
        <v>63</v>
      </c>
      <c r="D38" s="2363" t="s">
        <v>63</v>
      </c>
      <c r="E38" s="2148"/>
      <c r="F38" s="2148"/>
      <c r="G38" s="2148"/>
      <c r="H38" s="2148"/>
      <c r="I38" s="2149"/>
      <c r="J38" s="2398" t="s">
        <v>934</v>
      </c>
      <c r="K38" s="2399" t="s">
        <v>63</v>
      </c>
      <c r="L38" s="2398" t="s">
        <v>985</v>
      </c>
      <c r="M38" s="2399" t="s">
        <v>63</v>
      </c>
    </row>
    <row r="39" spans="1:13" ht="15" customHeight="1" thickBot="1" x14ac:dyDescent="0.25">
      <c r="A39" s="1954" t="s">
        <v>902</v>
      </c>
      <c r="B39" s="1953" t="s">
        <v>1400</v>
      </c>
      <c r="C39" s="1953" t="s">
        <v>1235</v>
      </c>
      <c r="D39" s="1953" t="s">
        <v>909</v>
      </c>
      <c r="E39" s="1953" t="s">
        <v>908</v>
      </c>
      <c r="F39" s="1953" t="s">
        <v>907</v>
      </c>
      <c r="G39" s="1953" t="s">
        <v>916</v>
      </c>
      <c r="H39" s="1953" t="s">
        <v>915</v>
      </c>
      <c r="I39" s="1260" t="s">
        <v>914</v>
      </c>
      <c r="J39" s="1952" t="s">
        <v>1399</v>
      </c>
      <c r="K39" s="1951" t="s">
        <v>1398</v>
      </c>
      <c r="L39" s="1952" t="s">
        <v>1399</v>
      </c>
      <c r="M39" s="1951" t="s">
        <v>1398</v>
      </c>
    </row>
    <row r="40" spans="1:13" ht="15" customHeight="1" x14ac:dyDescent="0.2">
      <c r="A40" s="1287" t="s">
        <v>1028</v>
      </c>
      <c r="B40" s="2034">
        <v>8</v>
      </c>
      <c r="C40" s="2033">
        <v>7.7</v>
      </c>
      <c r="D40" s="2033">
        <v>7.5</v>
      </c>
      <c r="E40" s="2033">
        <v>7.2</v>
      </c>
      <c r="F40" s="2034">
        <v>7.1999999999999993</v>
      </c>
      <c r="G40" s="2034">
        <v>8.3000000000000007</v>
      </c>
      <c r="H40" s="2034">
        <v>8.1999999999999993</v>
      </c>
      <c r="I40" s="2035">
        <v>7.3000000000000007</v>
      </c>
      <c r="J40" s="2036" t="s">
        <v>1012</v>
      </c>
      <c r="K40" s="2037" t="s">
        <v>1238</v>
      </c>
      <c r="L40" s="2036" t="s">
        <v>1012</v>
      </c>
      <c r="M40" s="2037" t="s">
        <v>1238</v>
      </c>
    </row>
    <row r="41" spans="1:13" ht="15" customHeight="1" thickBot="1" x14ac:dyDescent="0.25">
      <c r="A41" s="1270" t="s">
        <v>1027</v>
      </c>
      <c r="B41" s="2038">
        <v>10.199999999999999</v>
      </c>
      <c r="C41" s="2039">
        <v>10.199999999999999</v>
      </c>
      <c r="D41" s="2040">
        <v>10.1</v>
      </c>
      <c r="E41" s="2040">
        <v>9.4</v>
      </c>
      <c r="F41" s="2040">
        <v>9.3999999999999986</v>
      </c>
      <c r="G41" s="2040">
        <v>11.6</v>
      </c>
      <c r="H41" s="2040">
        <v>10.7</v>
      </c>
      <c r="I41" s="2041">
        <v>10.199999999999999</v>
      </c>
      <c r="J41" s="2158" t="s">
        <v>1017</v>
      </c>
      <c r="K41" s="2159" t="s">
        <v>1016</v>
      </c>
      <c r="L41" s="2158" t="s">
        <v>1017</v>
      </c>
      <c r="M41" s="2159" t="s">
        <v>1016</v>
      </c>
    </row>
    <row r="42" spans="1:13" ht="15" customHeight="1" x14ac:dyDescent="0.2">
      <c r="A42" s="1587"/>
      <c r="B42" s="2168"/>
      <c r="C42" s="2168"/>
      <c r="D42" s="2167"/>
      <c r="E42" s="2168"/>
      <c r="F42" s="2168"/>
      <c r="G42" s="2163"/>
      <c r="H42" s="2163"/>
      <c r="I42" s="2163"/>
      <c r="J42" s="2163"/>
      <c r="K42" s="2163"/>
      <c r="L42" s="2163"/>
      <c r="M42" s="2163"/>
    </row>
    <row r="44" spans="1:13" x14ac:dyDescent="0.2">
      <c r="B44" s="766"/>
      <c r="C44" s="766"/>
      <c r="D44" s="766"/>
      <c r="E44" s="766"/>
      <c r="F44" s="766"/>
      <c r="G44" s="766"/>
      <c r="H44" s="766"/>
      <c r="I44" s="766"/>
      <c r="J44" s="766"/>
      <c r="K44" s="766"/>
      <c r="L44" s="766"/>
      <c r="M44" s="766"/>
    </row>
    <row r="45" spans="1:13" x14ac:dyDescent="0.2">
      <c r="B45" s="766"/>
      <c r="C45" s="766"/>
      <c r="D45" s="766"/>
      <c r="E45" s="766"/>
      <c r="F45" s="766"/>
      <c r="G45" s="766"/>
      <c r="H45" s="766"/>
      <c r="I45" s="766"/>
      <c r="J45" s="766"/>
      <c r="K45" s="766"/>
      <c r="L45" s="766"/>
      <c r="M45" s="766"/>
    </row>
    <row r="46" spans="1:13" x14ac:dyDescent="0.2">
      <c r="B46" s="766"/>
      <c r="C46" s="766"/>
      <c r="D46" s="766"/>
      <c r="E46" s="766"/>
      <c r="F46" s="766"/>
      <c r="G46" s="766"/>
      <c r="H46" s="766"/>
      <c r="I46" s="766"/>
      <c r="J46" s="766"/>
      <c r="K46" s="766"/>
      <c r="L46" s="766"/>
      <c r="M46" s="766"/>
    </row>
    <row r="47" spans="1:13" x14ac:dyDescent="0.2">
      <c r="B47" s="766"/>
      <c r="C47" s="766"/>
      <c r="D47" s="766"/>
      <c r="E47" s="766"/>
      <c r="F47" s="766"/>
      <c r="G47" s="766"/>
      <c r="H47" s="766"/>
      <c r="I47" s="766"/>
      <c r="J47" s="766"/>
      <c r="K47" s="766"/>
      <c r="L47" s="766"/>
      <c r="M47" s="766"/>
    </row>
    <row r="48" spans="1:13" x14ac:dyDescent="0.2">
      <c r="B48" s="766"/>
      <c r="C48" s="766"/>
      <c r="D48" s="766"/>
      <c r="E48" s="766"/>
      <c r="F48" s="766"/>
      <c r="G48" s="766"/>
      <c r="H48" s="766"/>
      <c r="I48" s="766"/>
      <c r="J48" s="766"/>
      <c r="K48" s="766"/>
      <c r="L48" s="766"/>
      <c r="M48" s="766"/>
    </row>
    <row r="49" spans="2:13" x14ac:dyDescent="0.2">
      <c r="B49" s="766"/>
      <c r="C49" s="766"/>
      <c r="D49" s="766"/>
      <c r="E49" s="766"/>
      <c r="F49" s="766"/>
      <c r="G49" s="766"/>
      <c r="H49" s="766"/>
      <c r="I49" s="766"/>
      <c r="J49" s="766"/>
      <c r="K49" s="766"/>
      <c r="L49" s="766"/>
      <c r="M49" s="766"/>
    </row>
    <row r="50" spans="2:13" x14ac:dyDescent="0.2">
      <c r="B50" s="766"/>
      <c r="C50" s="766"/>
      <c r="D50" s="766"/>
      <c r="E50" s="766"/>
      <c r="F50" s="766"/>
      <c r="G50" s="766"/>
      <c r="H50" s="766"/>
      <c r="I50" s="766"/>
      <c r="J50" s="766"/>
      <c r="K50" s="766"/>
      <c r="L50" s="766"/>
      <c r="M50" s="766"/>
    </row>
    <row r="51" spans="2:13" x14ac:dyDescent="0.2">
      <c r="B51" s="766"/>
      <c r="C51" s="766"/>
      <c r="D51" s="766"/>
      <c r="E51" s="766"/>
      <c r="F51" s="766"/>
      <c r="G51" s="766"/>
      <c r="H51" s="766"/>
      <c r="I51" s="766"/>
      <c r="J51" s="766"/>
      <c r="K51" s="766"/>
      <c r="L51" s="766"/>
      <c r="M51" s="766"/>
    </row>
    <row r="52" spans="2:13" x14ac:dyDescent="0.2">
      <c r="B52" s="766"/>
      <c r="C52" s="766"/>
      <c r="D52" s="766"/>
      <c r="E52" s="766"/>
      <c r="F52" s="766"/>
      <c r="G52" s="766"/>
      <c r="H52" s="766"/>
      <c r="I52" s="766"/>
      <c r="J52" s="766"/>
      <c r="K52" s="766"/>
      <c r="L52" s="766"/>
      <c r="M52" s="766"/>
    </row>
    <row r="53" spans="2:13" x14ac:dyDescent="0.2">
      <c r="B53" s="766"/>
      <c r="C53" s="766"/>
      <c r="D53" s="766"/>
      <c r="E53" s="766"/>
      <c r="F53" s="766"/>
      <c r="G53" s="766"/>
      <c r="H53" s="766"/>
      <c r="I53" s="766"/>
      <c r="J53" s="766"/>
      <c r="K53" s="766"/>
      <c r="L53" s="766"/>
      <c r="M53" s="766"/>
    </row>
    <row r="54" spans="2:13" x14ac:dyDescent="0.2">
      <c r="B54" s="766"/>
      <c r="C54" s="766"/>
      <c r="D54" s="766"/>
      <c r="E54" s="766"/>
      <c r="F54" s="766"/>
      <c r="G54" s="766"/>
      <c r="H54" s="766"/>
      <c r="I54" s="766"/>
      <c r="J54" s="766"/>
      <c r="K54" s="766"/>
      <c r="L54" s="766"/>
      <c r="M54" s="766"/>
    </row>
    <row r="55" spans="2:13" x14ac:dyDescent="0.2">
      <c r="B55" s="766"/>
      <c r="C55" s="766"/>
      <c r="D55" s="766"/>
      <c r="E55" s="766"/>
      <c r="F55" s="766"/>
      <c r="G55" s="766"/>
      <c r="H55" s="766"/>
      <c r="I55" s="766"/>
      <c r="J55" s="766"/>
      <c r="K55" s="766"/>
      <c r="L55" s="766"/>
      <c r="M55" s="766"/>
    </row>
    <row r="56" spans="2:13" x14ac:dyDescent="0.2">
      <c r="B56" s="766"/>
      <c r="C56" s="766"/>
      <c r="D56" s="766"/>
      <c r="E56" s="766"/>
      <c r="F56" s="766"/>
      <c r="G56" s="766"/>
      <c r="H56" s="766"/>
      <c r="I56" s="766"/>
      <c r="J56" s="766"/>
      <c r="K56" s="766"/>
      <c r="L56" s="766"/>
      <c r="M56" s="766"/>
    </row>
    <row r="57" spans="2:13" x14ac:dyDescent="0.2">
      <c r="B57" s="766"/>
      <c r="C57" s="766"/>
      <c r="D57" s="766"/>
      <c r="E57" s="766"/>
      <c r="F57" s="766"/>
      <c r="G57" s="766"/>
      <c r="H57" s="766"/>
      <c r="I57" s="766"/>
      <c r="J57" s="766"/>
      <c r="K57" s="766"/>
      <c r="L57" s="766"/>
      <c r="M57" s="766"/>
    </row>
    <row r="58" spans="2:13" x14ac:dyDescent="0.2">
      <c r="B58" s="766"/>
      <c r="C58" s="766"/>
      <c r="D58" s="766"/>
      <c r="E58" s="766"/>
      <c r="F58" s="766"/>
      <c r="G58" s="766"/>
      <c r="H58" s="766"/>
      <c r="I58" s="766"/>
      <c r="J58" s="766"/>
      <c r="K58" s="766"/>
      <c r="L58" s="766"/>
      <c r="M58" s="766"/>
    </row>
    <row r="59" spans="2:13" x14ac:dyDescent="0.2">
      <c r="B59" s="766"/>
      <c r="C59" s="766"/>
      <c r="D59" s="766"/>
      <c r="E59" s="766"/>
      <c r="F59" s="766"/>
      <c r="G59" s="766"/>
      <c r="H59" s="766"/>
      <c r="I59" s="766"/>
      <c r="J59" s="766"/>
      <c r="K59" s="766"/>
      <c r="L59" s="766"/>
      <c r="M59" s="766"/>
    </row>
    <row r="60" spans="2:13" x14ac:dyDescent="0.2">
      <c r="B60" s="766"/>
      <c r="C60" s="766"/>
      <c r="D60" s="766"/>
      <c r="E60" s="766"/>
      <c r="F60" s="766"/>
      <c r="G60" s="766"/>
      <c r="H60" s="766"/>
      <c r="I60" s="766"/>
      <c r="J60" s="766"/>
      <c r="K60" s="766"/>
      <c r="L60" s="766"/>
      <c r="M60" s="766"/>
    </row>
    <row r="61" spans="2:13" x14ac:dyDescent="0.2">
      <c r="B61" s="766"/>
      <c r="C61" s="766"/>
      <c r="D61" s="766"/>
      <c r="E61" s="766"/>
      <c r="F61" s="766"/>
      <c r="G61" s="766"/>
      <c r="H61" s="766"/>
      <c r="I61" s="766"/>
      <c r="J61" s="766"/>
      <c r="K61" s="766"/>
      <c r="L61" s="766"/>
      <c r="M61" s="766"/>
    </row>
    <row r="62" spans="2:13" x14ac:dyDescent="0.2">
      <c r="B62" s="766"/>
      <c r="C62" s="766"/>
      <c r="D62" s="766"/>
      <c r="E62" s="766"/>
      <c r="F62" s="766"/>
      <c r="G62" s="766"/>
      <c r="H62" s="766"/>
      <c r="I62" s="766"/>
      <c r="J62" s="766"/>
      <c r="K62" s="766"/>
      <c r="L62" s="766"/>
      <c r="M62" s="766"/>
    </row>
    <row r="63" spans="2:13" x14ac:dyDescent="0.2">
      <c r="B63" s="766"/>
      <c r="C63" s="766"/>
      <c r="D63" s="766"/>
      <c r="E63" s="766"/>
      <c r="F63" s="766"/>
      <c r="G63" s="766"/>
      <c r="H63" s="766"/>
      <c r="I63" s="766"/>
      <c r="J63" s="766"/>
      <c r="K63" s="766"/>
      <c r="L63" s="766"/>
      <c r="M63" s="766"/>
    </row>
    <row r="64" spans="2:13" x14ac:dyDescent="0.2">
      <c r="B64" s="766"/>
      <c r="C64" s="766"/>
      <c r="D64" s="766"/>
      <c r="E64" s="766"/>
      <c r="F64" s="766"/>
      <c r="G64" s="766"/>
      <c r="H64" s="766"/>
      <c r="I64" s="766"/>
      <c r="J64" s="766"/>
      <c r="K64" s="766"/>
      <c r="L64" s="766"/>
      <c r="M64" s="766"/>
    </row>
    <row r="65" spans="1:13" x14ac:dyDescent="0.2">
      <c r="B65" s="766"/>
      <c r="C65" s="766"/>
      <c r="D65" s="766"/>
      <c r="E65" s="766"/>
      <c r="F65" s="766"/>
      <c r="G65" s="766"/>
      <c r="H65" s="766"/>
      <c r="I65" s="766"/>
      <c r="J65" s="766"/>
      <c r="K65" s="766"/>
      <c r="L65" s="766"/>
      <c r="M65" s="766"/>
    </row>
    <row r="66" spans="1:13" x14ac:dyDescent="0.2">
      <c r="B66" s="766"/>
      <c r="C66" s="766"/>
      <c r="D66" s="766"/>
      <c r="E66" s="766"/>
      <c r="F66" s="766"/>
      <c r="G66" s="766"/>
      <c r="H66" s="766"/>
      <c r="I66" s="766"/>
      <c r="J66" s="766"/>
      <c r="K66" s="766"/>
      <c r="L66" s="766"/>
      <c r="M66" s="766"/>
    </row>
    <row r="67" spans="1:13" x14ac:dyDescent="0.2">
      <c r="B67" s="766"/>
      <c r="C67" s="766"/>
      <c r="D67" s="766"/>
      <c r="E67" s="766"/>
      <c r="F67" s="766"/>
      <c r="G67" s="766"/>
      <c r="H67" s="766"/>
      <c r="I67" s="766"/>
      <c r="J67" s="2272"/>
      <c r="K67" s="2272"/>
      <c r="L67" s="2272"/>
      <c r="M67" s="2272"/>
    </row>
    <row r="68" spans="1:13" x14ac:dyDescent="0.2">
      <c r="A68" s="1587"/>
      <c r="B68" s="1289"/>
      <c r="C68" s="1289"/>
      <c r="D68" s="1289"/>
      <c r="E68" s="1289"/>
      <c r="F68" s="1289"/>
      <c r="G68" s="1289"/>
      <c r="H68" s="1289"/>
      <c r="I68" s="1289"/>
      <c r="J68" s="2137"/>
      <c r="K68" s="2137"/>
      <c r="L68" s="2131"/>
      <c r="M68" s="2131"/>
    </row>
    <row r="69" spans="1:13" x14ac:dyDescent="0.2">
      <c r="A69" s="1251"/>
      <c r="B69" s="1251"/>
      <c r="C69" s="1289"/>
      <c r="D69" s="1289"/>
      <c r="E69" s="1289"/>
      <c r="F69" s="1289"/>
      <c r="G69" s="1289"/>
      <c r="H69" s="1289"/>
      <c r="I69" s="1289"/>
      <c r="J69" s="2137"/>
      <c r="K69" s="2137"/>
      <c r="L69" s="2131"/>
      <c r="M69" s="2131"/>
    </row>
    <row r="70" spans="1:13" x14ac:dyDescent="0.2">
      <c r="B70" s="766"/>
      <c r="C70" s="766"/>
      <c r="D70" s="766"/>
      <c r="E70" s="766"/>
      <c r="F70" s="766"/>
      <c r="G70" s="766"/>
      <c r="H70" s="766"/>
      <c r="I70" s="766"/>
      <c r="J70" s="2272"/>
      <c r="K70" s="2272"/>
      <c r="L70" s="2272"/>
      <c r="M70" s="2272"/>
    </row>
    <row r="71" spans="1:13" x14ac:dyDescent="0.2">
      <c r="B71" s="766"/>
      <c r="C71" s="766"/>
      <c r="D71" s="766"/>
      <c r="E71" s="766"/>
      <c r="F71" s="766"/>
      <c r="G71" s="766"/>
      <c r="H71" s="766"/>
      <c r="I71" s="766"/>
      <c r="J71" s="2272"/>
      <c r="K71" s="2272"/>
      <c r="L71" s="2272"/>
      <c r="M71" s="2272"/>
    </row>
    <row r="72" spans="1:13" x14ac:dyDescent="0.2">
      <c r="B72" s="766"/>
      <c r="C72" s="766"/>
      <c r="D72" s="766"/>
      <c r="E72" s="766"/>
      <c r="F72" s="766"/>
      <c r="G72" s="766"/>
      <c r="H72" s="766"/>
      <c r="I72" s="766"/>
      <c r="J72" s="766"/>
      <c r="K72" s="766"/>
      <c r="L72" s="766"/>
      <c r="M72" s="766"/>
    </row>
    <row r="73" spans="1:13" x14ac:dyDescent="0.2">
      <c r="B73" s="766"/>
      <c r="C73" s="766"/>
      <c r="D73" s="766"/>
      <c r="E73" s="766"/>
      <c r="F73" s="766"/>
      <c r="G73" s="766"/>
      <c r="H73" s="766"/>
      <c r="I73" s="766"/>
      <c r="J73" s="766"/>
      <c r="K73" s="766"/>
      <c r="L73" s="766"/>
      <c r="M73" s="766"/>
    </row>
  </sheetData>
  <mergeCells count="8">
    <mergeCell ref="A23:D23"/>
    <mergeCell ref="A38:D38"/>
    <mergeCell ref="J38:K38"/>
    <mergeCell ref="L38:M38"/>
    <mergeCell ref="A1:F1"/>
    <mergeCell ref="J1:K1"/>
    <mergeCell ref="L1:M1"/>
    <mergeCell ref="L2:M2"/>
  </mergeCells>
  <pageMargins left="0.70866141732283505" right="0.70866141732283505" top="0.74803149606299202" bottom="0.74803149606299202" header="0.31496062992126" footer="0.31496062992126"/>
  <pageSetup paperSize="9" scale="75" orientation="portrait" r:id="rId1"/>
  <headerFooter alignWithMargins="0"/>
  <ignoredErrors>
    <ignoredError sqref="A4:M21 A22:M24 A26:M35 B25:D25 F25:M25 A68:M69 A74:M79 J40:M4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AD2AC3-924C-4147-9F09-1D04E0741AA7}">
  <dimension ref="A1:M82"/>
  <sheetViews>
    <sheetView view="pageBreakPreview" topLeftCell="A46" zoomScale="60" zoomScaleNormal="100" workbookViewId="0">
      <selection activeCell="F81" sqref="F81"/>
    </sheetView>
  </sheetViews>
  <sheetFormatPr defaultColWidth="9.140625" defaultRowHeight="12.75" x14ac:dyDescent="0.2"/>
  <cols>
    <col min="1" max="1" width="39.7109375" style="766" customWidth="1"/>
    <col min="2" max="9" width="7.5703125" style="766" customWidth="1"/>
    <col min="10" max="11" width="7.85546875" style="766" customWidth="1"/>
    <col min="12" max="16384" width="9.140625" style="766"/>
  </cols>
  <sheetData>
    <row r="1" spans="1:13" ht="13.5" thickBot="1" x14ac:dyDescent="0.25">
      <c r="A1" s="2258" t="s">
        <v>1506</v>
      </c>
      <c r="B1" s="2258" t="s">
        <v>63</v>
      </c>
      <c r="C1" s="2258" t="s">
        <v>63</v>
      </c>
      <c r="D1" s="2258" t="s">
        <v>63</v>
      </c>
      <c r="E1" s="2258" t="s">
        <v>63</v>
      </c>
      <c r="F1" s="2258" t="s">
        <v>63</v>
      </c>
      <c r="G1" s="2258" t="s">
        <v>63</v>
      </c>
      <c r="H1" s="2258" t="s">
        <v>63</v>
      </c>
      <c r="I1" s="2258" t="s">
        <v>63</v>
      </c>
      <c r="J1" s="2260" t="s">
        <v>63</v>
      </c>
      <c r="K1" s="2260" t="s">
        <v>63</v>
      </c>
      <c r="L1" s="2258" t="s">
        <v>63</v>
      </c>
      <c r="M1" s="2258" t="s">
        <v>63</v>
      </c>
    </row>
    <row r="2" spans="1:13" x14ac:dyDescent="0.2">
      <c r="A2" s="1245"/>
      <c r="B2" s="2148"/>
      <c r="C2" s="2148"/>
      <c r="D2" s="2148"/>
      <c r="E2" s="2148"/>
      <c r="F2" s="2148"/>
      <c r="G2" s="2148"/>
      <c r="H2" s="2148"/>
      <c r="I2" s="2149"/>
      <c r="J2" s="2378" t="s">
        <v>934</v>
      </c>
      <c r="K2" s="2401" t="s">
        <v>63</v>
      </c>
      <c r="L2" s="2402"/>
      <c r="M2" s="2403" t="s">
        <v>63</v>
      </c>
    </row>
    <row r="3" spans="1:13" x14ac:dyDescent="0.2">
      <c r="A3" s="1262"/>
      <c r="B3" s="1262"/>
      <c r="C3" s="1262"/>
      <c r="D3" s="1262"/>
      <c r="E3" s="1262"/>
      <c r="F3" s="1262"/>
      <c r="G3" s="1262"/>
      <c r="H3" s="1262"/>
      <c r="I3" s="1261"/>
      <c r="J3" s="1956"/>
      <c r="K3" s="1955"/>
      <c r="L3" s="2259"/>
      <c r="M3" s="2261" t="s">
        <v>63</v>
      </c>
    </row>
    <row r="4" spans="1:13" ht="13.5" thickBot="1" x14ac:dyDescent="0.25">
      <c r="A4" s="1954" t="s">
        <v>872</v>
      </c>
      <c r="B4" s="1953" t="s">
        <v>1400</v>
      </c>
      <c r="C4" s="1953" t="s">
        <v>1235</v>
      </c>
      <c r="D4" s="1953" t="s">
        <v>909</v>
      </c>
      <c r="E4" s="1953" t="s">
        <v>908</v>
      </c>
      <c r="F4" s="1953" t="s">
        <v>907</v>
      </c>
      <c r="G4" s="1953" t="s">
        <v>916</v>
      </c>
      <c r="H4" s="1953" t="s">
        <v>915</v>
      </c>
      <c r="I4" s="1260" t="s">
        <v>914</v>
      </c>
      <c r="J4" s="1952" t="s">
        <v>1399</v>
      </c>
      <c r="K4" s="1951" t="s">
        <v>1398</v>
      </c>
      <c r="L4" s="1315"/>
      <c r="M4" s="1234"/>
    </row>
    <row r="5" spans="1:13" x14ac:dyDescent="0.2">
      <c r="A5" s="1259" t="s">
        <v>933</v>
      </c>
      <c r="B5" s="1301">
        <v>-1</v>
      </c>
      <c r="C5" s="1301" t="s">
        <v>279</v>
      </c>
      <c r="D5" s="1301" t="s">
        <v>279</v>
      </c>
      <c r="E5" s="1301">
        <v>-1</v>
      </c>
      <c r="F5" s="1301">
        <v>-1</v>
      </c>
      <c r="G5" s="1301" t="s">
        <v>279</v>
      </c>
      <c r="H5" s="1301">
        <v>-1</v>
      </c>
      <c r="I5" s="1300">
        <v>-1</v>
      </c>
      <c r="J5" s="2036" t="s">
        <v>1017</v>
      </c>
      <c r="K5" s="2037" t="s">
        <v>1017</v>
      </c>
      <c r="L5" s="2080"/>
      <c r="M5" s="2137"/>
    </row>
    <row r="6" spans="1:13" x14ac:dyDescent="0.2">
      <c r="A6" s="1251" t="s">
        <v>932</v>
      </c>
      <c r="B6" s="1295">
        <v>247</v>
      </c>
      <c r="C6" s="1295">
        <v>228</v>
      </c>
      <c r="D6" s="1295">
        <v>220</v>
      </c>
      <c r="E6" s="1295">
        <v>220</v>
      </c>
      <c r="F6" s="1295">
        <v>222</v>
      </c>
      <c r="G6" s="1295">
        <v>219</v>
      </c>
      <c r="H6" s="1295">
        <v>229</v>
      </c>
      <c r="I6" s="1294">
        <v>229</v>
      </c>
      <c r="J6" s="2150" t="s">
        <v>1239</v>
      </c>
      <c r="K6" s="2151" t="s">
        <v>1238</v>
      </c>
      <c r="L6" s="2080"/>
      <c r="M6" s="2137"/>
    </row>
    <row r="7" spans="1:13" x14ac:dyDescent="0.2">
      <c r="A7" s="1251" t="s">
        <v>931</v>
      </c>
      <c r="B7" s="1295">
        <v>-1</v>
      </c>
      <c r="C7" s="1289" t="s">
        <v>279</v>
      </c>
      <c r="D7" s="1289">
        <v>-1</v>
      </c>
      <c r="E7" s="1289" t="s">
        <v>279</v>
      </c>
      <c r="F7" s="1289">
        <v>2</v>
      </c>
      <c r="G7" s="1289">
        <v>-1</v>
      </c>
      <c r="H7" s="1289">
        <v>3</v>
      </c>
      <c r="I7" s="1288">
        <v>5</v>
      </c>
      <c r="J7" s="2150" t="s">
        <v>1017</v>
      </c>
      <c r="K7" s="2151" t="s">
        <v>1017</v>
      </c>
      <c r="L7" s="2080"/>
      <c r="M7" s="2137"/>
    </row>
    <row r="8" spans="1:13" x14ac:dyDescent="0.2">
      <c r="A8" s="1251" t="s">
        <v>930</v>
      </c>
      <c r="B8" s="1295">
        <v>3</v>
      </c>
      <c r="C8" s="1295">
        <v>1</v>
      </c>
      <c r="D8" s="1295">
        <v>2</v>
      </c>
      <c r="E8" s="1295">
        <v>1</v>
      </c>
      <c r="F8" s="1295">
        <v>5</v>
      </c>
      <c r="G8" s="1295">
        <v>1</v>
      </c>
      <c r="H8" s="1295">
        <v>2</v>
      </c>
      <c r="I8" s="1294">
        <v>1</v>
      </c>
      <c r="J8" s="2150"/>
      <c r="K8" s="2151"/>
      <c r="L8" s="2080"/>
      <c r="M8" s="2131"/>
    </row>
    <row r="9" spans="1:13" x14ac:dyDescent="0.2">
      <c r="A9" s="1228" t="s">
        <v>929</v>
      </c>
      <c r="B9" s="1278">
        <v>248</v>
      </c>
      <c r="C9" s="1278">
        <v>229</v>
      </c>
      <c r="D9" s="1278">
        <v>221</v>
      </c>
      <c r="E9" s="1278">
        <v>220</v>
      </c>
      <c r="F9" s="1278">
        <v>228</v>
      </c>
      <c r="G9" s="1278">
        <v>219</v>
      </c>
      <c r="H9" s="1278">
        <v>233</v>
      </c>
      <c r="I9" s="1293">
        <v>234</v>
      </c>
      <c r="J9" s="2153" t="s">
        <v>1239</v>
      </c>
      <c r="K9" s="2154" t="s">
        <v>1016</v>
      </c>
      <c r="L9" s="2121"/>
      <c r="M9" s="2138"/>
    </row>
    <row r="10" spans="1:13" x14ac:dyDescent="0.2">
      <c r="A10" s="1228" t="s">
        <v>928</v>
      </c>
      <c r="B10" s="1278">
        <v>-77</v>
      </c>
      <c r="C10" s="1278">
        <v>-78</v>
      </c>
      <c r="D10" s="1278">
        <v>-72</v>
      </c>
      <c r="E10" s="1278">
        <v>-73</v>
      </c>
      <c r="F10" s="1278">
        <v>-78</v>
      </c>
      <c r="G10" s="1278">
        <v>-73</v>
      </c>
      <c r="H10" s="1278">
        <v>-71</v>
      </c>
      <c r="I10" s="1293">
        <v>-74</v>
      </c>
      <c r="J10" s="2153" t="s">
        <v>1024</v>
      </c>
      <c r="K10" s="2154" t="s">
        <v>1024</v>
      </c>
      <c r="L10" s="2121"/>
      <c r="M10" s="2138"/>
    </row>
    <row r="11" spans="1:13" x14ac:dyDescent="0.2">
      <c r="A11" s="1228" t="s">
        <v>927</v>
      </c>
      <c r="B11" s="1278">
        <v>171</v>
      </c>
      <c r="C11" s="1278">
        <v>151</v>
      </c>
      <c r="D11" s="1278">
        <v>149</v>
      </c>
      <c r="E11" s="1278">
        <v>147</v>
      </c>
      <c r="F11" s="1278">
        <v>150</v>
      </c>
      <c r="G11" s="1278">
        <v>146</v>
      </c>
      <c r="H11" s="1278">
        <v>162</v>
      </c>
      <c r="I11" s="1293">
        <v>160</v>
      </c>
      <c r="J11" s="2153" t="s">
        <v>1015</v>
      </c>
      <c r="K11" s="2154" t="s">
        <v>1243</v>
      </c>
      <c r="L11" s="2121"/>
      <c r="M11" s="2138"/>
    </row>
    <row r="12" spans="1:13" x14ac:dyDescent="0.2">
      <c r="A12" s="1251" t="s">
        <v>926</v>
      </c>
      <c r="B12" s="1289" t="s">
        <v>279</v>
      </c>
      <c r="C12" s="1289" t="s">
        <v>279</v>
      </c>
      <c r="D12" s="1289" t="s">
        <v>279</v>
      </c>
      <c r="E12" s="1289" t="s">
        <v>279</v>
      </c>
      <c r="F12" s="1289" t="s">
        <v>279</v>
      </c>
      <c r="G12" s="1289" t="s">
        <v>279</v>
      </c>
      <c r="H12" s="1289" t="s">
        <v>279</v>
      </c>
      <c r="I12" s="1288" t="s">
        <v>279</v>
      </c>
      <c r="J12" s="2150"/>
      <c r="K12" s="2151"/>
      <c r="L12" s="2088"/>
      <c r="M12" s="2137"/>
    </row>
    <row r="13" spans="1:13" x14ac:dyDescent="0.2">
      <c r="A13" s="1228" t="s">
        <v>925</v>
      </c>
      <c r="B13" s="1278">
        <v>171</v>
      </c>
      <c r="C13" s="1278">
        <v>151</v>
      </c>
      <c r="D13" s="1278">
        <v>149</v>
      </c>
      <c r="E13" s="1278">
        <v>147</v>
      </c>
      <c r="F13" s="1278">
        <v>150</v>
      </c>
      <c r="G13" s="1278">
        <v>146</v>
      </c>
      <c r="H13" s="1278">
        <v>162</v>
      </c>
      <c r="I13" s="1293">
        <v>160</v>
      </c>
      <c r="J13" s="2153" t="s">
        <v>1015</v>
      </c>
      <c r="K13" s="2154" t="s">
        <v>1243</v>
      </c>
      <c r="L13" s="2121"/>
      <c r="M13" s="2138"/>
    </row>
    <row r="14" spans="1:13" x14ac:dyDescent="0.2">
      <c r="A14" s="1242"/>
      <c r="B14" s="1292"/>
      <c r="C14" s="1292"/>
      <c r="D14" s="1292"/>
      <c r="E14" s="1292"/>
      <c r="F14" s="1292"/>
      <c r="G14" s="1292"/>
      <c r="H14" s="1292"/>
      <c r="I14" s="1291"/>
      <c r="J14" s="2155"/>
      <c r="K14" s="2156"/>
      <c r="L14" s="2121"/>
      <c r="M14" s="2138"/>
    </row>
    <row r="15" spans="1:13" x14ac:dyDescent="0.2">
      <c r="A15" s="1587" t="s">
        <v>1040</v>
      </c>
      <c r="B15" s="1311">
        <v>31.048387096774192</v>
      </c>
      <c r="C15" s="1311">
        <v>34.061135371179041</v>
      </c>
      <c r="D15" s="1311">
        <v>32.579185520361989</v>
      </c>
      <c r="E15" s="1311">
        <v>33.181818181818187</v>
      </c>
      <c r="F15" s="1311">
        <v>34.210526315789473</v>
      </c>
      <c r="G15" s="1311">
        <v>33.333333333333329</v>
      </c>
      <c r="H15" s="1311">
        <v>30.472103004291846</v>
      </c>
      <c r="I15" s="2085">
        <v>31.623931623931622</v>
      </c>
      <c r="J15" s="2150"/>
      <c r="K15" s="2151"/>
      <c r="L15" s="2080"/>
      <c r="M15" s="2137"/>
    </row>
    <row r="16" spans="1:13" x14ac:dyDescent="0.2">
      <c r="A16" s="1587" t="s">
        <v>1039</v>
      </c>
      <c r="B16" s="1311">
        <v>42.611683848797249</v>
      </c>
      <c r="C16" s="1311">
        <v>40.566873339238263</v>
      </c>
      <c r="D16" s="1311">
        <v>40.209233568342057</v>
      </c>
      <c r="E16" s="1311">
        <v>41.706161137440759</v>
      </c>
      <c r="F16" s="1311">
        <v>43.263757115749527</v>
      </c>
      <c r="G16" s="1311">
        <v>40.725244072524404</v>
      </c>
      <c r="H16" s="1311">
        <v>43.42963653308481</v>
      </c>
      <c r="I16" s="2085">
        <v>43.373493975903614</v>
      </c>
      <c r="J16" s="2150"/>
      <c r="K16" s="2151"/>
      <c r="L16" s="2122"/>
      <c r="M16" s="2161"/>
    </row>
    <row r="17" spans="1:13" x14ac:dyDescent="0.2">
      <c r="A17" s="1587" t="s">
        <v>987</v>
      </c>
      <c r="B17" s="1289">
        <v>320</v>
      </c>
      <c r="C17" s="1289">
        <v>256</v>
      </c>
      <c r="D17" s="1289">
        <v>264</v>
      </c>
      <c r="E17" s="1289">
        <v>262</v>
      </c>
      <c r="F17" s="1289">
        <v>272</v>
      </c>
      <c r="G17" s="1289">
        <v>269</v>
      </c>
      <c r="H17" s="1289">
        <v>268</v>
      </c>
      <c r="I17" s="1288">
        <v>276</v>
      </c>
      <c r="J17" s="2150" t="s">
        <v>1409</v>
      </c>
      <c r="K17" s="2151" t="s">
        <v>1014</v>
      </c>
      <c r="L17" s="2080"/>
      <c r="M17" s="2137"/>
    </row>
    <row r="18" spans="1:13" x14ac:dyDescent="0.2">
      <c r="A18" s="1587" t="s">
        <v>919</v>
      </c>
      <c r="B18" s="1289">
        <v>1014</v>
      </c>
      <c r="C18" s="1289">
        <v>978</v>
      </c>
      <c r="D18" s="1289">
        <v>954</v>
      </c>
      <c r="E18" s="1289">
        <v>942</v>
      </c>
      <c r="F18" s="1289">
        <v>1001</v>
      </c>
      <c r="G18" s="1289">
        <v>951</v>
      </c>
      <c r="H18" s="1289">
        <v>956</v>
      </c>
      <c r="I18" s="1288">
        <v>996</v>
      </c>
      <c r="J18" s="2150" t="s">
        <v>1012</v>
      </c>
      <c r="K18" s="2151" t="s">
        <v>1020</v>
      </c>
      <c r="L18" s="2080"/>
      <c r="M18" s="2137"/>
    </row>
    <row r="19" spans="1:13" x14ac:dyDescent="0.2">
      <c r="A19" s="1587" t="s">
        <v>1456</v>
      </c>
      <c r="B19" s="1311">
        <v>121.8</v>
      </c>
      <c r="C19" s="1311">
        <v>115.5</v>
      </c>
      <c r="D19" s="1311">
        <v>113.9</v>
      </c>
      <c r="E19" s="1311">
        <v>113.4</v>
      </c>
      <c r="F19" s="1311">
        <v>106.5</v>
      </c>
      <c r="G19" s="1311">
        <v>115.2</v>
      </c>
      <c r="H19" s="1311">
        <v>112.5</v>
      </c>
      <c r="I19" s="2085">
        <v>110.5</v>
      </c>
      <c r="J19" s="2150" t="s">
        <v>1233</v>
      </c>
      <c r="K19" s="2151" t="s">
        <v>1243</v>
      </c>
      <c r="L19" s="2162"/>
      <c r="M19" s="2131"/>
    </row>
    <row r="20" spans="1:13" x14ac:dyDescent="0.2">
      <c r="A20" s="1587" t="s">
        <v>1038</v>
      </c>
      <c r="B20" s="1311">
        <v>114.7</v>
      </c>
      <c r="C20" s="1311">
        <v>113.6</v>
      </c>
      <c r="D20" s="1311">
        <v>108.6</v>
      </c>
      <c r="E20" s="1311">
        <v>103.8</v>
      </c>
      <c r="F20" s="1311">
        <v>98.3</v>
      </c>
      <c r="G20" s="1311">
        <v>101.6</v>
      </c>
      <c r="H20" s="1311">
        <v>100.9</v>
      </c>
      <c r="I20" s="2085">
        <v>105.3</v>
      </c>
      <c r="J20" s="2150" t="s">
        <v>1020</v>
      </c>
      <c r="K20" s="2151" t="s">
        <v>1257</v>
      </c>
      <c r="L20" s="2162"/>
      <c r="M20" s="2131"/>
    </row>
    <row r="21" spans="1:13" ht="22.5" x14ac:dyDescent="0.2">
      <c r="A21" s="1594" t="s">
        <v>1037</v>
      </c>
      <c r="B21" s="1311">
        <v>1</v>
      </c>
      <c r="C21" s="1311">
        <v>0.6</v>
      </c>
      <c r="D21" s="1311">
        <v>0.8</v>
      </c>
      <c r="E21" s="1311">
        <v>-1.6</v>
      </c>
      <c r="F21" s="1311">
        <v>-0.2</v>
      </c>
      <c r="G21" s="1311">
        <v>0.3</v>
      </c>
      <c r="H21" s="1311">
        <v>-0.2</v>
      </c>
      <c r="I21" s="2085">
        <v>-0.8</v>
      </c>
      <c r="J21" s="2150"/>
      <c r="K21" s="2151"/>
      <c r="L21" s="2162"/>
      <c r="M21" s="2131"/>
    </row>
    <row r="22" spans="1:13" x14ac:dyDescent="0.2">
      <c r="A22" s="1587" t="s">
        <v>1036</v>
      </c>
      <c r="B22" s="1311">
        <v>-0.29999999999999982</v>
      </c>
      <c r="C22" s="1311">
        <v>3.1</v>
      </c>
      <c r="D22" s="1311">
        <v>2</v>
      </c>
      <c r="E22" s="1311">
        <v>1.4</v>
      </c>
      <c r="F22" s="1311">
        <v>-1.2</v>
      </c>
      <c r="G22" s="1311">
        <v>-0.4</v>
      </c>
      <c r="H22" s="1311">
        <v>-4.3</v>
      </c>
      <c r="I22" s="2085">
        <v>-1.6</v>
      </c>
      <c r="J22" s="2150"/>
      <c r="K22" s="2151"/>
      <c r="L22" s="2162"/>
      <c r="M22" s="2131"/>
    </row>
    <row r="23" spans="1:13" ht="13.5" thickBot="1" x14ac:dyDescent="0.25">
      <c r="A23" s="1587" t="s">
        <v>918</v>
      </c>
      <c r="B23" s="1289">
        <v>869</v>
      </c>
      <c r="C23" s="1289">
        <v>858</v>
      </c>
      <c r="D23" s="1289">
        <v>851</v>
      </c>
      <c r="E23" s="1289">
        <v>820</v>
      </c>
      <c r="F23" s="1289">
        <v>800</v>
      </c>
      <c r="G23" s="1289">
        <v>796</v>
      </c>
      <c r="H23" s="1289">
        <v>752</v>
      </c>
      <c r="I23" s="1288">
        <v>752</v>
      </c>
      <c r="J23" s="2158" t="s">
        <v>1020</v>
      </c>
      <c r="K23" s="2159" t="s">
        <v>1016</v>
      </c>
      <c r="L23" s="2162"/>
      <c r="M23" s="2131"/>
    </row>
    <row r="24" spans="1:13" ht="13.5" thickBot="1" x14ac:dyDescent="0.25">
      <c r="A24" s="1587"/>
      <c r="B24" s="1289"/>
      <c r="C24" s="1289"/>
      <c r="D24" s="1289"/>
      <c r="E24" s="1289"/>
      <c r="F24" s="1289"/>
      <c r="G24" s="1289"/>
      <c r="H24" s="1289"/>
      <c r="I24" s="1289"/>
      <c r="J24" s="2137"/>
      <c r="K24" s="2137"/>
      <c r="L24" s="2131"/>
      <c r="M24" s="2131"/>
    </row>
    <row r="25" spans="1:13" x14ac:dyDescent="0.2">
      <c r="A25" s="1587"/>
      <c r="B25" s="1289"/>
      <c r="C25" s="1289"/>
      <c r="D25" s="1289"/>
      <c r="E25" s="1289"/>
      <c r="F25" s="1289"/>
      <c r="G25" s="1289"/>
      <c r="H25" s="1289"/>
      <c r="I25" s="1289"/>
      <c r="J25" s="2128"/>
      <c r="K25" s="2128"/>
      <c r="L25" s="2131"/>
      <c r="M25" s="2131"/>
    </row>
    <row r="26" spans="1:13" ht="13.5" thickBot="1" x14ac:dyDescent="0.25"/>
    <row r="27" spans="1:13" ht="12.75" customHeight="1" x14ac:dyDescent="0.2">
      <c r="A27" s="2363" t="s">
        <v>1508</v>
      </c>
      <c r="B27" s="2363" t="s">
        <v>63</v>
      </c>
      <c r="C27" s="2363" t="s">
        <v>63</v>
      </c>
      <c r="D27" s="2363" t="s">
        <v>63</v>
      </c>
      <c r="E27" s="2363" t="s">
        <v>63</v>
      </c>
      <c r="F27" s="2363" t="s">
        <v>63</v>
      </c>
      <c r="G27" s="1245"/>
      <c r="H27" s="1245"/>
      <c r="I27" s="1263"/>
      <c r="J27" s="2404" t="s">
        <v>934</v>
      </c>
      <c r="K27" s="2405" t="s">
        <v>63</v>
      </c>
    </row>
    <row r="28" spans="1:13" ht="10.5" customHeight="1" x14ac:dyDescent="0.2">
      <c r="A28" s="1262"/>
      <c r="B28" s="1262"/>
      <c r="C28" s="1262"/>
      <c r="D28" s="1262"/>
      <c r="E28" s="1262"/>
      <c r="F28" s="1262"/>
      <c r="G28" s="1262"/>
      <c r="H28" s="1262"/>
      <c r="I28" s="1261"/>
      <c r="J28" s="1963"/>
      <c r="K28" s="1962"/>
    </row>
    <row r="29" spans="1:13" ht="10.5" customHeight="1" thickBot="1" x14ac:dyDescent="0.25">
      <c r="A29" s="1961" t="s">
        <v>872</v>
      </c>
      <c r="B29" s="1960" t="s">
        <v>1400</v>
      </c>
      <c r="C29" s="1960" t="s">
        <v>1235</v>
      </c>
      <c r="D29" s="1960" t="s">
        <v>909</v>
      </c>
      <c r="E29" s="1960" t="s">
        <v>908</v>
      </c>
      <c r="F29" s="1960" t="s">
        <v>907</v>
      </c>
      <c r="G29" s="1960" t="s">
        <v>916</v>
      </c>
      <c r="H29" s="1960" t="s">
        <v>915</v>
      </c>
      <c r="I29" s="1260" t="s">
        <v>914</v>
      </c>
      <c r="J29" s="1959" t="s">
        <v>1399</v>
      </c>
      <c r="K29" s="1958" t="s">
        <v>1398</v>
      </c>
    </row>
    <row r="30" spans="1:13" ht="10.5" customHeight="1" x14ac:dyDescent="0.2">
      <c r="A30" s="1259" t="s">
        <v>933</v>
      </c>
      <c r="B30" s="1301">
        <v>14</v>
      </c>
      <c r="C30" s="1301">
        <v>14</v>
      </c>
      <c r="D30" s="1301">
        <v>15</v>
      </c>
      <c r="E30" s="1301">
        <v>14</v>
      </c>
      <c r="F30" s="1301">
        <v>14</v>
      </c>
      <c r="G30" s="1301">
        <v>15</v>
      </c>
      <c r="H30" s="1301">
        <v>16</v>
      </c>
      <c r="I30" s="1300">
        <v>17</v>
      </c>
      <c r="J30" s="2036" t="s">
        <v>1017</v>
      </c>
      <c r="K30" s="2037" t="s">
        <v>1017</v>
      </c>
    </row>
    <row r="31" spans="1:13" ht="10.5" customHeight="1" x14ac:dyDescent="0.2">
      <c r="A31" s="1251" t="s">
        <v>932</v>
      </c>
      <c r="B31" s="1289">
        <v>54</v>
      </c>
      <c r="C31" s="1289">
        <v>45</v>
      </c>
      <c r="D31" s="1289">
        <v>47</v>
      </c>
      <c r="E31" s="1289">
        <v>42</v>
      </c>
      <c r="F31" s="1289">
        <v>48</v>
      </c>
      <c r="G31" s="1289">
        <v>40</v>
      </c>
      <c r="H31" s="1289">
        <v>45</v>
      </c>
      <c r="I31" s="1288">
        <v>30</v>
      </c>
      <c r="J31" s="2170" t="s">
        <v>1245</v>
      </c>
      <c r="K31" s="2171" t="s">
        <v>1015</v>
      </c>
    </row>
    <row r="32" spans="1:13" ht="10.5" customHeight="1" x14ac:dyDescent="0.2">
      <c r="A32" s="1251" t="s">
        <v>931</v>
      </c>
      <c r="B32" s="1289">
        <v>6</v>
      </c>
      <c r="C32" s="1289">
        <v>6</v>
      </c>
      <c r="D32" s="1289">
        <v>7</v>
      </c>
      <c r="E32" s="1289">
        <v>15</v>
      </c>
      <c r="F32" s="1289">
        <v>6</v>
      </c>
      <c r="G32" s="1289">
        <v>7</v>
      </c>
      <c r="H32" s="1289">
        <v>9</v>
      </c>
      <c r="I32" s="1288">
        <v>8</v>
      </c>
      <c r="J32" s="2170" t="s">
        <v>1017</v>
      </c>
      <c r="K32" s="2171" t="s">
        <v>1017</v>
      </c>
    </row>
    <row r="33" spans="1:11" ht="10.5" customHeight="1" x14ac:dyDescent="0.2">
      <c r="A33" s="1251" t="s">
        <v>930</v>
      </c>
      <c r="B33" s="1289" t="s">
        <v>279</v>
      </c>
      <c r="C33" s="1289" t="s">
        <v>279</v>
      </c>
      <c r="D33" s="1289" t="s">
        <v>279</v>
      </c>
      <c r="E33" s="1289" t="s">
        <v>279</v>
      </c>
      <c r="F33" s="1289" t="s">
        <v>279</v>
      </c>
      <c r="G33" s="1289" t="s">
        <v>279</v>
      </c>
      <c r="H33" s="1289" t="s">
        <v>279</v>
      </c>
      <c r="I33" s="1288" t="s">
        <v>279</v>
      </c>
      <c r="J33" s="2170"/>
      <c r="K33" s="2171"/>
    </row>
    <row r="34" spans="1:11" ht="10.5" customHeight="1" x14ac:dyDescent="0.2">
      <c r="A34" s="1228" t="s">
        <v>929</v>
      </c>
      <c r="B34" s="1278">
        <v>74</v>
      </c>
      <c r="C34" s="1278">
        <v>65</v>
      </c>
      <c r="D34" s="1278">
        <v>69</v>
      </c>
      <c r="E34" s="1278">
        <v>71</v>
      </c>
      <c r="F34" s="1278">
        <v>68</v>
      </c>
      <c r="G34" s="1278">
        <v>62</v>
      </c>
      <c r="H34" s="1278">
        <v>70</v>
      </c>
      <c r="I34" s="1293">
        <v>55</v>
      </c>
      <c r="J34" s="2172" t="s">
        <v>1243</v>
      </c>
      <c r="K34" s="2173" t="s">
        <v>1016</v>
      </c>
    </row>
    <row r="35" spans="1:11" ht="10.5" customHeight="1" x14ac:dyDescent="0.2">
      <c r="A35" s="1228" t="s">
        <v>928</v>
      </c>
      <c r="B35" s="1278">
        <v>-58</v>
      </c>
      <c r="C35" s="1278">
        <v>-59</v>
      </c>
      <c r="D35" s="1278">
        <v>-65</v>
      </c>
      <c r="E35" s="1278">
        <v>-67</v>
      </c>
      <c r="F35" s="1278">
        <v>-57</v>
      </c>
      <c r="G35" s="1278">
        <v>-58</v>
      </c>
      <c r="H35" s="1278">
        <v>-61</v>
      </c>
      <c r="I35" s="1293">
        <v>-62</v>
      </c>
      <c r="J35" s="2172" t="s">
        <v>1019</v>
      </c>
      <c r="K35" s="2173" t="s">
        <v>1240</v>
      </c>
    </row>
    <row r="36" spans="1:11" ht="10.5" customHeight="1" x14ac:dyDescent="0.2">
      <c r="A36" s="1228" t="s">
        <v>927</v>
      </c>
      <c r="B36" s="1278">
        <v>16</v>
      </c>
      <c r="C36" s="1278">
        <v>6</v>
      </c>
      <c r="D36" s="1278">
        <v>4</v>
      </c>
      <c r="E36" s="1278">
        <v>4</v>
      </c>
      <c r="F36" s="1278">
        <v>11</v>
      </c>
      <c r="G36" s="1278">
        <v>4</v>
      </c>
      <c r="H36" s="1278">
        <v>9</v>
      </c>
      <c r="I36" s="1293">
        <v>-7</v>
      </c>
      <c r="J36" s="2172" t="s">
        <v>1453</v>
      </c>
      <c r="K36" s="2173" t="s">
        <v>1453</v>
      </c>
    </row>
    <row r="37" spans="1:11" ht="10.5" customHeight="1" x14ac:dyDescent="0.2">
      <c r="A37" s="1251" t="s">
        <v>926</v>
      </c>
      <c r="B37" s="1289">
        <v>2</v>
      </c>
      <c r="C37" s="1289">
        <v>-2</v>
      </c>
      <c r="D37" s="1289">
        <v>-1</v>
      </c>
      <c r="E37" s="1289" t="s">
        <v>279</v>
      </c>
      <c r="F37" s="1289">
        <v>-2</v>
      </c>
      <c r="G37" s="1289" t="s">
        <v>279</v>
      </c>
      <c r="H37" s="1289" t="s">
        <v>279</v>
      </c>
      <c r="I37" s="1288" t="s">
        <v>279</v>
      </c>
      <c r="J37" s="2170"/>
      <c r="K37" s="2171"/>
    </row>
    <row r="38" spans="1:11" ht="10.5" customHeight="1" x14ac:dyDescent="0.2">
      <c r="A38" s="1228" t="s">
        <v>925</v>
      </c>
      <c r="B38" s="1278">
        <v>18</v>
      </c>
      <c r="C38" s="1278">
        <v>4</v>
      </c>
      <c r="D38" s="1278">
        <v>3</v>
      </c>
      <c r="E38" s="1278">
        <v>4</v>
      </c>
      <c r="F38" s="1278">
        <v>9</v>
      </c>
      <c r="G38" s="1278">
        <v>4</v>
      </c>
      <c r="H38" s="1278">
        <v>9</v>
      </c>
      <c r="I38" s="1293">
        <v>-7</v>
      </c>
      <c r="J38" s="2172" t="s">
        <v>1453</v>
      </c>
      <c r="K38" s="2173" t="s">
        <v>1453</v>
      </c>
    </row>
    <row r="39" spans="1:11" ht="10.5" customHeight="1" x14ac:dyDescent="0.2">
      <c r="A39" s="1242"/>
      <c r="B39" s="1242"/>
      <c r="C39" s="1292"/>
      <c r="D39" s="1292"/>
      <c r="E39" s="1292"/>
      <c r="F39" s="1292"/>
      <c r="G39" s="1292"/>
      <c r="H39" s="1292"/>
      <c r="I39" s="1291"/>
      <c r="J39" s="2174" t="s">
        <v>63</v>
      </c>
      <c r="K39" s="2175" t="s">
        <v>63</v>
      </c>
    </row>
    <row r="40" spans="1:11" ht="10.5" customHeight="1" x14ac:dyDescent="0.2">
      <c r="A40" s="1251" t="s">
        <v>924</v>
      </c>
      <c r="B40" s="1289">
        <v>78.378378378378372</v>
      </c>
      <c r="C40" s="1289">
        <v>90.769230769230774</v>
      </c>
      <c r="D40" s="1289">
        <v>94.20289855072464</v>
      </c>
      <c r="E40" s="1289">
        <v>94.366197183098592</v>
      </c>
      <c r="F40" s="1289">
        <v>83.82352941176471</v>
      </c>
      <c r="G40" s="1289">
        <v>93.548387096774192</v>
      </c>
      <c r="H40" s="1289">
        <v>87.142857142857139</v>
      </c>
      <c r="I40" s="1288">
        <v>112.72727272727272</v>
      </c>
      <c r="J40" s="2170" t="s">
        <v>63</v>
      </c>
      <c r="K40" s="2171" t="s">
        <v>63</v>
      </c>
    </row>
    <row r="41" spans="1:11" ht="10.5" customHeight="1" x14ac:dyDescent="0.2">
      <c r="A41" s="1251" t="s">
        <v>988</v>
      </c>
      <c r="B41" s="1289">
        <v>12</v>
      </c>
      <c r="C41" s="1289">
        <v>2.84</v>
      </c>
      <c r="D41" s="1289">
        <v>1.9</v>
      </c>
      <c r="E41" s="1289">
        <v>2.8</v>
      </c>
      <c r="F41" s="1289">
        <v>6.2</v>
      </c>
      <c r="G41" s="1289">
        <v>3.1</v>
      </c>
      <c r="H41" s="1289">
        <v>6.2</v>
      </c>
      <c r="I41" s="1288">
        <v>-5.5</v>
      </c>
      <c r="J41" s="2170" t="s">
        <v>63</v>
      </c>
      <c r="K41" s="2171" t="s">
        <v>63</v>
      </c>
    </row>
    <row r="42" spans="1:11" ht="10.5" customHeight="1" x14ac:dyDescent="0.2">
      <c r="A42" s="1251" t="s">
        <v>987</v>
      </c>
      <c r="B42" s="1289">
        <v>450</v>
      </c>
      <c r="C42" s="1289">
        <v>423</v>
      </c>
      <c r="D42" s="1289">
        <v>450</v>
      </c>
      <c r="E42" s="1289">
        <v>433</v>
      </c>
      <c r="F42" s="1289">
        <v>442</v>
      </c>
      <c r="G42" s="1289">
        <v>387</v>
      </c>
      <c r="H42" s="1289">
        <v>418</v>
      </c>
      <c r="I42" s="1288">
        <v>400</v>
      </c>
      <c r="J42" s="2170" t="s">
        <v>1025</v>
      </c>
      <c r="K42" s="2171" t="s">
        <v>1240</v>
      </c>
    </row>
    <row r="43" spans="1:11" ht="10.5" customHeight="1" x14ac:dyDescent="0.2">
      <c r="A43" s="1290" t="s">
        <v>919</v>
      </c>
      <c r="B43" s="1289">
        <v>2540</v>
      </c>
      <c r="C43" s="1289">
        <v>2496</v>
      </c>
      <c r="D43" s="1289">
        <v>2507</v>
      </c>
      <c r="E43" s="1289">
        <v>2421</v>
      </c>
      <c r="F43" s="1289">
        <v>2506</v>
      </c>
      <c r="G43" s="1289">
        <v>1912</v>
      </c>
      <c r="H43" s="1289">
        <v>2051</v>
      </c>
      <c r="I43" s="1288">
        <v>2052</v>
      </c>
      <c r="J43" s="2170" t="s">
        <v>1240</v>
      </c>
      <c r="K43" s="2171" t="s">
        <v>1020</v>
      </c>
    </row>
    <row r="44" spans="1:11" ht="10.5" customHeight="1" thickBot="1" x14ac:dyDescent="0.25">
      <c r="A44" s="1251" t="s">
        <v>918</v>
      </c>
      <c r="B44" s="1289">
        <v>839</v>
      </c>
      <c r="C44" s="1289">
        <v>851</v>
      </c>
      <c r="D44" s="1289">
        <v>850</v>
      </c>
      <c r="E44" s="1289">
        <v>850</v>
      </c>
      <c r="F44" s="1289">
        <v>848</v>
      </c>
      <c r="G44" s="1289">
        <v>849</v>
      </c>
      <c r="H44" s="1289">
        <v>884</v>
      </c>
      <c r="I44" s="1288">
        <v>893</v>
      </c>
      <c r="J44" s="2176" t="s">
        <v>1024</v>
      </c>
      <c r="K44" s="2177" t="s">
        <v>1024</v>
      </c>
    </row>
    <row r="45" spans="1:11" ht="12.75" customHeight="1" x14ac:dyDescent="0.2">
      <c r="A45" s="1251"/>
      <c r="B45" s="1251"/>
      <c r="C45" s="1250"/>
      <c r="D45" s="1250"/>
      <c r="E45" s="1250"/>
      <c r="F45" s="1250"/>
      <c r="G45" s="1250"/>
      <c r="H45" s="1250"/>
      <c r="I45" s="1250"/>
      <c r="J45" s="1252"/>
      <c r="K45" s="1252"/>
    </row>
    <row r="46" spans="1:11" ht="10.5" customHeight="1" thickBot="1" x14ac:dyDescent="0.25">
      <c r="A46" s="1251"/>
      <c r="B46" s="1251"/>
      <c r="C46" s="1250"/>
      <c r="D46" s="1250"/>
      <c r="E46" s="1250"/>
      <c r="F46" s="1250"/>
      <c r="G46" s="1250"/>
      <c r="H46" s="1250"/>
      <c r="I46" s="1250"/>
      <c r="J46" s="1318"/>
      <c r="K46" s="1318"/>
    </row>
    <row r="47" spans="1:11" ht="15" customHeight="1" x14ac:dyDescent="0.2">
      <c r="A47" s="2363" t="s">
        <v>1509</v>
      </c>
      <c r="B47" s="2363" t="s">
        <v>63</v>
      </c>
      <c r="C47" s="2363" t="s">
        <v>63</v>
      </c>
      <c r="D47" s="2363" t="s">
        <v>63</v>
      </c>
      <c r="E47" s="1245"/>
      <c r="F47" s="1245"/>
      <c r="G47" s="1245"/>
      <c r="H47" s="1245"/>
      <c r="I47" s="1263"/>
      <c r="J47" s="2404" t="s">
        <v>934</v>
      </c>
      <c r="K47" s="2405" t="s">
        <v>63</v>
      </c>
    </row>
    <row r="48" spans="1:11" ht="10.5" customHeight="1" thickBot="1" x14ac:dyDescent="0.25">
      <c r="A48" s="1961" t="s">
        <v>902</v>
      </c>
      <c r="B48" s="1960" t="s">
        <v>1400</v>
      </c>
      <c r="C48" s="1960" t="s">
        <v>1235</v>
      </c>
      <c r="D48" s="1960" t="s">
        <v>909</v>
      </c>
      <c r="E48" s="1960" t="s">
        <v>908</v>
      </c>
      <c r="F48" s="1960" t="s">
        <v>907</v>
      </c>
      <c r="G48" s="1960" t="s">
        <v>916</v>
      </c>
      <c r="H48" s="1960" t="s">
        <v>915</v>
      </c>
      <c r="I48" s="1260" t="s">
        <v>914</v>
      </c>
      <c r="J48" s="1959" t="s">
        <v>1399</v>
      </c>
      <c r="K48" s="1958" t="s">
        <v>1398</v>
      </c>
    </row>
    <row r="49" spans="1:11" ht="10.5" customHeight="1" x14ac:dyDescent="0.2">
      <c r="A49" s="1249" t="s">
        <v>1041</v>
      </c>
      <c r="B49" s="1319">
        <v>90.8</v>
      </c>
      <c r="C49" s="1319">
        <v>86.5</v>
      </c>
      <c r="D49" s="1319">
        <v>85.4</v>
      </c>
      <c r="E49" s="1319">
        <v>83.9</v>
      </c>
      <c r="F49" s="1319">
        <v>77.5</v>
      </c>
      <c r="G49" s="1319">
        <v>84</v>
      </c>
      <c r="H49" s="1319">
        <v>82.5</v>
      </c>
      <c r="I49" s="1596">
        <v>81.7</v>
      </c>
      <c r="J49" s="2036" t="s">
        <v>1233</v>
      </c>
      <c r="K49" s="2037" t="s">
        <v>1257</v>
      </c>
    </row>
    <row r="50" spans="1:11" ht="10.5" customHeight="1" x14ac:dyDescent="0.2">
      <c r="A50" s="1270" t="s">
        <v>1028</v>
      </c>
      <c r="B50" s="2178">
        <v>8</v>
      </c>
      <c r="C50" s="2038">
        <v>7.7</v>
      </c>
      <c r="D50" s="2038">
        <v>7.5</v>
      </c>
      <c r="E50" s="2038">
        <v>7.2</v>
      </c>
      <c r="F50" s="2178">
        <v>7.1</v>
      </c>
      <c r="G50" s="2178">
        <v>6.9</v>
      </c>
      <c r="H50" s="2178">
        <v>6.8</v>
      </c>
      <c r="I50" s="2179">
        <v>5.9</v>
      </c>
      <c r="J50" s="2170" t="s">
        <v>1012</v>
      </c>
      <c r="K50" s="2171" t="s">
        <v>1015</v>
      </c>
    </row>
    <row r="51" spans="1:11" ht="10.5" customHeight="1" thickBot="1" x14ac:dyDescent="0.25">
      <c r="A51" s="1270" t="s">
        <v>1027</v>
      </c>
      <c r="B51" s="2038">
        <v>10.199999999999999</v>
      </c>
      <c r="C51" s="2039">
        <v>10.199999999999999</v>
      </c>
      <c r="D51" s="2040">
        <v>10.1</v>
      </c>
      <c r="E51" s="2040">
        <v>9.4</v>
      </c>
      <c r="F51" s="2040">
        <v>9.1999999999999993</v>
      </c>
      <c r="G51" s="2040">
        <v>8.6999999999999993</v>
      </c>
      <c r="H51" s="2040">
        <v>8.1</v>
      </c>
      <c r="I51" s="2041">
        <v>7.5</v>
      </c>
      <c r="J51" s="2176" t="s">
        <v>1017</v>
      </c>
      <c r="K51" s="2177" t="s">
        <v>1238</v>
      </c>
    </row>
    <row r="52" spans="1:11" ht="10.5" customHeight="1" x14ac:dyDescent="0.2">
      <c r="A52" s="2365"/>
      <c r="B52" s="2365" t="s">
        <v>63</v>
      </c>
      <c r="C52" s="2365" t="s">
        <v>63</v>
      </c>
      <c r="D52" s="2365" t="s">
        <v>63</v>
      </c>
      <c r="E52" s="2365" t="s">
        <v>63</v>
      </c>
      <c r="F52" s="2365" t="s">
        <v>63</v>
      </c>
      <c r="G52" s="2365" t="s">
        <v>63</v>
      </c>
      <c r="H52" s="2365" t="s">
        <v>63</v>
      </c>
      <c r="I52" s="2365" t="s">
        <v>63</v>
      </c>
      <c r="J52" s="2366" t="s">
        <v>63</v>
      </c>
      <c r="K52" s="2366" t="s">
        <v>63</v>
      </c>
    </row>
    <row r="53" spans="1:11" ht="10.5" customHeight="1" thickBot="1" x14ac:dyDescent="0.3">
      <c r="A53" s="1246"/>
      <c r="B53" s="1246"/>
      <c r="C53" s="1246"/>
      <c r="D53" s="1246"/>
      <c r="E53" s="1246"/>
      <c r="F53" s="1246"/>
      <c r="G53" s="1246"/>
      <c r="H53" s="1246"/>
      <c r="I53" s="1246"/>
      <c r="J53" s="1585"/>
      <c r="K53" s="1585"/>
    </row>
    <row r="54" spans="1:11" ht="15" customHeight="1" x14ac:dyDescent="0.25">
      <c r="A54" s="2363" t="s">
        <v>1510</v>
      </c>
      <c r="B54" s="2363" t="s">
        <v>63</v>
      </c>
      <c r="C54" s="2363" t="s">
        <v>63</v>
      </c>
      <c r="D54" s="2363" t="s">
        <v>63</v>
      </c>
      <c r="E54" s="1246"/>
      <c r="F54" s="1246"/>
      <c r="G54" s="1246"/>
      <c r="H54" s="1246"/>
      <c r="I54" s="1595"/>
      <c r="J54" s="2404" t="s">
        <v>934</v>
      </c>
      <c r="K54" s="2405" t="s">
        <v>63</v>
      </c>
    </row>
    <row r="55" spans="1:11" ht="15" customHeight="1" x14ac:dyDescent="0.25">
      <c r="A55" s="1746"/>
      <c r="B55" s="1746"/>
      <c r="C55" s="1746"/>
      <c r="D55" s="1746"/>
      <c r="E55" s="1246"/>
      <c r="F55" s="1246"/>
      <c r="G55" s="1246"/>
      <c r="H55" s="1246"/>
      <c r="I55" s="1595"/>
      <c r="J55" s="1963"/>
      <c r="K55" s="1962"/>
    </row>
    <row r="56" spans="1:11" ht="10.5" customHeight="1" thickBot="1" x14ac:dyDescent="0.25">
      <c r="A56" s="1961" t="s">
        <v>872</v>
      </c>
      <c r="B56" s="1960" t="s">
        <v>1400</v>
      </c>
      <c r="C56" s="1960" t="s">
        <v>1235</v>
      </c>
      <c r="D56" s="1960" t="s">
        <v>909</v>
      </c>
      <c r="E56" s="1960" t="s">
        <v>908</v>
      </c>
      <c r="F56" s="1960" t="s">
        <v>907</v>
      </c>
      <c r="G56" s="1960" t="s">
        <v>916</v>
      </c>
      <c r="H56" s="1960" t="s">
        <v>915</v>
      </c>
      <c r="I56" s="1260" t="s">
        <v>914</v>
      </c>
      <c r="J56" s="1959" t="s">
        <v>1399</v>
      </c>
      <c r="K56" s="1958" t="s">
        <v>1398</v>
      </c>
    </row>
    <row r="57" spans="1:11" ht="10.5" customHeight="1" x14ac:dyDescent="0.2">
      <c r="A57" s="1259" t="s">
        <v>933</v>
      </c>
      <c r="B57" s="1301" t="s">
        <v>279</v>
      </c>
      <c r="C57" s="1301">
        <v>-1</v>
      </c>
      <c r="D57" s="1301">
        <v>-1</v>
      </c>
      <c r="E57" s="1301" t="s">
        <v>279</v>
      </c>
      <c r="F57" s="1301">
        <v>1</v>
      </c>
      <c r="G57" s="1301">
        <v>3</v>
      </c>
      <c r="H57" s="1301">
        <v>4</v>
      </c>
      <c r="I57" s="1300">
        <v>2</v>
      </c>
      <c r="J57" s="2036"/>
      <c r="K57" s="2037"/>
    </row>
    <row r="58" spans="1:11" ht="10.5" customHeight="1" x14ac:dyDescent="0.2">
      <c r="A58" s="1251" t="s">
        <v>932</v>
      </c>
      <c r="B58" s="1289" t="s">
        <v>279</v>
      </c>
      <c r="C58" s="1289">
        <v>1</v>
      </c>
      <c r="D58" s="1289">
        <v>1</v>
      </c>
      <c r="E58" s="1289">
        <v>2</v>
      </c>
      <c r="F58" s="1289">
        <v>-1</v>
      </c>
      <c r="G58" s="1289">
        <v>10</v>
      </c>
      <c r="H58" s="1289">
        <v>10</v>
      </c>
      <c r="I58" s="1288">
        <v>10</v>
      </c>
      <c r="J58" s="2170"/>
      <c r="K58" s="2171"/>
    </row>
    <row r="59" spans="1:11" ht="10.5" customHeight="1" x14ac:dyDescent="0.2">
      <c r="A59" s="1251" t="s">
        <v>931</v>
      </c>
      <c r="B59" s="1289">
        <v>1</v>
      </c>
      <c r="C59" s="1289" t="s">
        <v>279</v>
      </c>
      <c r="D59" s="1289" t="s">
        <v>279</v>
      </c>
      <c r="E59" s="1289" t="s">
        <v>279</v>
      </c>
      <c r="F59" s="1289">
        <v>-2</v>
      </c>
      <c r="G59" s="1289">
        <v>-5</v>
      </c>
      <c r="H59" s="1289" t="s">
        <v>279</v>
      </c>
      <c r="I59" s="1288">
        <v>4</v>
      </c>
      <c r="J59" s="2170"/>
      <c r="K59" s="2171"/>
    </row>
    <row r="60" spans="1:11" ht="10.5" customHeight="1" x14ac:dyDescent="0.2">
      <c r="A60" s="1251" t="s">
        <v>930</v>
      </c>
      <c r="B60" s="1289" t="s">
        <v>279</v>
      </c>
      <c r="C60" s="1289">
        <v>4</v>
      </c>
      <c r="D60" s="1289">
        <v>2</v>
      </c>
      <c r="E60" s="1289">
        <v>2</v>
      </c>
      <c r="F60" s="1289">
        <v>2</v>
      </c>
      <c r="G60" s="1289">
        <v>6</v>
      </c>
      <c r="H60" s="1289">
        <v>1</v>
      </c>
      <c r="I60" s="1288">
        <v>-2</v>
      </c>
      <c r="J60" s="2170"/>
      <c r="K60" s="2171"/>
    </row>
    <row r="61" spans="1:11" ht="10.5" customHeight="1" x14ac:dyDescent="0.2">
      <c r="A61" s="1228" t="s">
        <v>929</v>
      </c>
      <c r="B61" s="1278">
        <v>1</v>
      </c>
      <c r="C61" s="1278">
        <v>4</v>
      </c>
      <c r="D61" s="1278">
        <v>2</v>
      </c>
      <c r="E61" s="1278">
        <v>4</v>
      </c>
      <c r="F61" s="1278" t="s">
        <v>270</v>
      </c>
      <c r="G61" s="1278">
        <v>14</v>
      </c>
      <c r="H61" s="1278">
        <v>15</v>
      </c>
      <c r="I61" s="1293">
        <v>14</v>
      </c>
      <c r="J61" s="2172"/>
      <c r="K61" s="2173"/>
    </row>
    <row r="62" spans="1:11" ht="10.5" customHeight="1" x14ac:dyDescent="0.2">
      <c r="A62" s="1228" t="s">
        <v>928</v>
      </c>
      <c r="B62" s="1278">
        <v>-8</v>
      </c>
      <c r="C62" s="1278">
        <v>-22</v>
      </c>
      <c r="D62" s="1278">
        <v>-17</v>
      </c>
      <c r="E62" s="1278">
        <v>-20</v>
      </c>
      <c r="F62" s="1278">
        <v>-31</v>
      </c>
      <c r="G62" s="1278">
        <v>-30</v>
      </c>
      <c r="H62" s="1278">
        <v>-21</v>
      </c>
      <c r="I62" s="1293">
        <v>-21</v>
      </c>
      <c r="J62" s="2172"/>
      <c r="K62" s="2173"/>
    </row>
    <row r="63" spans="1:11" ht="10.5" customHeight="1" x14ac:dyDescent="0.2">
      <c r="A63" s="1228" t="s">
        <v>927</v>
      </c>
      <c r="B63" s="1278">
        <v>-7</v>
      </c>
      <c r="C63" s="1278">
        <v>-18</v>
      </c>
      <c r="D63" s="1278">
        <v>-15</v>
      </c>
      <c r="E63" s="1278">
        <v>-16</v>
      </c>
      <c r="F63" s="1278">
        <v>-31</v>
      </c>
      <c r="G63" s="1278">
        <v>-16</v>
      </c>
      <c r="H63" s="1278">
        <v>-6</v>
      </c>
      <c r="I63" s="1293">
        <v>-7</v>
      </c>
      <c r="J63" s="2172"/>
      <c r="K63" s="2173"/>
    </row>
    <row r="64" spans="1:11" ht="10.5" customHeight="1" x14ac:dyDescent="0.2">
      <c r="A64" s="1251" t="s">
        <v>926</v>
      </c>
      <c r="B64" s="1289">
        <v>-1</v>
      </c>
      <c r="C64" s="1289">
        <v>1</v>
      </c>
      <c r="D64" s="1289" t="s">
        <v>279</v>
      </c>
      <c r="E64" s="1289">
        <v>-1</v>
      </c>
      <c r="F64" s="1289">
        <v>-4</v>
      </c>
      <c r="G64" s="1289" t="s">
        <v>279</v>
      </c>
      <c r="H64" s="1289">
        <v>-1</v>
      </c>
      <c r="I64" s="1288" t="s">
        <v>279</v>
      </c>
      <c r="J64" s="2170"/>
      <c r="K64" s="2171"/>
    </row>
    <row r="65" spans="1:12" ht="10.5" customHeight="1" x14ac:dyDescent="0.2">
      <c r="A65" s="1228" t="s">
        <v>925</v>
      </c>
      <c r="B65" s="1278">
        <v>-8</v>
      </c>
      <c r="C65" s="1278">
        <v>-17</v>
      </c>
      <c r="D65" s="1278">
        <v>-15</v>
      </c>
      <c r="E65" s="1278">
        <v>-17</v>
      </c>
      <c r="F65" s="1278">
        <v>-35</v>
      </c>
      <c r="G65" s="1278">
        <v>-16</v>
      </c>
      <c r="H65" s="1278">
        <v>-7</v>
      </c>
      <c r="I65" s="1293">
        <v>-7</v>
      </c>
      <c r="J65" s="2172"/>
      <c r="K65" s="2173"/>
    </row>
    <row r="66" spans="1:12" ht="10.5" customHeight="1" x14ac:dyDescent="0.2">
      <c r="A66" s="1242"/>
      <c r="B66" s="1242"/>
      <c r="C66" s="1292"/>
      <c r="D66" s="1292"/>
      <c r="E66" s="1292"/>
      <c r="F66" s="1292"/>
      <c r="G66" s="1292"/>
      <c r="H66" s="1292"/>
      <c r="I66" s="1291"/>
      <c r="J66" s="2174"/>
      <c r="K66" s="2175"/>
    </row>
    <row r="67" spans="1:12" ht="10.5" customHeight="1" x14ac:dyDescent="0.2">
      <c r="A67" s="1251" t="s">
        <v>987</v>
      </c>
      <c r="B67" s="1289">
        <v>35</v>
      </c>
      <c r="C67" s="1289">
        <v>156</v>
      </c>
      <c r="D67" s="1289">
        <v>173</v>
      </c>
      <c r="E67" s="1289">
        <v>173</v>
      </c>
      <c r="F67" s="1289">
        <v>47</v>
      </c>
      <c r="G67" s="1289">
        <v>106</v>
      </c>
      <c r="H67" s="1289">
        <v>180</v>
      </c>
      <c r="I67" s="1288">
        <v>171</v>
      </c>
      <c r="J67" s="2170"/>
      <c r="K67" s="2171"/>
    </row>
    <row r="68" spans="1:12" ht="10.5" customHeight="1" thickBot="1" x14ac:dyDescent="0.25">
      <c r="A68" s="1251" t="s">
        <v>918</v>
      </c>
      <c r="B68" s="1289">
        <v>313</v>
      </c>
      <c r="C68" s="1289">
        <v>356</v>
      </c>
      <c r="D68" s="1289">
        <v>390</v>
      </c>
      <c r="E68" s="1289">
        <v>432</v>
      </c>
      <c r="F68" s="1289">
        <v>471</v>
      </c>
      <c r="G68" s="1289">
        <v>613</v>
      </c>
      <c r="H68" s="1289">
        <v>631</v>
      </c>
      <c r="I68" s="1288">
        <v>635</v>
      </c>
      <c r="J68" s="2176" t="s">
        <v>1252</v>
      </c>
      <c r="K68" s="2177" t="s">
        <v>1460</v>
      </c>
    </row>
    <row r="69" spans="1:12" ht="10.5" customHeight="1" x14ac:dyDescent="0.25">
      <c r="A69" s="1246"/>
      <c r="B69" s="1246"/>
      <c r="C69" s="1246"/>
      <c r="D69" s="1246"/>
      <c r="E69" s="1246"/>
      <c r="F69" s="1246"/>
      <c r="G69" s="1246"/>
      <c r="H69" s="1246"/>
      <c r="I69" s="1246"/>
      <c r="J69" s="1586"/>
      <c r="K69" s="1586"/>
    </row>
    <row r="70" spans="1:12" ht="10.5" customHeight="1" thickBot="1" x14ac:dyDescent="0.3">
      <c r="A70" s="1246"/>
      <c r="B70" s="1246"/>
      <c r="C70" s="1246"/>
      <c r="D70" s="1246"/>
      <c r="E70" s="1246"/>
      <c r="F70" s="1246"/>
      <c r="G70" s="1246"/>
      <c r="H70" s="1246"/>
      <c r="I70" s="1246"/>
      <c r="J70" s="1585"/>
      <c r="K70" s="1585"/>
    </row>
    <row r="71" spans="1:12" ht="15" customHeight="1" x14ac:dyDescent="0.2">
      <c r="A71" s="2363" t="s">
        <v>1459</v>
      </c>
      <c r="B71" s="2363" t="s">
        <v>63</v>
      </c>
      <c r="C71" s="2363" t="s">
        <v>63</v>
      </c>
      <c r="D71" s="2363" t="s">
        <v>63</v>
      </c>
      <c r="E71" s="1245"/>
      <c r="F71" s="1245"/>
      <c r="G71" s="1245"/>
      <c r="H71" s="1245"/>
      <c r="I71" s="1263"/>
      <c r="J71" s="2404" t="s">
        <v>934</v>
      </c>
      <c r="K71" s="2405" t="s">
        <v>63</v>
      </c>
    </row>
    <row r="72" spans="1:12" ht="11.25" customHeight="1" thickBot="1" x14ac:dyDescent="0.25">
      <c r="A72" s="1961" t="s">
        <v>902</v>
      </c>
      <c r="B72" s="1960" t="s">
        <v>1400</v>
      </c>
      <c r="C72" s="1960" t="s">
        <v>1235</v>
      </c>
      <c r="D72" s="1960" t="s">
        <v>909</v>
      </c>
      <c r="E72" s="1960" t="s">
        <v>908</v>
      </c>
      <c r="F72" s="1960" t="s">
        <v>907</v>
      </c>
      <c r="G72" s="1960" t="s">
        <v>916</v>
      </c>
      <c r="H72" s="1960" t="s">
        <v>915</v>
      </c>
      <c r="I72" s="1260" t="s">
        <v>914</v>
      </c>
      <c r="J72" s="1959" t="s">
        <v>1399</v>
      </c>
      <c r="K72" s="1958" t="s">
        <v>1398</v>
      </c>
    </row>
    <row r="73" spans="1:12" ht="11.25" customHeight="1" x14ac:dyDescent="0.2">
      <c r="A73" s="1287" t="s">
        <v>1028</v>
      </c>
      <c r="B73" s="2060" t="s">
        <v>279</v>
      </c>
      <c r="C73" s="2060" t="s">
        <v>279</v>
      </c>
      <c r="D73" s="2060" t="s">
        <v>279</v>
      </c>
      <c r="E73" s="2060" t="s">
        <v>279</v>
      </c>
      <c r="F73" s="2060">
        <v>0.1</v>
      </c>
      <c r="G73" s="2060">
        <v>1.4</v>
      </c>
      <c r="H73" s="2060">
        <v>1.4</v>
      </c>
      <c r="I73" s="2061">
        <v>1.4</v>
      </c>
      <c r="J73" s="2036"/>
      <c r="K73" s="2037"/>
      <c r="L73" s="1957"/>
    </row>
    <row r="74" spans="1:12" ht="11.25" customHeight="1" thickBot="1" x14ac:dyDescent="0.25">
      <c r="A74" s="1270" t="s">
        <v>1027</v>
      </c>
      <c r="B74" s="2107" t="s">
        <v>279</v>
      </c>
      <c r="C74" s="2039" t="s">
        <v>279</v>
      </c>
      <c r="D74" s="2040" t="s">
        <v>279</v>
      </c>
      <c r="E74" s="2040" t="s">
        <v>279</v>
      </c>
      <c r="F74" s="2040">
        <v>0.2</v>
      </c>
      <c r="G74" s="2040">
        <v>2.9</v>
      </c>
      <c r="H74" s="2040">
        <v>2.6</v>
      </c>
      <c r="I74" s="2041">
        <v>2.7</v>
      </c>
      <c r="J74" s="2176"/>
      <c r="K74" s="2177"/>
      <c r="L74" s="1957"/>
    </row>
    <row r="75" spans="1:12" x14ac:dyDescent="0.2">
      <c r="B75" s="1957"/>
      <c r="C75" s="1957"/>
      <c r="D75" s="1957"/>
      <c r="E75" s="1957"/>
      <c r="F75" s="1957"/>
      <c r="G75" s="1957"/>
      <c r="H75" s="1957"/>
      <c r="I75" s="1957"/>
      <c r="J75" s="1957"/>
      <c r="K75" s="1957"/>
      <c r="L75" s="1957"/>
    </row>
    <row r="76" spans="1:12" x14ac:dyDescent="0.2">
      <c r="B76" s="1957"/>
      <c r="C76" s="1957"/>
      <c r="D76" s="1957"/>
      <c r="E76" s="1957"/>
      <c r="F76" s="1957"/>
      <c r="G76" s="1957"/>
      <c r="H76" s="1957"/>
      <c r="I76" s="1957"/>
      <c r="J76" s="1957"/>
      <c r="K76" s="1957"/>
      <c r="L76" s="1957"/>
    </row>
    <row r="77" spans="1:12" x14ac:dyDescent="0.2">
      <c r="B77" s="1957"/>
      <c r="C77" s="1957"/>
      <c r="D77" s="1957"/>
      <c r="E77" s="1957"/>
      <c r="F77" s="1957"/>
      <c r="G77" s="1957"/>
      <c r="H77" s="1957"/>
      <c r="I77" s="1957"/>
      <c r="J77" s="1957"/>
      <c r="K77" s="1957"/>
      <c r="L77" s="1957"/>
    </row>
    <row r="78" spans="1:12" x14ac:dyDescent="0.2">
      <c r="B78" s="1957"/>
      <c r="C78" s="1957"/>
      <c r="D78" s="1957"/>
      <c r="E78" s="1957"/>
      <c r="F78" s="1957"/>
      <c r="G78" s="1957"/>
      <c r="H78" s="1957"/>
      <c r="I78" s="1957"/>
      <c r="J78" s="1957"/>
      <c r="K78" s="1957"/>
      <c r="L78" s="1957"/>
    </row>
    <row r="79" spans="1:12" x14ac:dyDescent="0.2">
      <c r="B79" s="1957"/>
      <c r="C79" s="1957"/>
      <c r="D79" s="1957"/>
      <c r="E79" s="1957"/>
      <c r="F79" s="1957"/>
      <c r="G79" s="1957"/>
      <c r="H79" s="1957"/>
      <c r="I79" s="1957"/>
      <c r="J79" s="1957"/>
      <c r="K79" s="1957"/>
      <c r="L79" s="1957"/>
    </row>
    <row r="80" spans="1:12" x14ac:dyDescent="0.2">
      <c r="B80" s="1957"/>
      <c r="C80" s="1957"/>
      <c r="D80" s="1957"/>
      <c r="E80" s="1957"/>
      <c r="F80" s="1957"/>
      <c r="G80" s="1957"/>
      <c r="H80" s="1957"/>
      <c r="I80" s="1957"/>
      <c r="J80" s="1957"/>
      <c r="K80" s="1957"/>
      <c r="L80" s="1957"/>
    </row>
    <row r="81" spans="2:12" x14ac:dyDescent="0.2">
      <c r="B81" s="1957"/>
      <c r="C81" s="1957"/>
      <c r="D81" s="1957"/>
      <c r="E81" s="1957"/>
      <c r="F81" s="1957"/>
      <c r="G81" s="1957"/>
      <c r="H81" s="1957"/>
      <c r="I81" s="1957"/>
      <c r="J81" s="1957"/>
      <c r="K81" s="1957"/>
      <c r="L81" s="1957"/>
    </row>
    <row r="82" spans="2:12" x14ac:dyDescent="0.2">
      <c r="B82" s="1957"/>
      <c r="C82" s="1957"/>
      <c r="D82" s="1957"/>
      <c r="E82" s="1957"/>
      <c r="F82" s="1957"/>
      <c r="G82" s="1957"/>
      <c r="H82" s="1957"/>
      <c r="I82" s="1957"/>
      <c r="J82" s="1957"/>
      <c r="K82" s="1957"/>
      <c r="L82" s="1957"/>
    </row>
  </sheetData>
  <mergeCells count="11">
    <mergeCell ref="J2:K2"/>
    <mergeCell ref="L2:M2"/>
    <mergeCell ref="A54:D54"/>
    <mergeCell ref="J54:K54"/>
    <mergeCell ref="A71:D71"/>
    <mergeCell ref="J71:K71"/>
    <mergeCell ref="A27:F27"/>
    <mergeCell ref="J27:K27"/>
    <mergeCell ref="A47:D47"/>
    <mergeCell ref="J47:K47"/>
    <mergeCell ref="A52:K52"/>
  </mergeCells>
  <pageMargins left="0.70866141732283505" right="0.70866141732283505" top="0.74803149606299202" bottom="0.74803149606299202" header="0.31496062992126" footer="0.31496062992126"/>
  <pageSetup paperSize="9" scale="75" orientation="portrait" r:id="rId1"/>
  <headerFooter alignWithMargins="0"/>
  <ignoredErrors>
    <ignoredError sqref="A30:K46 A48:K53 B47:K47 A55:K74 B54:K54 C25:K25 B12 C5:K23" numberStoredAsText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1EDCC-4932-4FB0-AEAD-53131EA4C83B}">
  <dimension ref="A1:K51"/>
  <sheetViews>
    <sheetView view="pageBreakPreview" topLeftCell="A36" zoomScale="60" zoomScaleNormal="100" workbookViewId="0">
      <selection activeCell="I77" sqref="I77"/>
    </sheetView>
  </sheetViews>
  <sheetFormatPr defaultColWidth="9.140625" defaultRowHeight="12.75" x14ac:dyDescent="0.2"/>
  <cols>
    <col min="1" max="1" width="34.140625" style="766" customWidth="1"/>
    <col min="2" max="9" width="7.5703125" style="766" customWidth="1"/>
    <col min="10" max="11" width="7.85546875" style="766" customWidth="1"/>
    <col min="12" max="16384" width="9.140625" style="766"/>
  </cols>
  <sheetData>
    <row r="1" spans="1:11" ht="12.75" customHeight="1" x14ac:dyDescent="0.2">
      <c r="A1" s="2363" t="s">
        <v>1511</v>
      </c>
      <c r="B1" s="2363" t="s">
        <v>63</v>
      </c>
      <c r="C1" s="2363" t="s">
        <v>63</v>
      </c>
      <c r="D1" s="2363" t="s">
        <v>63</v>
      </c>
      <c r="E1" s="2363" t="s">
        <v>63</v>
      </c>
      <c r="F1" s="2363" t="s">
        <v>63</v>
      </c>
      <c r="G1" s="1245"/>
      <c r="H1" s="1245"/>
      <c r="I1" s="1263"/>
      <c r="J1" s="2406" t="s">
        <v>934</v>
      </c>
      <c r="K1" s="2407" t="s">
        <v>63</v>
      </c>
    </row>
    <row r="2" spans="1:11" ht="10.5" customHeight="1" x14ac:dyDescent="0.2">
      <c r="A2" s="1262"/>
      <c r="B2" s="1262"/>
      <c r="C2" s="1262"/>
      <c r="D2" s="1262"/>
      <c r="E2" s="1262"/>
      <c r="F2" s="1262"/>
      <c r="G2" s="1262"/>
      <c r="H2" s="1262"/>
      <c r="I2" s="1261"/>
      <c r="J2" s="1977"/>
      <c r="K2" s="1976"/>
    </row>
    <row r="3" spans="1:11" ht="10.5" customHeight="1" thickBot="1" x14ac:dyDescent="0.25">
      <c r="A3" s="1965" t="s">
        <v>872</v>
      </c>
      <c r="B3" s="1964" t="s">
        <v>1400</v>
      </c>
      <c r="C3" s="1964" t="s">
        <v>1235</v>
      </c>
      <c r="D3" s="1964" t="s">
        <v>909</v>
      </c>
      <c r="E3" s="1964" t="s">
        <v>908</v>
      </c>
      <c r="F3" s="1964" t="s">
        <v>907</v>
      </c>
      <c r="G3" s="1964" t="s">
        <v>916</v>
      </c>
      <c r="H3" s="1964" t="s">
        <v>915</v>
      </c>
      <c r="I3" s="1260" t="s">
        <v>914</v>
      </c>
      <c r="J3" s="1975" t="s">
        <v>1399</v>
      </c>
      <c r="K3" s="1974" t="s">
        <v>1398</v>
      </c>
    </row>
    <row r="4" spans="1:11" ht="11.25" customHeight="1" x14ac:dyDescent="0.2">
      <c r="A4" s="1259" t="s">
        <v>933</v>
      </c>
      <c r="B4" s="1280" t="s">
        <v>279</v>
      </c>
      <c r="C4" s="1280" t="s">
        <v>279</v>
      </c>
      <c r="D4" s="1280" t="s">
        <v>279</v>
      </c>
      <c r="E4" s="1280" t="s">
        <v>279</v>
      </c>
      <c r="F4" s="1280" t="s">
        <v>279</v>
      </c>
      <c r="G4" s="1280" t="s">
        <v>279</v>
      </c>
      <c r="H4" s="1280" t="s">
        <v>279</v>
      </c>
      <c r="I4" s="1298" t="s">
        <v>279</v>
      </c>
      <c r="J4" s="1258"/>
      <c r="K4" s="1257"/>
    </row>
    <row r="5" spans="1:11" ht="11.25" customHeight="1" x14ac:dyDescent="0.2">
      <c r="A5" s="1251" t="s">
        <v>932</v>
      </c>
      <c r="B5" s="1250">
        <v>78</v>
      </c>
      <c r="C5" s="1250">
        <v>80</v>
      </c>
      <c r="D5" s="1250">
        <v>77</v>
      </c>
      <c r="E5" s="1250">
        <v>74</v>
      </c>
      <c r="F5" s="1250">
        <v>75</v>
      </c>
      <c r="G5" s="1250">
        <v>75</v>
      </c>
      <c r="H5" s="1250">
        <v>76</v>
      </c>
      <c r="I5" s="1253">
        <v>92</v>
      </c>
      <c r="J5" s="1969" t="s">
        <v>1026</v>
      </c>
      <c r="K5" s="1968" t="s">
        <v>1012</v>
      </c>
    </row>
    <row r="6" spans="1:11" ht="11.25" customHeight="1" x14ac:dyDescent="0.2">
      <c r="A6" s="1251" t="s">
        <v>931</v>
      </c>
      <c r="B6" s="1250">
        <v>31</v>
      </c>
      <c r="C6" s="1250">
        <v>5</v>
      </c>
      <c r="D6" s="1250">
        <v>10</v>
      </c>
      <c r="E6" s="1250">
        <v>31</v>
      </c>
      <c r="F6" s="1250">
        <v>32</v>
      </c>
      <c r="G6" s="1250">
        <v>23</v>
      </c>
      <c r="H6" s="1250">
        <v>26</v>
      </c>
      <c r="I6" s="1253">
        <v>49</v>
      </c>
      <c r="J6" s="1969" t="s">
        <v>1410</v>
      </c>
      <c r="K6" s="1968" t="s">
        <v>1026</v>
      </c>
    </row>
    <row r="7" spans="1:11" ht="11.25" customHeight="1" x14ac:dyDescent="0.2">
      <c r="A7" s="1251" t="s">
        <v>930</v>
      </c>
      <c r="B7" s="1250" t="s">
        <v>279</v>
      </c>
      <c r="C7" s="1250">
        <v>16</v>
      </c>
      <c r="D7" s="1250">
        <v>12</v>
      </c>
      <c r="E7" s="1250">
        <v>4</v>
      </c>
      <c r="F7" s="1250">
        <v>4</v>
      </c>
      <c r="G7" s="1250">
        <v>8</v>
      </c>
      <c r="H7" s="1250">
        <v>5</v>
      </c>
      <c r="I7" s="1253">
        <v>3</v>
      </c>
      <c r="J7" s="1969"/>
      <c r="K7" s="1968"/>
    </row>
    <row r="8" spans="1:11" ht="11.25" customHeight="1" x14ac:dyDescent="0.2">
      <c r="A8" s="1228" t="s">
        <v>929</v>
      </c>
      <c r="B8" s="1243">
        <v>109</v>
      </c>
      <c r="C8" s="1243">
        <v>101</v>
      </c>
      <c r="D8" s="1243">
        <v>99</v>
      </c>
      <c r="E8" s="1243">
        <v>109</v>
      </c>
      <c r="F8" s="1243">
        <v>111</v>
      </c>
      <c r="G8" s="1243">
        <v>106</v>
      </c>
      <c r="H8" s="1243">
        <v>107</v>
      </c>
      <c r="I8" s="1256">
        <v>144</v>
      </c>
      <c r="J8" s="1973" t="s">
        <v>1239</v>
      </c>
      <c r="K8" s="1972" t="s">
        <v>1019</v>
      </c>
    </row>
    <row r="9" spans="1:11" ht="11.25" customHeight="1" x14ac:dyDescent="0.2">
      <c r="A9" s="1228" t="s">
        <v>928</v>
      </c>
      <c r="B9" s="1243">
        <v>-27</v>
      </c>
      <c r="C9" s="1243">
        <v>-29</v>
      </c>
      <c r="D9" s="1243">
        <v>-25</v>
      </c>
      <c r="E9" s="1243">
        <v>-29</v>
      </c>
      <c r="F9" s="1243">
        <v>-33</v>
      </c>
      <c r="G9" s="1243">
        <v>-32</v>
      </c>
      <c r="H9" s="1243">
        <v>-34</v>
      </c>
      <c r="I9" s="1256">
        <v>-52</v>
      </c>
      <c r="J9" s="1973" t="s">
        <v>1242</v>
      </c>
      <c r="K9" s="1972" t="s">
        <v>1255</v>
      </c>
    </row>
    <row r="10" spans="1:11" ht="11.25" customHeight="1" x14ac:dyDescent="0.2">
      <c r="A10" s="1228" t="s">
        <v>927</v>
      </c>
      <c r="B10" s="1243">
        <v>82</v>
      </c>
      <c r="C10" s="1243">
        <v>72</v>
      </c>
      <c r="D10" s="1243">
        <v>74</v>
      </c>
      <c r="E10" s="1243">
        <v>80</v>
      </c>
      <c r="F10" s="1243">
        <v>78</v>
      </c>
      <c r="G10" s="1243">
        <v>74</v>
      </c>
      <c r="H10" s="1243">
        <v>73</v>
      </c>
      <c r="I10" s="1256">
        <v>92</v>
      </c>
      <c r="J10" s="1973" t="s">
        <v>1243</v>
      </c>
      <c r="K10" s="1972" t="s">
        <v>1233</v>
      </c>
    </row>
    <row r="11" spans="1:11" ht="11.25" customHeight="1" x14ac:dyDescent="0.2">
      <c r="A11" s="1251" t="s">
        <v>926</v>
      </c>
      <c r="B11" s="1250" t="s">
        <v>279</v>
      </c>
      <c r="C11" s="1250" t="s">
        <v>279</v>
      </c>
      <c r="D11" s="1250" t="s">
        <v>279</v>
      </c>
      <c r="E11" s="1250" t="s">
        <v>279</v>
      </c>
      <c r="F11" s="1250" t="s">
        <v>279</v>
      </c>
      <c r="G11" s="1250" t="s">
        <v>279</v>
      </c>
      <c r="H11" s="1250" t="s">
        <v>279</v>
      </c>
      <c r="I11" s="1253" t="s">
        <v>279</v>
      </c>
      <c r="J11" s="1969"/>
      <c r="K11" s="1968"/>
    </row>
    <row r="12" spans="1:11" ht="11.25" customHeight="1" x14ac:dyDescent="0.2">
      <c r="A12" s="1228" t="s">
        <v>925</v>
      </c>
      <c r="B12" s="1243">
        <v>82</v>
      </c>
      <c r="C12" s="1243">
        <v>72</v>
      </c>
      <c r="D12" s="1243">
        <v>74</v>
      </c>
      <c r="E12" s="1243">
        <v>80</v>
      </c>
      <c r="F12" s="1243">
        <v>78</v>
      </c>
      <c r="G12" s="1243">
        <v>74</v>
      </c>
      <c r="H12" s="1243">
        <v>73</v>
      </c>
      <c r="I12" s="1256">
        <v>92</v>
      </c>
      <c r="J12" s="1973" t="s">
        <v>1243</v>
      </c>
      <c r="K12" s="1972" t="s">
        <v>1233</v>
      </c>
    </row>
    <row r="13" spans="1:11" ht="11.25" customHeight="1" x14ac:dyDescent="0.2">
      <c r="A13" s="1242"/>
      <c r="B13" s="1242"/>
      <c r="C13" s="1241"/>
      <c r="D13" s="1241"/>
      <c r="E13" s="1241"/>
      <c r="F13" s="1241"/>
      <c r="G13" s="1241"/>
      <c r="H13" s="1241"/>
      <c r="I13" s="1255"/>
      <c r="J13" s="1971"/>
      <c r="K13" s="1970"/>
    </row>
    <row r="14" spans="1:11" ht="11.25" customHeight="1" x14ac:dyDescent="0.2">
      <c r="A14" s="1251" t="s">
        <v>924</v>
      </c>
      <c r="B14" s="1250">
        <v>24.770642201834864</v>
      </c>
      <c r="C14" s="1250">
        <v>28</v>
      </c>
      <c r="D14" s="1250">
        <v>25</v>
      </c>
      <c r="E14" s="1250">
        <v>26</v>
      </c>
      <c r="F14" s="1250">
        <v>30</v>
      </c>
      <c r="G14" s="1250">
        <v>30</v>
      </c>
      <c r="H14" s="1250">
        <v>32</v>
      </c>
      <c r="I14" s="1253">
        <v>36</v>
      </c>
      <c r="J14" s="1969"/>
      <c r="K14" s="1968"/>
    </row>
    <row r="15" spans="1:11" ht="11.25" customHeight="1" x14ac:dyDescent="0.2">
      <c r="A15" s="1251" t="s">
        <v>923</v>
      </c>
      <c r="B15" s="1250">
        <v>20</v>
      </c>
      <c r="C15" s="1250">
        <v>19</v>
      </c>
      <c r="D15" s="1250">
        <v>20</v>
      </c>
      <c r="E15" s="1250">
        <v>21</v>
      </c>
      <c r="F15" s="1250">
        <v>19</v>
      </c>
      <c r="G15" s="1250">
        <v>18</v>
      </c>
      <c r="H15" s="1250">
        <v>16</v>
      </c>
      <c r="I15" s="1253">
        <v>17</v>
      </c>
      <c r="J15" s="1969"/>
      <c r="K15" s="1968"/>
    </row>
    <row r="16" spans="1:11" ht="11.25" customHeight="1" x14ac:dyDescent="0.2">
      <c r="A16" s="1251" t="s">
        <v>922</v>
      </c>
      <c r="B16" s="1250">
        <v>1396</v>
      </c>
      <c r="C16" s="1250">
        <v>1305</v>
      </c>
      <c r="D16" s="1250">
        <v>1269</v>
      </c>
      <c r="E16" s="1250">
        <v>1234</v>
      </c>
      <c r="F16" s="1250">
        <v>1524</v>
      </c>
      <c r="G16" s="1250">
        <v>1448</v>
      </c>
      <c r="H16" s="1250">
        <v>1576</v>
      </c>
      <c r="I16" s="1253">
        <v>1526</v>
      </c>
      <c r="J16" s="1969"/>
      <c r="K16" s="1968"/>
    </row>
    <row r="17" spans="1:11" ht="11.25" customHeight="1" x14ac:dyDescent="0.2">
      <c r="A17" s="1251" t="s">
        <v>921</v>
      </c>
      <c r="B17" s="1250">
        <v>48.7</v>
      </c>
      <c r="C17" s="1250">
        <v>47</v>
      </c>
      <c r="D17" s="1250">
        <v>46.1</v>
      </c>
      <c r="E17" s="1250">
        <v>45.1</v>
      </c>
      <c r="F17" s="1250">
        <v>41.9</v>
      </c>
      <c r="G17" s="1250">
        <v>45</v>
      </c>
      <c r="H17" s="1250">
        <v>44</v>
      </c>
      <c r="I17" s="1253">
        <v>67.3</v>
      </c>
      <c r="J17" s="1969" t="s">
        <v>1012</v>
      </c>
      <c r="K17" s="1968" t="s">
        <v>1241</v>
      </c>
    </row>
    <row r="18" spans="1:11" ht="11.25" customHeight="1" x14ac:dyDescent="0.2">
      <c r="A18" s="1251" t="s">
        <v>920</v>
      </c>
      <c r="B18" s="1250">
        <v>1966</v>
      </c>
      <c r="C18" s="1250">
        <v>1174</v>
      </c>
      <c r="D18" s="1250">
        <v>1247</v>
      </c>
      <c r="E18" s="1250">
        <v>1298</v>
      </c>
      <c r="F18" s="1250">
        <v>961</v>
      </c>
      <c r="G18" s="1250">
        <v>932</v>
      </c>
      <c r="H18" s="1250">
        <v>987</v>
      </c>
      <c r="I18" s="1253">
        <v>1867</v>
      </c>
      <c r="J18" s="1969" t="s">
        <v>1462</v>
      </c>
      <c r="K18" s="1968" t="s">
        <v>1410</v>
      </c>
    </row>
    <row r="19" spans="1:11" ht="11.25" customHeight="1" x14ac:dyDescent="0.2">
      <c r="A19" s="1251" t="s">
        <v>919</v>
      </c>
      <c r="B19" s="2196">
        <v>1895.779672536853</v>
      </c>
      <c r="C19" s="1250">
        <v>1894</v>
      </c>
      <c r="D19" s="1250">
        <v>1910</v>
      </c>
      <c r="E19" s="1250">
        <v>1910</v>
      </c>
      <c r="F19" s="1250">
        <v>1815</v>
      </c>
      <c r="G19" s="1250">
        <v>1822.6486389102579</v>
      </c>
      <c r="H19" s="1250">
        <v>1802.2752373535989</v>
      </c>
      <c r="I19" s="1253">
        <v>1802.2404129958022</v>
      </c>
      <c r="J19" s="1969" t="s">
        <v>1017</v>
      </c>
      <c r="K19" s="1968" t="s">
        <v>1012</v>
      </c>
    </row>
    <row r="20" spans="1:11" ht="11.25" customHeight="1" thickBot="1" x14ac:dyDescent="0.25">
      <c r="A20" s="1251" t="s">
        <v>918</v>
      </c>
      <c r="B20" s="1254">
        <v>621</v>
      </c>
      <c r="C20" s="1250">
        <v>612</v>
      </c>
      <c r="D20" s="1250">
        <v>623</v>
      </c>
      <c r="E20" s="1250">
        <v>618</v>
      </c>
      <c r="F20" s="1250">
        <v>616</v>
      </c>
      <c r="G20" s="1250">
        <v>689</v>
      </c>
      <c r="H20" s="1250">
        <v>700</v>
      </c>
      <c r="I20" s="1253">
        <v>1184</v>
      </c>
      <c r="J20" s="1967" t="s">
        <v>1020</v>
      </c>
      <c r="K20" s="1966" t="s">
        <v>1020</v>
      </c>
    </row>
    <row r="21" spans="1:11" ht="12.75" customHeight="1" x14ac:dyDescent="0.2">
      <c r="A21" s="1251"/>
      <c r="B21" s="1251"/>
      <c r="C21" s="1250"/>
      <c r="D21" s="1250"/>
      <c r="E21" s="1250"/>
      <c r="F21" s="1250"/>
      <c r="G21" s="1250"/>
      <c r="H21" s="1250"/>
      <c r="I21" s="1250"/>
      <c r="J21" s="1252"/>
      <c r="K21" s="1252"/>
    </row>
    <row r="22" spans="1:11" ht="10.5" customHeight="1" x14ac:dyDescent="0.2">
      <c r="A22" s="1251"/>
      <c r="B22" s="1251"/>
      <c r="C22" s="1250"/>
      <c r="D22" s="1250"/>
      <c r="E22" s="1250"/>
      <c r="F22" s="1250"/>
      <c r="G22" s="1250"/>
      <c r="H22" s="1250"/>
      <c r="I22" s="1250"/>
      <c r="J22" s="1229"/>
      <c r="K22" s="1229"/>
    </row>
    <row r="23" spans="1:11" ht="15" customHeight="1" x14ac:dyDescent="0.2">
      <c r="A23" s="2363" t="s">
        <v>917</v>
      </c>
      <c r="B23" s="2363" t="s">
        <v>63</v>
      </c>
      <c r="C23" s="2363" t="s">
        <v>63</v>
      </c>
      <c r="D23" s="2363" t="s">
        <v>63</v>
      </c>
      <c r="E23" s="1245"/>
      <c r="F23" s="1245"/>
      <c r="G23" s="1245"/>
      <c r="H23" s="1245"/>
      <c r="I23" s="1245"/>
      <c r="J23" s="2363"/>
      <c r="K23" s="2363" t="s">
        <v>63</v>
      </c>
    </row>
    <row r="24" spans="1:11" ht="10.5" customHeight="1" thickBot="1" x14ac:dyDescent="0.25">
      <c r="A24" s="1965" t="s">
        <v>872</v>
      </c>
      <c r="B24" s="1964" t="s">
        <v>1400</v>
      </c>
      <c r="C24" s="1964" t="s">
        <v>1235</v>
      </c>
      <c r="D24" s="1964" t="s">
        <v>909</v>
      </c>
      <c r="E24" s="1964" t="s">
        <v>908</v>
      </c>
      <c r="F24" s="1964" t="s">
        <v>907</v>
      </c>
      <c r="G24" s="1964" t="s">
        <v>916</v>
      </c>
      <c r="H24" s="1964" t="s">
        <v>915</v>
      </c>
      <c r="I24" s="1964" t="s">
        <v>914</v>
      </c>
      <c r="J24" s="1234"/>
      <c r="K24" s="1234"/>
    </row>
    <row r="25" spans="1:11" ht="10.5" customHeight="1" x14ac:dyDescent="0.2">
      <c r="A25" s="1249" t="s">
        <v>913</v>
      </c>
      <c r="B25" s="1336"/>
      <c r="C25" s="1336"/>
      <c r="D25" s="1336"/>
      <c r="E25" s="1336"/>
      <c r="F25" s="1336"/>
      <c r="G25" s="1336" t="s">
        <v>1461</v>
      </c>
      <c r="H25" s="1336" t="s">
        <v>1461</v>
      </c>
      <c r="I25" s="1336">
        <v>602.51900999999998</v>
      </c>
      <c r="J25" s="1234"/>
      <c r="K25" s="1234"/>
    </row>
    <row r="26" spans="1:11" ht="10.5" customHeight="1" x14ac:dyDescent="0.2">
      <c r="A26" s="1231" t="s">
        <v>906</v>
      </c>
      <c r="B26" s="1337">
        <v>1000</v>
      </c>
      <c r="C26" s="1337">
        <v>384</v>
      </c>
      <c r="D26" s="1337">
        <v>374.2</v>
      </c>
      <c r="E26" s="1337">
        <v>311.39999999999998</v>
      </c>
      <c r="F26" s="1337">
        <v>303.3</v>
      </c>
      <c r="G26" s="1337">
        <v>259.10000000000002</v>
      </c>
      <c r="H26" s="1337">
        <v>277.8</v>
      </c>
      <c r="I26" s="1337">
        <v>265.92346500000002</v>
      </c>
      <c r="J26" s="1234"/>
      <c r="K26" s="1234"/>
    </row>
    <row r="27" spans="1:11" ht="10.5" customHeight="1" x14ac:dyDescent="0.2">
      <c r="A27" s="1231" t="s">
        <v>905</v>
      </c>
      <c r="B27" s="1337">
        <v>449.8</v>
      </c>
      <c r="C27" s="1337">
        <v>412.7</v>
      </c>
      <c r="D27" s="1337">
        <v>404.3</v>
      </c>
      <c r="E27" s="1337">
        <v>458.7</v>
      </c>
      <c r="F27" s="1337">
        <v>286.89999999999998</v>
      </c>
      <c r="G27" s="1337">
        <v>288.89999999999998</v>
      </c>
      <c r="H27" s="1337">
        <v>259.7</v>
      </c>
      <c r="I27" s="1337">
        <v>448.045996</v>
      </c>
      <c r="J27" s="1234"/>
      <c r="K27" s="1234"/>
    </row>
    <row r="28" spans="1:11" ht="10.5" customHeight="1" x14ac:dyDescent="0.2">
      <c r="A28" s="1231" t="s">
        <v>904</v>
      </c>
      <c r="B28" s="1337">
        <v>516.5</v>
      </c>
      <c r="C28" s="1337">
        <v>377.7</v>
      </c>
      <c r="D28" s="1337">
        <v>468.7</v>
      </c>
      <c r="E28" s="1337">
        <v>527.70000000000005</v>
      </c>
      <c r="F28" s="1337">
        <v>371.3</v>
      </c>
      <c r="G28" s="1337">
        <v>383.9</v>
      </c>
      <c r="H28" s="1337">
        <v>449.3</v>
      </c>
      <c r="I28" s="1337">
        <v>550.021072</v>
      </c>
      <c r="J28" s="1234"/>
      <c r="K28" s="1234"/>
    </row>
    <row r="29" spans="1:11" ht="10.5" customHeight="1" x14ac:dyDescent="0.2">
      <c r="A29" s="1228" t="s">
        <v>282</v>
      </c>
      <c r="B29" s="1243">
        <v>1966.3</v>
      </c>
      <c r="C29" s="1243">
        <v>1174.4000000000001</v>
      </c>
      <c r="D29" s="1243">
        <v>1247.2</v>
      </c>
      <c r="E29" s="1243">
        <v>1297.8</v>
      </c>
      <c r="F29" s="1243">
        <v>961.2</v>
      </c>
      <c r="G29" s="1243">
        <v>931.9</v>
      </c>
      <c r="H29" s="1243">
        <v>986.8</v>
      </c>
      <c r="I29" s="1243">
        <v>1866.5095430000001</v>
      </c>
      <c r="J29" s="1229"/>
      <c r="K29" s="1229"/>
    </row>
    <row r="30" spans="1:11" ht="10.5" customHeight="1" x14ac:dyDescent="0.2">
      <c r="A30" s="2365"/>
      <c r="B30" s="2365" t="s">
        <v>63</v>
      </c>
      <c r="C30" s="2365" t="s">
        <v>63</v>
      </c>
      <c r="D30" s="2365" t="s">
        <v>63</v>
      </c>
      <c r="E30" s="2365" t="s">
        <v>63</v>
      </c>
      <c r="F30" s="2365" t="s">
        <v>63</v>
      </c>
      <c r="G30" s="2365" t="s">
        <v>63</v>
      </c>
      <c r="H30" s="2365" t="s">
        <v>63</v>
      </c>
      <c r="I30" s="2365" t="s">
        <v>63</v>
      </c>
      <c r="J30" s="2365" t="s">
        <v>63</v>
      </c>
      <c r="K30" s="2365" t="s">
        <v>63</v>
      </c>
    </row>
    <row r="31" spans="1:11" ht="10.5" customHeight="1" x14ac:dyDescent="0.25">
      <c r="A31" s="1246"/>
      <c r="B31" s="1246"/>
      <c r="C31" s="1246"/>
      <c r="D31" s="1246"/>
      <c r="E31" s="1246"/>
      <c r="F31" s="1246"/>
      <c r="G31" s="1246"/>
      <c r="H31" s="1246"/>
      <c r="I31" s="1246"/>
      <c r="J31" s="1246"/>
      <c r="K31" s="1246"/>
    </row>
    <row r="32" spans="1:11" ht="23.25" customHeight="1" thickBot="1" x14ac:dyDescent="0.25">
      <c r="A32" s="1245" t="s">
        <v>912</v>
      </c>
      <c r="B32" s="2408" t="s">
        <v>911</v>
      </c>
      <c r="C32" s="2408" t="s">
        <v>63</v>
      </c>
      <c r="D32" s="2408" t="s">
        <v>63</v>
      </c>
      <c r="E32" s="2408" t="s">
        <v>910</v>
      </c>
      <c r="F32" s="2408" t="s">
        <v>63</v>
      </c>
      <c r="G32" s="2408" t="s">
        <v>63</v>
      </c>
      <c r="H32" s="1597"/>
      <c r="I32" s="1597"/>
      <c r="J32" s="2363"/>
      <c r="K32" s="2363" t="s">
        <v>63</v>
      </c>
    </row>
    <row r="33" spans="1:11" ht="12" customHeight="1" thickBot="1" x14ac:dyDescent="0.25">
      <c r="A33" s="1965" t="s">
        <v>902</v>
      </c>
      <c r="B33" s="1244" t="s">
        <v>1400</v>
      </c>
      <c r="C33" s="1244" t="s">
        <v>1235</v>
      </c>
      <c r="D33" s="1244" t="s">
        <v>909</v>
      </c>
      <c r="E33" s="1244" t="s">
        <v>1400</v>
      </c>
      <c r="F33" s="1244" t="s">
        <v>1235</v>
      </c>
      <c r="G33" s="1244" t="s">
        <v>909</v>
      </c>
      <c r="H33" s="1235"/>
      <c r="I33" s="1235"/>
      <c r="J33" s="1234"/>
      <c r="K33" s="1234"/>
    </row>
    <row r="34" spans="1:11" ht="10.5" customHeight="1" x14ac:dyDescent="0.2">
      <c r="A34" s="1231" t="s">
        <v>906</v>
      </c>
      <c r="B34" s="1236">
        <v>18.050769523</v>
      </c>
      <c r="C34" s="1236">
        <v>18.024000000000001</v>
      </c>
      <c r="D34" s="1236">
        <v>17.681000000000001</v>
      </c>
      <c r="E34" s="1236">
        <v>7.5</v>
      </c>
      <c r="F34" s="1236">
        <v>7.12</v>
      </c>
      <c r="G34" s="1236">
        <v>7.1</v>
      </c>
      <c r="H34" s="1236"/>
      <c r="I34" s="1236"/>
      <c r="J34" s="1234"/>
      <c r="K34" s="1234"/>
    </row>
    <row r="35" spans="1:11" ht="10.5" customHeight="1" x14ac:dyDescent="0.2">
      <c r="A35" s="1231" t="s">
        <v>905</v>
      </c>
      <c r="B35" s="1236">
        <v>14.469157097</v>
      </c>
      <c r="C35" s="1236">
        <v>13.833</v>
      </c>
      <c r="D35" s="1236">
        <v>13.587999999999999</v>
      </c>
      <c r="E35" s="1236">
        <v>6.97</v>
      </c>
      <c r="F35" s="1236">
        <v>7.2</v>
      </c>
      <c r="G35" s="1236">
        <v>8.77</v>
      </c>
      <c r="H35" s="1236"/>
      <c r="I35" s="1236"/>
      <c r="J35" s="1234"/>
      <c r="K35" s="1234"/>
    </row>
    <row r="36" spans="1:11" ht="10.5" customHeight="1" x14ac:dyDescent="0.2">
      <c r="A36" s="1231" t="s">
        <v>904</v>
      </c>
      <c r="B36" s="1236">
        <v>16.172625280999998</v>
      </c>
      <c r="C36" s="1236">
        <v>15.183999999999999</v>
      </c>
      <c r="D36" s="1236">
        <v>14.795</v>
      </c>
      <c r="E36" s="1236">
        <v>11.81</v>
      </c>
      <c r="F36" s="1236">
        <v>10.69</v>
      </c>
      <c r="G36" s="1236">
        <v>10.19</v>
      </c>
      <c r="H36" s="1236"/>
      <c r="I36" s="1236"/>
      <c r="J36" s="1234"/>
      <c r="K36" s="1234"/>
    </row>
    <row r="37" spans="1:11" ht="10.5" customHeight="1" x14ac:dyDescent="0.2">
      <c r="A37" s="1228" t="s">
        <v>282</v>
      </c>
      <c r="B37" s="1227">
        <v>48.692551901000002</v>
      </c>
      <c r="C37" s="1227">
        <v>47.040999999999997</v>
      </c>
      <c r="D37" s="1227">
        <v>46.064</v>
      </c>
      <c r="E37" s="1243"/>
      <c r="F37" s="1243"/>
      <c r="G37" s="1243"/>
      <c r="H37" s="1241"/>
      <c r="I37" s="1241"/>
      <c r="J37" s="1229"/>
      <c r="K37" s="1229"/>
    </row>
    <row r="38" spans="1:11" ht="10.5" customHeight="1" x14ac:dyDescent="0.2">
      <c r="A38" s="1242"/>
      <c r="B38" s="1241"/>
      <c r="C38" s="1241"/>
      <c r="D38" s="1241"/>
      <c r="E38" s="1241"/>
      <c r="F38" s="1241"/>
      <c r="G38" s="1241"/>
      <c r="H38" s="1241"/>
      <c r="I38" s="1241"/>
      <c r="J38" s="1229"/>
      <c r="K38" s="1229"/>
    </row>
    <row r="39" spans="1:11" ht="10.5" customHeight="1" x14ac:dyDescent="0.2">
      <c r="A39" s="1242"/>
      <c r="B39" s="1241"/>
      <c r="C39" s="1241"/>
      <c r="D39" s="1241"/>
      <c r="E39" s="1241"/>
      <c r="F39" s="1241"/>
      <c r="G39" s="1241"/>
      <c r="H39" s="1241"/>
      <c r="I39" s="1241"/>
      <c r="J39" s="1240"/>
      <c r="K39" s="1240"/>
    </row>
    <row r="40" spans="1:11" ht="23.25" customHeight="1" x14ac:dyDescent="0.2">
      <c r="A40" s="2363" t="s">
        <v>903</v>
      </c>
      <c r="B40" s="2363" t="s">
        <v>63</v>
      </c>
      <c r="C40" s="2363" t="s">
        <v>63</v>
      </c>
      <c r="D40" s="2363" t="s">
        <v>63</v>
      </c>
      <c r="E40" s="2363" t="s">
        <v>63</v>
      </c>
      <c r="F40" s="2363" t="s">
        <v>63</v>
      </c>
      <c r="G40" s="1239"/>
      <c r="H40" s="1239"/>
      <c r="I40" s="1239"/>
      <c r="J40" s="2363"/>
      <c r="K40" s="2363" t="s">
        <v>63</v>
      </c>
    </row>
    <row r="41" spans="1:11" ht="12" customHeight="1" thickBot="1" x14ac:dyDescent="0.25">
      <c r="A41" s="1965" t="s">
        <v>902</v>
      </c>
      <c r="B41" s="1964" t="s">
        <v>901</v>
      </c>
      <c r="C41" s="1964" t="s">
        <v>900</v>
      </c>
      <c r="D41" s="1964" t="s">
        <v>899</v>
      </c>
      <c r="E41" s="1964" t="s">
        <v>898</v>
      </c>
      <c r="F41" s="1964" t="s">
        <v>897</v>
      </c>
      <c r="G41" s="1235"/>
      <c r="H41" s="1235"/>
      <c r="I41" s="1235"/>
      <c r="J41" s="1234"/>
      <c r="K41" s="1234"/>
    </row>
    <row r="42" spans="1:11" ht="10.5" customHeight="1" x14ac:dyDescent="0.2">
      <c r="A42" s="1238" t="s">
        <v>896</v>
      </c>
      <c r="B42" s="1237">
        <v>2.4387318759999999</v>
      </c>
      <c r="C42" s="1237">
        <v>6.5496825300000001</v>
      </c>
      <c r="D42" s="1237">
        <v>1.379580526</v>
      </c>
      <c r="E42" s="1237" t="s">
        <v>270</v>
      </c>
      <c r="F42" s="1237" t="s">
        <v>270</v>
      </c>
      <c r="G42" s="1236"/>
      <c r="H42" s="1236"/>
      <c r="I42" s="1236"/>
      <c r="J42" s="1234"/>
      <c r="K42" s="1234"/>
    </row>
    <row r="43" spans="1:11" ht="10.5" customHeight="1" x14ac:dyDescent="0.2">
      <c r="A43" s="1231" t="s">
        <v>895</v>
      </c>
      <c r="B43" s="1233" t="s">
        <v>279</v>
      </c>
      <c r="C43" s="1233" t="s">
        <v>279</v>
      </c>
      <c r="D43" s="1233" t="s">
        <v>279</v>
      </c>
      <c r="E43" s="1233" t="s">
        <v>279</v>
      </c>
      <c r="F43" s="1233" t="s">
        <v>279</v>
      </c>
      <c r="G43" s="1236"/>
      <c r="H43" s="1236"/>
      <c r="I43" s="1236"/>
      <c r="J43" s="1234"/>
      <c r="K43" s="1234"/>
    </row>
    <row r="44" spans="1:11" ht="10.5" customHeight="1" x14ac:dyDescent="0.2">
      <c r="A44" s="1231" t="s">
        <v>894</v>
      </c>
      <c r="B44" s="1233">
        <v>1.3799672409999999</v>
      </c>
      <c r="C44" s="1233">
        <v>2.4116683189999999</v>
      </c>
      <c r="D44" s="1233" t="s">
        <v>279</v>
      </c>
      <c r="E44" s="1233" t="s">
        <v>279</v>
      </c>
      <c r="F44" s="1233" t="s">
        <v>279</v>
      </c>
      <c r="G44" s="1236"/>
      <c r="H44" s="1236"/>
      <c r="I44" s="1236"/>
      <c r="J44" s="1234"/>
      <c r="K44" s="1234"/>
    </row>
    <row r="45" spans="1:11" ht="10.5" customHeight="1" x14ac:dyDescent="0.2">
      <c r="A45" s="1231" t="s">
        <v>893</v>
      </c>
      <c r="B45" s="1233" t="s">
        <v>279</v>
      </c>
      <c r="C45" s="1233">
        <v>3.4760145549999999</v>
      </c>
      <c r="D45" s="1233">
        <v>1.308025821</v>
      </c>
      <c r="E45" s="1233" t="s">
        <v>279</v>
      </c>
      <c r="F45" s="1233" t="s">
        <v>279</v>
      </c>
      <c r="G45" s="1236"/>
      <c r="H45" s="1236"/>
      <c r="I45" s="1236"/>
      <c r="J45" s="1234"/>
      <c r="K45" s="1234"/>
    </row>
    <row r="46" spans="1:11" ht="10.5" customHeight="1" x14ac:dyDescent="0.2">
      <c r="A46" s="1231" t="s">
        <v>892</v>
      </c>
      <c r="B46" s="1233">
        <v>0.43666899199999998</v>
      </c>
      <c r="C46" s="1233" t="s">
        <v>279</v>
      </c>
      <c r="D46" s="1233" t="s">
        <v>279</v>
      </c>
      <c r="E46" s="1233" t="s">
        <v>279</v>
      </c>
      <c r="F46" s="1233" t="s">
        <v>279</v>
      </c>
      <c r="G46" s="1236"/>
      <c r="H46" s="1236"/>
      <c r="I46" s="1236"/>
      <c r="J46" s="1234"/>
      <c r="K46" s="1234"/>
    </row>
    <row r="47" spans="1:11" ht="10.5" customHeight="1" x14ac:dyDescent="0.2">
      <c r="A47" s="1231" t="s">
        <v>891</v>
      </c>
      <c r="B47" s="1621">
        <v>0.600138006</v>
      </c>
      <c r="C47" s="1621">
        <v>0.640648459</v>
      </c>
      <c r="D47" s="1621">
        <v>7.1554701999999998E-2</v>
      </c>
      <c r="E47" s="1621" t="s">
        <v>279</v>
      </c>
      <c r="F47" s="1621" t="s">
        <v>279</v>
      </c>
      <c r="G47" s="1232"/>
      <c r="H47" s="1232"/>
      <c r="I47" s="1232"/>
      <c r="J47" s="1229"/>
      <c r="K47" s="1229"/>
    </row>
    <row r="48" spans="1:11" ht="11.25" customHeight="1" x14ac:dyDescent="0.2">
      <c r="A48" s="1228" t="s">
        <v>890</v>
      </c>
      <c r="B48" s="1227">
        <v>15.61203765</v>
      </c>
      <c r="C48" s="1227">
        <v>7.919474567</v>
      </c>
      <c r="D48" s="1227">
        <v>14.793044760000001</v>
      </c>
      <c r="E48" s="1227" t="s">
        <v>270</v>
      </c>
      <c r="F48" s="1227" t="s">
        <v>270</v>
      </c>
      <c r="G48" s="1235"/>
      <c r="H48" s="1235"/>
      <c r="I48" s="1235"/>
      <c r="J48" s="1234"/>
      <c r="K48" s="1234"/>
    </row>
    <row r="49" spans="1:11" ht="11.25" customHeight="1" x14ac:dyDescent="0.2">
      <c r="A49" s="1231" t="s">
        <v>889</v>
      </c>
      <c r="B49" s="1233" t="s">
        <v>279</v>
      </c>
      <c r="C49" s="1233">
        <v>1.0204975949999999</v>
      </c>
      <c r="D49" s="1233">
        <v>1.2314475819999999</v>
      </c>
      <c r="E49" s="1233" t="s">
        <v>279</v>
      </c>
      <c r="F49" s="1233" t="s">
        <v>279</v>
      </c>
      <c r="G49" s="1232"/>
      <c r="H49" s="1232"/>
      <c r="I49" s="1232"/>
      <c r="J49" s="1229"/>
      <c r="K49" s="1229"/>
    </row>
    <row r="50" spans="1:11" ht="11.25" customHeight="1" x14ac:dyDescent="0.2">
      <c r="A50" s="1231" t="s">
        <v>888</v>
      </c>
      <c r="B50" s="1621">
        <v>15.565002290000001</v>
      </c>
      <c r="C50" s="1621">
        <v>6.8989769709999997</v>
      </c>
      <c r="D50" s="1621">
        <v>13.561597170000001</v>
      </c>
      <c r="E50" s="1621" t="s">
        <v>279</v>
      </c>
      <c r="F50" s="1621" t="s">
        <v>279</v>
      </c>
      <c r="G50" s="1230"/>
      <c r="H50" s="1230"/>
      <c r="I50" s="1230"/>
      <c r="J50" s="1229"/>
      <c r="K50" s="1229"/>
    </row>
    <row r="51" spans="1:11" ht="12" customHeight="1" x14ac:dyDescent="0.25">
      <c r="A51" s="1228" t="s">
        <v>887</v>
      </c>
      <c r="B51" s="1227">
        <v>18.050769519999999</v>
      </c>
      <c r="C51" s="1227">
        <v>14.4691571</v>
      </c>
      <c r="D51" s="1227">
        <v>16.172625279999998</v>
      </c>
      <c r="E51" s="1227" t="s">
        <v>270</v>
      </c>
      <c r="F51" s="1227" t="s">
        <v>270</v>
      </c>
      <c r="G51" s="1584"/>
      <c r="H51" s="1584"/>
      <c r="I51" s="1584"/>
      <c r="J51" s="1584"/>
      <c r="K51" s="1584"/>
    </row>
  </sheetData>
  <mergeCells count="10">
    <mergeCell ref="B32:D32"/>
    <mergeCell ref="E32:G32"/>
    <mergeCell ref="J32:K32"/>
    <mergeCell ref="A40:F40"/>
    <mergeCell ref="J40:K40"/>
    <mergeCell ref="A1:F1"/>
    <mergeCell ref="J1:K1"/>
    <mergeCell ref="A23:D23"/>
    <mergeCell ref="J23:K23"/>
    <mergeCell ref="A30:K30"/>
  </mergeCells>
  <pageMargins left="0.70866141732283505" right="0.71259842519685002" top="0.74803149606299202" bottom="0.74803149606299202" header="0.31496062992126" footer="0.31496062992126"/>
  <pageSetup paperSize="9" scale="75" orientation="portrait" r:id="rId1"/>
  <headerFooter alignWithMargins="0"/>
  <ignoredErrors>
    <ignoredError sqref="A4:K51" numberStoredAsText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9593D-9F7C-4B32-AAF9-B3CDA16D2619}">
  <dimension ref="A1:I56"/>
  <sheetViews>
    <sheetView view="pageBreakPreview" topLeftCell="A38" zoomScale="60" zoomScaleNormal="100" workbookViewId="0">
      <selection activeCell="I42" sqref="I42"/>
    </sheetView>
  </sheetViews>
  <sheetFormatPr defaultColWidth="9.140625" defaultRowHeight="12.75" x14ac:dyDescent="0.2"/>
  <cols>
    <col min="1" max="1" width="42" style="766" customWidth="1"/>
    <col min="2" max="4" width="7.5703125" style="766" customWidth="1"/>
    <col min="5" max="5" width="9" style="766" customWidth="1"/>
    <col min="6" max="7" width="7.5703125" style="766" customWidth="1"/>
    <col min="8" max="9" width="7.85546875" style="766" customWidth="1"/>
    <col min="10" max="16384" width="9.140625" style="766"/>
  </cols>
  <sheetData>
    <row r="1" spans="1:9" ht="15" customHeight="1" x14ac:dyDescent="0.2">
      <c r="A1" s="2363" t="s">
        <v>969</v>
      </c>
      <c r="B1" s="2363" t="s">
        <v>63</v>
      </c>
      <c r="C1" s="2363" t="s">
        <v>63</v>
      </c>
      <c r="D1" s="2363" t="s">
        <v>63</v>
      </c>
      <c r="E1" s="1245"/>
      <c r="F1" s="1245"/>
      <c r="G1" s="1245"/>
      <c r="H1" s="2363"/>
      <c r="I1" s="2363" t="s">
        <v>63</v>
      </c>
    </row>
    <row r="2" spans="1:9" ht="10.5" customHeight="1" thickBot="1" x14ac:dyDescent="0.25">
      <c r="A2" s="1981" t="s">
        <v>872</v>
      </c>
      <c r="B2" s="1980" t="s">
        <v>1400</v>
      </c>
      <c r="C2" s="1980" t="s">
        <v>1235</v>
      </c>
      <c r="D2" s="1980" t="s">
        <v>909</v>
      </c>
      <c r="E2" s="1980" t="s">
        <v>908</v>
      </c>
      <c r="F2" s="1980" t="s">
        <v>907</v>
      </c>
      <c r="G2" s="1980" t="s">
        <v>916</v>
      </c>
      <c r="H2" s="1980" t="s">
        <v>915</v>
      </c>
      <c r="I2" s="1980" t="s">
        <v>914</v>
      </c>
    </row>
    <row r="3" spans="1:9" ht="10.5" customHeight="1" x14ac:dyDescent="0.2">
      <c r="A3" s="1274" t="s">
        <v>968</v>
      </c>
      <c r="B3" s="1273"/>
      <c r="C3" s="1273"/>
      <c r="D3" s="1273"/>
      <c r="E3" s="1273"/>
      <c r="F3" s="1273"/>
      <c r="G3" s="1273"/>
      <c r="H3" s="1273"/>
      <c r="I3" s="1273"/>
    </row>
    <row r="4" spans="1:9" ht="10.5" customHeight="1" x14ac:dyDescent="0.2">
      <c r="A4" s="1231" t="s">
        <v>967</v>
      </c>
      <c r="B4" s="1248">
        <v>6.6</v>
      </c>
      <c r="C4" s="1248">
        <v>6.7</v>
      </c>
      <c r="D4" s="1248">
        <v>6.8789999999999996</v>
      </c>
      <c r="E4" s="1248">
        <v>6.7962150000000001</v>
      </c>
      <c r="F4" s="1248">
        <v>7.1</v>
      </c>
      <c r="G4" s="1248">
        <v>7.2</v>
      </c>
      <c r="H4" s="1248">
        <v>5.6</v>
      </c>
      <c r="I4" s="1248">
        <v>29</v>
      </c>
    </row>
    <row r="5" spans="1:9" ht="10.5" customHeight="1" x14ac:dyDescent="0.2">
      <c r="A5" s="1231" t="s">
        <v>966</v>
      </c>
      <c r="B5" s="1248">
        <v>10.199999999999999</v>
      </c>
      <c r="C5" s="1248" t="s">
        <v>279</v>
      </c>
      <c r="D5" s="1248">
        <v>1.1000000000000001</v>
      </c>
      <c r="E5" s="1248">
        <v>-0.56095700000000004</v>
      </c>
      <c r="F5" s="1248">
        <v>5.3</v>
      </c>
      <c r="G5" s="1248" t="s">
        <v>279</v>
      </c>
      <c r="H5" s="1248">
        <v>0.6</v>
      </c>
      <c r="I5" s="1248">
        <v>0.76</v>
      </c>
    </row>
    <row r="6" spans="1:9" ht="10.5" customHeight="1" x14ac:dyDescent="0.2">
      <c r="A6" s="1231" t="s">
        <v>965</v>
      </c>
      <c r="B6" s="1248" t="s">
        <v>279</v>
      </c>
      <c r="C6" s="1248">
        <v>-0.8</v>
      </c>
      <c r="D6" s="1248" t="s">
        <v>279</v>
      </c>
      <c r="E6" s="1248" t="s">
        <v>279</v>
      </c>
      <c r="F6" s="1248">
        <v>-3.2</v>
      </c>
      <c r="G6" s="1248" t="s">
        <v>279</v>
      </c>
      <c r="H6" s="1248">
        <v>1</v>
      </c>
      <c r="I6" s="1248">
        <v>-1.4</v>
      </c>
    </row>
    <row r="7" spans="1:9" ht="10.5" customHeight="1" x14ac:dyDescent="0.2">
      <c r="A7" s="1231" t="s">
        <v>964</v>
      </c>
      <c r="B7" s="1248">
        <v>0.6</v>
      </c>
      <c r="C7" s="1248">
        <v>1.1000000000000001</v>
      </c>
      <c r="D7" s="1248" t="s">
        <v>279</v>
      </c>
      <c r="E7" s="1248">
        <v>1.5157780000000001</v>
      </c>
      <c r="F7" s="1248" t="s">
        <v>279</v>
      </c>
      <c r="G7" s="1248">
        <v>0.5</v>
      </c>
      <c r="H7" s="1248">
        <v>0.8</v>
      </c>
      <c r="I7" s="1248">
        <v>-3.9</v>
      </c>
    </row>
    <row r="8" spans="1:9" ht="10.5" customHeight="1" x14ac:dyDescent="0.2">
      <c r="A8" s="1231" t="s">
        <v>963</v>
      </c>
      <c r="B8" s="1248">
        <v>-1.2</v>
      </c>
      <c r="C8" s="1248">
        <v>-5.0999999999999996</v>
      </c>
      <c r="D8" s="1248">
        <v>-3.4079999999999999</v>
      </c>
      <c r="E8" s="1248">
        <v>-4.3344830000000005</v>
      </c>
      <c r="F8" s="1248">
        <v>-3.3999999999999986</v>
      </c>
      <c r="G8" s="1248">
        <v>-7.8</v>
      </c>
      <c r="H8" s="1248">
        <v>-8.6</v>
      </c>
      <c r="I8" s="1248">
        <v>-6.4600000000000044</v>
      </c>
    </row>
    <row r="9" spans="1:9" ht="10.5" customHeight="1" x14ac:dyDescent="0.2">
      <c r="A9" s="1272" t="s">
        <v>962</v>
      </c>
      <c r="B9" s="1271">
        <v>16.5</v>
      </c>
      <c r="C9" s="1271">
        <v>1.8</v>
      </c>
      <c r="D9" s="1271">
        <v>5.1459999999999999</v>
      </c>
      <c r="E9" s="1271">
        <v>3.8919999999999999</v>
      </c>
      <c r="F9" s="1271">
        <v>5.4</v>
      </c>
      <c r="G9" s="1271" t="s">
        <v>270</v>
      </c>
      <c r="H9" s="1271">
        <v>-0.6</v>
      </c>
      <c r="I9" s="1271">
        <v>18</v>
      </c>
    </row>
    <row r="10" spans="1:9" ht="10.5" customHeight="1" x14ac:dyDescent="0.2">
      <c r="A10" s="1272" t="s">
        <v>961</v>
      </c>
      <c r="B10" s="1271">
        <v>51.2</v>
      </c>
      <c r="C10" s="1271">
        <v>53.5</v>
      </c>
      <c r="D10" s="1271">
        <v>55.585000000000001</v>
      </c>
      <c r="E10" s="1271">
        <v>53.198</v>
      </c>
      <c r="F10" s="1271">
        <v>51.821849999999991</v>
      </c>
      <c r="G10" s="1271">
        <v>56.4</v>
      </c>
      <c r="H10" s="1271">
        <v>53.5</v>
      </c>
      <c r="I10" s="1271">
        <v>63.1</v>
      </c>
    </row>
    <row r="11" spans="1:9" ht="10.5" customHeight="1" x14ac:dyDescent="0.2">
      <c r="A11" s="1272" t="s">
        <v>960</v>
      </c>
      <c r="B11" s="1271">
        <v>16.2</v>
      </c>
      <c r="C11" s="1271">
        <v>18</v>
      </c>
      <c r="D11" s="1271">
        <v>18.856000000000002</v>
      </c>
      <c r="E11" s="1271">
        <v>18.344999999999999</v>
      </c>
      <c r="F11" s="1271">
        <v>18.037839999999999</v>
      </c>
      <c r="G11" s="1271">
        <v>17.7</v>
      </c>
      <c r="H11" s="1271">
        <v>17.5</v>
      </c>
      <c r="I11" s="1271">
        <v>22.6</v>
      </c>
    </row>
    <row r="12" spans="1:9" ht="10.5" customHeight="1" x14ac:dyDescent="0.2">
      <c r="A12" s="1228" t="s">
        <v>959</v>
      </c>
      <c r="B12" s="1247">
        <v>83.8</v>
      </c>
      <c r="C12" s="1247">
        <v>73.3</v>
      </c>
      <c r="D12" s="1247">
        <v>79.587000000000003</v>
      </c>
      <c r="E12" s="1247">
        <v>75.435000000000002</v>
      </c>
      <c r="F12" s="1247">
        <v>75.272489999999991</v>
      </c>
      <c r="G12" s="1247">
        <v>74</v>
      </c>
      <c r="H12" s="1247">
        <v>70</v>
      </c>
      <c r="I12" s="1247">
        <v>103.7</v>
      </c>
    </row>
    <row r="13" spans="1:9" ht="10.5" customHeight="1" x14ac:dyDescent="0.2">
      <c r="A13" s="1270" t="s">
        <v>958</v>
      </c>
      <c r="B13" s="1269">
        <v>-1.6</v>
      </c>
      <c r="C13" s="1269">
        <v>-1</v>
      </c>
      <c r="D13" s="1269">
        <v>-6</v>
      </c>
      <c r="E13" s="1269">
        <v>5</v>
      </c>
      <c r="F13" s="1269">
        <v>3</v>
      </c>
      <c r="G13" s="1690" t="s">
        <v>279</v>
      </c>
      <c r="H13" s="1269">
        <v>3</v>
      </c>
      <c r="I13" s="1269">
        <v>-11</v>
      </c>
    </row>
    <row r="14" spans="1:9" ht="10.5" customHeight="1" x14ac:dyDescent="0.2">
      <c r="A14" s="1228" t="s">
        <v>925</v>
      </c>
      <c r="B14" s="1247">
        <v>82.2</v>
      </c>
      <c r="C14" s="1247">
        <v>72</v>
      </c>
      <c r="D14" s="1247">
        <v>74.278999999999996</v>
      </c>
      <c r="E14" s="1247">
        <v>79.846000000000004</v>
      </c>
      <c r="F14" s="1247">
        <v>77.663945999999981</v>
      </c>
      <c r="G14" s="1247">
        <v>74</v>
      </c>
      <c r="H14" s="1247">
        <v>73</v>
      </c>
      <c r="I14" s="1247">
        <v>92.3</v>
      </c>
    </row>
    <row r="15" spans="1:9" ht="10.5" customHeight="1" x14ac:dyDescent="0.2">
      <c r="A15" s="1268" t="s">
        <v>957</v>
      </c>
      <c r="B15" s="1267">
        <v>7</v>
      </c>
      <c r="C15" s="1267">
        <v>4.99</v>
      </c>
      <c r="D15" s="1267">
        <v>4.88</v>
      </c>
      <c r="E15" s="1267">
        <v>4.5999999999999996</v>
      </c>
      <c r="F15" s="1267">
        <v>4.5999999999999996</v>
      </c>
      <c r="G15" s="1267">
        <v>4.5</v>
      </c>
      <c r="H15" s="1267">
        <v>4.5999999999999996</v>
      </c>
      <c r="I15" s="1267">
        <v>4.5999999999999996</v>
      </c>
    </row>
    <row r="16" spans="1:9" ht="10.5" customHeight="1" x14ac:dyDescent="0.2">
      <c r="A16" s="1268"/>
      <c r="B16" s="1267"/>
      <c r="C16" s="1267"/>
      <c r="D16" s="1267"/>
      <c r="E16" s="1267"/>
      <c r="F16" s="1267"/>
      <c r="G16" s="1267"/>
      <c r="H16" s="1266"/>
      <c r="I16" s="1266"/>
    </row>
    <row r="17" spans="1:9" ht="10.5" customHeight="1" x14ac:dyDescent="0.25">
      <c r="A17" s="1246"/>
      <c r="B17" s="1246"/>
      <c r="C17" s="1246"/>
      <c r="D17" s="1246"/>
      <c r="E17" s="1246"/>
      <c r="F17" s="1246"/>
      <c r="G17" s="1246"/>
      <c r="H17" s="1246"/>
      <c r="I17" s="1246"/>
    </row>
    <row r="18" spans="1:9" ht="15" customHeight="1" x14ac:dyDescent="0.2">
      <c r="A18" s="1617" t="s">
        <v>956</v>
      </c>
      <c r="B18" s="2412" t="s">
        <v>955</v>
      </c>
      <c r="C18" s="2412" t="s">
        <v>63</v>
      </c>
      <c r="D18" s="2412" t="s">
        <v>63</v>
      </c>
      <c r="E18" s="2412" t="s">
        <v>63</v>
      </c>
      <c r="F18" s="2412" t="s">
        <v>63</v>
      </c>
      <c r="G18" s="2412" t="s">
        <v>63</v>
      </c>
      <c r="H18" s="2412" t="s">
        <v>63</v>
      </c>
      <c r="I18" s="2412" t="s">
        <v>63</v>
      </c>
    </row>
    <row r="19" spans="1:9" ht="12" customHeight="1" x14ac:dyDescent="0.2">
      <c r="A19" s="1620"/>
      <c r="B19" s="2412" t="s">
        <v>63</v>
      </c>
      <c r="C19" s="2412" t="s">
        <v>63</v>
      </c>
      <c r="D19" s="2412" t="s">
        <v>63</v>
      </c>
      <c r="E19" s="2412" t="s">
        <v>63</v>
      </c>
      <c r="F19" s="2412" t="s">
        <v>63</v>
      </c>
      <c r="G19" s="2412" t="s">
        <v>63</v>
      </c>
      <c r="H19" s="2412" t="s">
        <v>63</v>
      </c>
      <c r="I19" s="2412" t="s">
        <v>63</v>
      </c>
    </row>
    <row r="20" spans="1:9" ht="12.75" customHeight="1" x14ac:dyDescent="0.2">
      <c r="A20" s="1617" t="s">
        <v>954</v>
      </c>
      <c r="B20" s="2412" t="s">
        <v>953</v>
      </c>
      <c r="C20" s="2413" t="s">
        <v>63</v>
      </c>
      <c r="D20" s="2413" t="s">
        <v>63</v>
      </c>
      <c r="E20" s="2413" t="s">
        <v>63</v>
      </c>
      <c r="F20" s="2413" t="s">
        <v>63</v>
      </c>
      <c r="G20" s="2413" t="s">
        <v>63</v>
      </c>
      <c r="H20" s="2413" t="s">
        <v>63</v>
      </c>
      <c r="I20" s="1748"/>
    </row>
    <row r="21" spans="1:9" ht="10.5" customHeight="1" x14ac:dyDescent="0.2">
      <c r="A21" s="1619"/>
      <c r="B21" s="2413" t="s">
        <v>63</v>
      </c>
      <c r="C21" s="2413" t="s">
        <v>63</v>
      </c>
      <c r="D21" s="2413" t="s">
        <v>63</v>
      </c>
      <c r="E21" s="2413" t="s">
        <v>63</v>
      </c>
      <c r="F21" s="2413" t="s">
        <v>63</v>
      </c>
      <c r="G21" s="2413" t="s">
        <v>63</v>
      </c>
      <c r="H21" s="2413" t="s">
        <v>63</v>
      </c>
      <c r="I21" s="1748"/>
    </row>
    <row r="22" spans="1:9" ht="14.25" customHeight="1" x14ac:dyDescent="0.2">
      <c r="A22" s="1617" t="s">
        <v>952</v>
      </c>
      <c r="B22" s="2412" t="s">
        <v>951</v>
      </c>
      <c r="C22" s="2412" t="s">
        <v>63</v>
      </c>
      <c r="D22" s="2412" t="s">
        <v>63</v>
      </c>
      <c r="E22" s="2412" t="s">
        <v>63</v>
      </c>
      <c r="F22" s="2412" t="s">
        <v>63</v>
      </c>
      <c r="G22" s="2412" t="s">
        <v>63</v>
      </c>
      <c r="H22" s="2412" t="s">
        <v>63</v>
      </c>
      <c r="I22" s="2412" t="s">
        <v>63</v>
      </c>
    </row>
    <row r="23" spans="1:9" ht="10.5" customHeight="1" x14ac:dyDescent="0.2">
      <c r="A23" s="1618"/>
      <c r="B23" s="2412" t="s">
        <v>63</v>
      </c>
      <c r="C23" s="2412" t="s">
        <v>63</v>
      </c>
      <c r="D23" s="2412" t="s">
        <v>63</v>
      </c>
      <c r="E23" s="2412" t="s">
        <v>63</v>
      </c>
      <c r="F23" s="2412" t="s">
        <v>63</v>
      </c>
      <c r="G23" s="2412" t="s">
        <v>63</v>
      </c>
      <c r="H23" s="2412" t="s">
        <v>63</v>
      </c>
      <c r="I23" s="2412" t="s">
        <v>63</v>
      </c>
    </row>
    <row r="24" spans="1:9" ht="24" customHeight="1" x14ac:dyDescent="0.2">
      <c r="A24" s="1617" t="s">
        <v>950</v>
      </c>
      <c r="B24" s="2409" t="s">
        <v>949</v>
      </c>
      <c r="C24" s="2409" t="s">
        <v>63</v>
      </c>
      <c r="D24" s="2409" t="s">
        <v>63</v>
      </c>
      <c r="E24" s="2409" t="s">
        <v>63</v>
      </c>
      <c r="F24" s="2409" t="s">
        <v>63</v>
      </c>
      <c r="G24" s="2409" t="s">
        <v>63</v>
      </c>
      <c r="H24" s="2409" t="s">
        <v>63</v>
      </c>
      <c r="I24" s="1615"/>
    </row>
    <row r="25" spans="1:9" ht="10.5" customHeight="1" x14ac:dyDescent="0.2">
      <c r="A25" s="1617"/>
      <c r="B25" s="2409" t="s">
        <v>63</v>
      </c>
      <c r="C25" s="2409" t="s">
        <v>63</v>
      </c>
      <c r="D25" s="2409" t="s">
        <v>63</v>
      </c>
      <c r="E25" s="2409" t="s">
        <v>63</v>
      </c>
      <c r="F25" s="2409" t="s">
        <v>63</v>
      </c>
      <c r="G25" s="2409" t="s">
        <v>63</v>
      </c>
      <c r="H25" s="2409" t="s">
        <v>63</v>
      </c>
      <c r="I25" s="1615"/>
    </row>
    <row r="26" spans="1:9" ht="18" customHeight="1" x14ac:dyDescent="0.2">
      <c r="A26" s="1616" t="s">
        <v>948</v>
      </c>
      <c r="B26" s="2410" t="s">
        <v>947</v>
      </c>
      <c r="C26" s="2410" t="s">
        <v>63</v>
      </c>
      <c r="D26" s="2410" t="s">
        <v>63</v>
      </c>
      <c r="E26" s="2410" t="s">
        <v>63</v>
      </c>
      <c r="F26" s="2410" t="s">
        <v>63</v>
      </c>
      <c r="G26" s="2410" t="s">
        <v>63</v>
      </c>
      <c r="H26" s="2410" t="s">
        <v>63</v>
      </c>
      <c r="I26" s="1614"/>
    </row>
    <row r="27" spans="1:9" ht="10.5" customHeight="1" x14ac:dyDescent="0.2">
      <c r="A27" s="1616"/>
      <c r="B27" s="2410" t="s">
        <v>63</v>
      </c>
      <c r="C27" s="2410" t="s">
        <v>63</v>
      </c>
      <c r="D27" s="2410" t="s">
        <v>63</v>
      </c>
      <c r="E27" s="2410" t="s">
        <v>63</v>
      </c>
      <c r="F27" s="2410" t="s">
        <v>63</v>
      </c>
      <c r="G27" s="2410" t="s">
        <v>63</v>
      </c>
      <c r="H27" s="2410" t="s">
        <v>63</v>
      </c>
      <c r="I27" s="1614"/>
    </row>
    <row r="28" spans="1:9" ht="18" customHeight="1" x14ac:dyDescent="0.2">
      <c r="A28" s="1616" t="s">
        <v>946</v>
      </c>
      <c r="B28" s="2410" t="s">
        <v>945</v>
      </c>
      <c r="C28" s="2410" t="s">
        <v>63</v>
      </c>
      <c r="D28" s="2410" t="s">
        <v>63</v>
      </c>
      <c r="E28" s="2410" t="s">
        <v>63</v>
      </c>
      <c r="F28" s="2410" t="s">
        <v>63</v>
      </c>
      <c r="G28" s="2410" t="s">
        <v>63</v>
      </c>
      <c r="H28" s="2410" t="s">
        <v>63</v>
      </c>
      <c r="I28" s="1614"/>
    </row>
    <row r="29" spans="1:9" ht="10.5" customHeight="1" x14ac:dyDescent="0.2">
      <c r="A29" s="1615"/>
      <c r="B29" s="2410" t="s">
        <v>63</v>
      </c>
      <c r="C29" s="2410" t="s">
        <v>63</v>
      </c>
      <c r="D29" s="2410" t="s">
        <v>63</v>
      </c>
      <c r="E29" s="2410" t="s">
        <v>63</v>
      </c>
      <c r="F29" s="2410" t="s">
        <v>63</v>
      </c>
      <c r="G29" s="2410" t="s">
        <v>63</v>
      </c>
      <c r="H29" s="2410" t="s">
        <v>63</v>
      </c>
      <c r="I29" s="1614"/>
    </row>
    <row r="30" spans="1:9" ht="10.5" customHeight="1" x14ac:dyDescent="0.2">
      <c r="A30" s="1231"/>
      <c r="B30" s="1236"/>
      <c r="C30" s="1236"/>
      <c r="D30" s="1236"/>
      <c r="E30" s="1236"/>
      <c r="F30" s="1236"/>
      <c r="G30" s="1236"/>
      <c r="H30" s="1234"/>
      <c r="I30" s="1234"/>
    </row>
    <row r="31" spans="1:9" ht="10.5" customHeight="1" x14ac:dyDescent="0.2">
      <c r="A31" s="1231"/>
      <c r="B31" s="1236"/>
      <c r="C31" s="1236"/>
      <c r="D31" s="1236"/>
      <c r="E31" s="1236"/>
      <c r="F31" s="1236"/>
      <c r="G31" s="1236"/>
      <c r="H31" s="1234"/>
      <c r="I31" s="1234"/>
    </row>
    <row r="32" spans="1:9" ht="18" customHeight="1" thickBot="1" x14ac:dyDescent="0.25">
      <c r="A32" s="2363" t="s">
        <v>944</v>
      </c>
      <c r="B32" s="2411" t="s">
        <v>63</v>
      </c>
      <c r="C32" s="2411" t="s">
        <v>63</v>
      </c>
      <c r="D32" s="2411" t="s">
        <v>63</v>
      </c>
      <c r="E32" s="1265"/>
      <c r="F32" s="1265"/>
      <c r="G32" s="1265"/>
      <c r="H32" s="1234"/>
      <c r="I32" s="1234"/>
    </row>
    <row r="33" spans="1:9" ht="10.5" customHeight="1" thickBot="1" x14ac:dyDescent="0.25">
      <c r="A33" s="1606"/>
      <c r="B33" s="1979"/>
      <c r="C33" s="1613" t="s">
        <v>872</v>
      </c>
      <c r="D33" s="1612"/>
      <c r="E33" s="1612"/>
      <c r="F33" s="1612" t="s">
        <v>943</v>
      </c>
      <c r="G33" s="1978"/>
      <c r="H33" s="1234"/>
      <c r="I33" s="1234"/>
    </row>
    <row r="34" spans="1:9" ht="10.5" customHeight="1" thickBot="1" x14ac:dyDescent="0.25">
      <c r="A34" s="2180" t="s">
        <v>872</v>
      </c>
      <c r="B34" s="1982" t="s">
        <v>1400</v>
      </c>
      <c r="C34" s="1983" t="s">
        <v>1235</v>
      </c>
      <c r="D34" s="1984" t="s">
        <v>909</v>
      </c>
      <c r="E34" s="1982" t="s">
        <v>1400</v>
      </c>
      <c r="F34" s="1982" t="s">
        <v>1235</v>
      </c>
      <c r="G34" s="1982" t="s">
        <v>909</v>
      </c>
      <c r="H34" s="1264"/>
      <c r="I34" s="1234"/>
    </row>
    <row r="35" spans="1:9" ht="13.5" customHeight="1" x14ac:dyDescent="0.2">
      <c r="A35" s="1611" t="s">
        <v>906</v>
      </c>
      <c r="B35" s="1598">
        <v>940.2</v>
      </c>
      <c r="C35" s="1598">
        <v>895.6</v>
      </c>
      <c r="D35" s="1598">
        <v>940.8</v>
      </c>
      <c r="E35" s="1598">
        <v>47.5</v>
      </c>
      <c r="F35" s="1598">
        <v>43.1</v>
      </c>
      <c r="G35" s="1598">
        <v>46.4</v>
      </c>
      <c r="H35" s="1229"/>
      <c r="I35" s="1229"/>
    </row>
    <row r="36" spans="1:9" ht="13.5" customHeight="1" x14ac:dyDescent="0.2">
      <c r="A36" s="1611" t="s">
        <v>905</v>
      </c>
      <c r="B36" s="1598">
        <v>422.5</v>
      </c>
      <c r="C36" s="1598">
        <v>401.7</v>
      </c>
      <c r="D36" s="1598">
        <v>381.7</v>
      </c>
      <c r="E36" s="1598">
        <v>8.8000000000000007</v>
      </c>
      <c r="F36" s="1598">
        <v>8.5</v>
      </c>
      <c r="G36" s="1598">
        <v>7.9</v>
      </c>
      <c r="H36" s="1229"/>
      <c r="I36" s="1229"/>
    </row>
    <row r="37" spans="1:9" ht="13.5" customHeight="1" x14ac:dyDescent="0.2">
      <c r="A37" s="1611" t="s">
        <v>904</v>
      </c>
      <c r="B37" s="1598">
        <v>1146.3</v>
      </c>
      <c r="C37" s="1598">
        <v>1030.5999999999999</v>
      </c>
      <c r="D37" s="1598">
        <v>1051.5999999999999</v>
      </c>
      <c r="E37" s="1598">
        <v>49.9</v>
      </c>
      <c r="F37" s="1598">
        <v>44.3</v>
      </c>
      <c r="G37" s="1598">
        <v>45.4</v>
      </c>
      <c r="H37" s="1240"/>
      <c r="I37" s="1240"/>
    </row>
    <row r="38" spans="1:9" ht="13.5" customHeight="1" x14ac:dyDescent="0.2">
      <c r="A38" s="1228" t="s">
        <v>282</v>
      </c>
      <c r="B38" s="1243">
        <v>2509</v>
      </c>
      <c r="C38" s="1243">
        <v>2327.9</v>
      </c>
      <c r="D38" s="1243">
        <v>2374.1</v>
      </c>
      <c r="E38" s="1243">
        <v>27.7</v>
      </c>
      <c r="F38" s="1243">
        <v>25.4</v>
      </c>
      <c r="G38" s="1243">
        <v>25.9</v>
      </c>
      <c r="H38" s="1229"/>
      <c r="I38" s="1229"/>
    </row>
    <row r="39" spans="1:9" ht="9" customHeight="1" x14ac:dyDescent="0.25">
      <c r="A39" s="1610"/>
      <c r="B39" s="1609"/>
      <c r="C39" s="1609"/>
      <c r="D39" s="1609"/>
      <c r="E39" s="1608"/>
      <c r="F39" s="1608"/>
      <c r="G39" s="1608"/>
      <c r="H39" s="1234"/>
      <c r="I39" s="1234"/>
    </row>
    <row r="40" spans="1:9" ht="9" customHeight="1" x14ac:dyDescent="0.25">
      <c r="A40" s="1610"/>
      <c r="B40" s="1609"/>
      <c r="C40" s="1609"/>
      <c r="D40" s="1609"/>
      <c r="E40" s="1608"/>
      <c r="F40" s="1608"/>
      <c r="G40" s="1608"/>
      <c r="H40" s="1234"/>
      <c r="I40" s="1234"/>
    </row>
    <row r="41" spans="1:9" ht="16.5" customHeight="1" x14ac:dyDescent="0.2">
      <c r="A41" s="2363" t="s">
        <v>1475</v>
      </c>
      <c r="B41" s="2363" t="s">
        <v>63</v>
      </c>
      <c r="C41" s="2363" t="s">
        <v>63</v>
      </c>
      <c r="D41" s="2363" t="s">
        <v>63</v>
      </c>
      <c r="E41" s="1245"/>
      <c r="F41" s="1245"/>
      <c r="G41" s="1245"/>
      <c r="H41" s="1234"/>
      <c r="I41" s="1234"/>
    </row>
    <row r="42" spans="1:9" ht="10.5" customHeight="1" thickBot="1" x14ac:dyDescent="0.25">
      <c r="A42" s="1606"/>
      <c r="B42" s="1605"/>
      <c r="C42" s="1605"/>
      <c r="D42" s="1605"/>
      <c r="E42" s="1605"/>
      <c r="F42" s="1605"/>
      <c r="G42" s="1605"/>
      <c r="H42" s="1234"/>
      <c r="I42" s="1234"/>
    </row>
    <row r="43" spans="1:9" ht="10.5" customHeight="1" thickBot="1" x14ac:dyDescent="0.25">
      <c r="A43" s="2180" t="s">
        <v>872</v>
      </c>
      <c r="B43" s="2197" t="s">
        <v>901</v>
      </c>
      <c r="C43" s="2198" t="s">
        <v>900</v>
      </c>
      <c r="D43" s="2199" t="s">
        <v>899</v>
      </c>
      <c r="E43" s="2203" t="s">
        <v>939</v>
      </c>
      <c r="F43" s="2185" t="s">
        <v>63</v>
      </c>
      <c r="G43" s="1607"/>
      <c r="H43" s="1234"/>
      <c r="I43" s="1234"/>
    </row>
    <row r="44" spans="1:9" ht="12" customHeight="1" x14ac:dyDescent="0.2">
      <c r="A44" s="1603" t="s">
        <v>942</v>
      </c>
      <c r="B44" s="1601">
        <v>623.37877648374638</v>
      </c>
      <c r="C44" s="1601">
        <v>661.7299089255921</v>
      </c>
      <c r="D44" s="1601">
        <v>255.22402470074374</v>
      </c>
      <c r="E44" s="1601">
        <v>1670.070651</v>
      </c>
      <c r="F44" s="1601"/>
      <c r="G44" s="1598"/>
      <c r="H44" s="1234"/>
      <c r="I44" s="1234"/>
    </row>
    <row r="45" spans="1:9" ht="12" customHeight="1" x14ac:dyDescent="0.2">
      <c r="A45" s="1600" t="s">
        <v>941</v>
      </c>
      <c r="B45" s="1598">
        <v>1136.9044922655928</v>
      </c>
      <c r="C45" s="1598">
        <v>1162.8119017071058</v>
      </c>
      <c r="D45" s="1598">
        <v>471.91776027009632</v>
      </c>
      <c r="E45" s="1598">
        <v>2676.9469495150684</v>
      </c>
      <c r="F45" s="1598"/>
      <c r="G45" s="1598"/>
      <c r="H45" s="1229"/>
      <c r="I45" s="1229"/>
    </row>
    <row r="46" spans="1:9" ht="12" customHeight="1" x14ac:dyDescent="0.2">
      <c r="A46" s="1600" t="s">
        <v>940</v>
      </c>
      <c r="B46" s="1598">
        <v>513.52571578184643</v>
      </c>
      <c r="C46" s="1598">
        <v>501.08199278151369</v>
      </c>
      <c r="D46" s="1598">
        <v>216.69373556935258</v>
      </c>
      <c r="E46" s="1598">
        <v>1006.8762985150684</v>
      </c>
      <c r="F46" s="1598"/>
      <c r="G46" s="1598"/>
      <c r="H46" s="1234"/>
      <c r="I46" s="1234"/>
    </row>
    <row r="47" spans="1:9" ht="12" customHeight="1" x14ac:dyDescent="0.2">
      <c r="A47" s="1600" t="s">
        <v>938</v>
      </c>
      <c r="B47" s="1599" t="s">
        <v>1470</v>
      </c>
      <c r="C47" s="1599" t="s">
        <v>1473</v>
      </c>
      <c r="D47" s="1599" t="s">
        <v>1472</v>
      </c>
      <c r="E47" s="1599" t="s">
        <v>1469</v>
      </c>
      <c r="F47" s="1598"/>
      <c r="G47" s="1598"/>
      <c r="H47" s="1229"/>
      <c r="I47" s="1229"/>
    </row>
    <row r="48" spans="1:9" ht="9" customHeight="1" x14ac:dyDescent="0.25">
      <c r="A48" s="1246"/>
      <c r="B48" s="1246"/>
      <c r="C48" s="1246"/>
      <c r="D48" s="1246"/>
      <c r="E48" s="1246"/>
      <c r="F48" s="1246"/>
      <c r="G48" s="1584"/>
      <c r="H48" s="1584"/>
      <c r="I48" s="1584"/>
    </row>
    <row r="49" spans="1:9" ht="9" customHeight="1" x14ac:dyDescent="0.25">
      <c r="A49" s="1246"/>
      <c r="B49" s="1246"/>
      <c r="C49" s="1246"/>
      <c r="D49" s="1246"/>
      <c r="E49" s="1246"/>
      <c r="F49" s="1246"/>
      <c r="G49" s="1584"/>
      <c r="H49" s="1584"/>
      <c r="I49" s="1584"/>
    </row>
    <row r="50" spans="1:9" ht="15" customHeight="1" x14ac:dyDescent="0.25">
      <c r="A50" s="2363" t="s">
        <v>1474</v>
      </c>
      <c r="B50" s="2363" t="s">
        <v>63</v>
      </c>
      <c r="C50" s="2363" t="s">
        <v>63</v>
      </c>
      <c r="D50" s="2363" t="s">
        <v>63</v>
      </c>
      <c r="E50" s="1245"/>
      <c r="F50" s="1245"/>
      <c r="G50" s="1584"/>
      <c r="H50" s="1584"/>
      <c r="I50" s="1584"/>
    </row>
    <row r="51" spans="1:9" ht="10.5" customHeight="1" thickBot="1" x14ac:dyDescent="0.3">
      <c r="A51" s="1606"/>
      <c r="B51" s="1605"/>
      <c r="C51" s="1605"/>
      <c r="D51" s="1605"/>
      <c r="E51" s="1605"/>
      <c r="F51" s="1605"/>
      <c r="G51" s="1246"/>
      <c r="H51" s="1246"/>
      <c r="I51" s="1246"/>
    </row>
    <row r="52" spans="1:9" ht="10.5" customHeight="1" thickBot="1" x14ac:dyDescent="0.3">
      <c r="A52" s="2180" t="s">
        <v>872</v>
      </c>
      <c r="B52" s="2200" t="s">
        <v>901</v>
      </c>
      <c r="C52" s="2201" t="s">
        <v>900</v>
      </c>
      <c r="D52" s="2202" t="s">
        <v>899</v>
      </c>
      <c r="E52" s="2203" t="s">
        <v>939</v>
      </c>
      <c r="F52" s="2204" t="s">
        <v>63</v>
      </c>
      <c r="G52" s="1604"/>
      <c r="H52" s="1246"/>
      <c r="I52" s="1246"/>
    </row>
    <row r="53" spans="1:9" ht="13.5" customHeight="1" x14ac:dyDescent="0.25">
      <c r="A53" s="1603" t="s">
        <v>938</v>
      </c>
      <c r="B53" s="1602" t="s">
        <v>1470</v>
      </c>
      <c r="C53" s="1602" t="s">
        <v>1473</v>
      </c>
      <c r="D53" s="1602" t="s">
        <v>1472</v>
      </c>
      <c r="E53" s="1602" t="s">
        <v>1469</v>
      </c>
      <c r="F53" s="1601"/>
      <c r="G53" s="1246"/>
      <c r="H53" s="1246"/>
      <c r="I53" s="1246"/>
    </row>
    <row r="54" spans="1:9" ht="13.5" customHeight="1" x14ac:dyDescent="0.25">
      <c r="A54" s="1600" t="s">
        <v>937</v>
      </c>
      <c r="B54" s="1599" t="s">
        <v>1466</v>
      </c>
      <c r="C54" s="1599" t="s">
        <v>1471</v>
      </c>
      <c r="D54" s="1599" t="s">
        <v>1470</v>
      </c>
      <c r="E54" s="1599" t="s">
        <v>1469</v>
      </c>
      <c r="F54" s="1598"/>
      <c r="G54" s="1246"/>
      <c r="H54" s="1246"/>
      <c r="I54" s="1246"/>
    </row>
    <row r="55" spans="1:9" ht="13.5" customHeight="1" x14ac:dyDescent="0.25">
      <c r="A55" s="1600" t="s">
        <v>936</v>
      </c>
      <c r="B55" s="1599" t="s">
        <v>1260</v>
      </c>
      <c r="C55" s="1599" t="s">
        <v>1468</v>
      </c>
      <c r="D55" s="1599" t="s">
        <v>1467</v>
      </c>
      <c r="E55" s="1599" t="s">
        <v>1466</v>
      </c>
      <c r="F55" s="1598"/>
      <c r="G55" s="1246"/>
      <c r="H55" s="1246"/>
      <c r="I55" s="1246"/>
    </row>
    <row r="56" spans="1:9" ht="13.5" customHeight="1" x14ac:dyDescent="0.25">
      <c r="A56" s="1600" t="s">
        <v>935</v>
      </c>
      <c r="B56" s="1599" t="s">
        <v>1465</v>
      </c>
      <c r="C56" s="1599" t="s">
        <v>1260</v>
      </c>
      <c r="D56" s="1599" t="s">
        <v>1464</v>
      </c>
      <c r="E56" s="1599" t="s">
        <v>1463</v>
      </c>
      <c r="F56" s="1598"/>
      <c r="G56" s="1246"/>
      <c r="H56" s="1246"/>
      <c r="I56" s="1246"/>
    </row>
  </sheetData>
  <mergeCells count="11">
    <mergeCell ref="A1:D1"/>
    <mergeCell ref="H1:I1"/>
    <mergeCell ref="B18:I19"/>
    <mergeCell ref="B20:H21"/>
    <mergeCell ref="B22:I23"/>
    <mergeCell ref="A50:D50"/>
    <mergeCell ref="B24:H25"/>
    <mergeCell ref="B26:H27"/>
    <mergeCell ref="B28:H29"/>
    <mergeCell ref="A32:D32"/>
    <mergeCell ref="A41:D41"/>
  </mergeCells>
  <pageMargins left="0.70866141732283505" right="0.70866141732283505" top="0.74803149606299202" bottom="0.74803149606299202" header="0.31496062992126" footer="0.31496062992126"/>
  <pageSetup paperSize="9" scale="80" orientation="portrait" r:id="rId1"/>
  <headerFooter alignWithMargins="0"/>
  <ignoredErrors>
    <ignoredError sqref="A5:I59" numberStoredAsText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1E28E-F08B-4056-AEF1-80EE194F515C}">
  <dimension ref="A1:K49"/>
  <sheetViews>
    <sheetView view="pageBreakPreview" topLeftCell="A26" zoomScale="60" zoomScaleNormal="100" workbookViewId="0">
      <selection activeCell="J32" sqref="J32"/>
    </sheetView>
  </sheetViews>
  <sheetFormatPr defaultColWidth="9.140625" defaultRowHeight="12.75" x14ac:dyDescent="0.2"/>
  <cols>
    <col min="1" max="1" width="42" style="766" customWidth="1"/>
    <col min="2" max="5" width="7.5703125" style="766" customWidth="1"/>
    <col min="6" max="6" width="7.85546875" style="766" customWidth="1"/>
    <col min="7" max="11" width="7.5703125" style="766" customWidth="1"/>
    <col min="12" max="16384" width="9.140625" style="766"/>
  </cols>
  <sheetData>
    <row r="1" spans="1:11" ht="12.75" customHeight="1" x14ac:dyDescent="0.2">
      <c r="A1" s="2363" t="s">
        <v>1481</v>
      </c>
      <c r="B1" s="2363" t="s">
        <v>63</v>
      </c>
      <c r="C1" s="2363" t="s">
        <v>63</v>
      </c>
      <c r="D1" s="2363" t="s">
        <v>63</v>
      </c>
      <c r="E1" s="2363" t="s">
        <v>63</v>
      </c>
      <c r="F1" s="2363" t="s">
        <v>63</v>
      </c>
      <c r="G1" s="1245"/>
      <c r="H1" s="1245"/>
      <c r="I1" s="1245"/>
      <c r="J1" s="1245"/>
      <c r="K1" s="1245"/>
    </row>
    <row r="2" spans="1:11" ht="10.5" customHeight="1" x14ac:dyDescent="0.2">
      <c r="A2" s="1262"/>
      <c r="B2" s="1262"/>
      <c r="C2" s="1262"/>
      <c r="D2" s="1262"/>
      <c r="E2" s="1262"/>
      <c r="F2" s="1262"/>
      <c r="G2" s="1262"/>
      <c r="H2" s="1262"/>
      <c r="I2" s="1262"/>
      <c r="J2" s="1262"/>
      <c r="K2" s="1262"/>
    </row>
    <row r="3" spans="1:11" ht="10.5" customHeight="1" thickBot="1" x14ac:dyDescent="0.25">
      <c r="A3" s="1986" t="s">
        <v>872</v>
      </c>
      <c r="B3" s="1985" t="s">
        <v>1476</v>
      </c>
      <c r="C3" s="1985" t="s">
        <v>1261</v>
      </c>
      <c r="D3" s="1985" t="s">
        <v>1053</v>
      </c>
      <c r="E3" s="1985" t="s">
        <v>1052</v>
      </c>
      <c r="F3" s="1985" t="s">
        <v>1099</v>
      </c>
      <c r="G3" s="1985" t="s">
        <v>1050</v>
      </c>
      <c r="H3" s="1985" t="s">
        <v>1098</v>
      </c>
      <c r="I3" s="1985" t="s">
        <v>1048</v>
      </c>
      <c r="J3" s="1985" t="s">
        <v>1047</v>
      </c>
      <c r="K3" s="1985" t="s">
        <v>1046</v>
      </c>
    </row>
    <row r="4" spans="1:11" ht="10.5" customHeight="1" x14ac:dyDescent="0.2">
      <c r="A4" s="1259" t="s">
        <v>1066</v>
      </c>
      <c r="B4" s="1280">
        <v>324.10000000000002</v>
      </c>
      <c r="C4" s="1280">
        <v>313.8</v>
      </c>
      <c r="D4" s="1280">
        <v>306.5</v>
      </c>
      <c r="E4" s="1280">
        <v>300.2</v>
      </c>
      <c r="F4" s="1280">
        <v>280.10000000000002</v>
      </c>
      <c r="G4" s="1280">
        <v>309</v>
      </c>
      <c r="H4" s="1280">
        <v>304.39999999999998</v>
      </c>
      <c r="I4" s="1280">
        <v>317</v>
      </c>
      <c r="J4" s="1280">
        <v>328.3</v>
      </c>
      <c r="K4" s="1280">
        <v>328.8</v>
      </c>
    </row>
    <row r="5" spans="1:11" ht="10.5" customHeight="1" x14ac:dyDescent="0.2">
      <c r="A5" s="1251" t="s">
        <v>1065</v>
      </c>
      <c r="B5" s="1306">
        <v>0.5</v>
      </c>
      <c r="C5" s="1306">
        <v>3.7</v>
      </c>
      <c r="D5" s="1306">
        <v>3.8</v>
      </c>
      <c r="E5" s="1306">
        <v>1</v>
      </c>
      <c r="F5" s="1306">
        <v>-2.8</v>
      </c>
      <c r="G5" s="1306">
        <v>-0.6</v>
      </c>
      <c r="H5" s="1306">
        <v>-5.3</v>
      </c>
      <c r="I5" s="1306">
        <v>-3.8</v>
      </c>
      <c r="J5" s="1306">
        <v>-1</v>
      </c>
      <c r="K5" s="1306">
        <v>0</v>
      </c>
    </row>
    <row r="6" spans="1:11" ht="10.5" customHeight="1" x14ac:dyDescent="0.2">
      <c r="A6" s="1251"/>
      <c r="B6" s="1250"/>
      <c r="C6" s="1250"/>
      <c r="D6" s="1250"/>
      <c r="E6" s="1250"/>
      <c r="F6" s="1250"/>
      <c r="G6" s="1250"/>
      <c r="H6" s="1250"/>
      <c r="I6" s="1250"/>
      <c r="J6" s="1250"/>
      <c r="K6" s="1250"/>
    </row>
    <row r="7" spans="1:11" ht="10.5" customHeight="1" thickBot="1" x14ac:dyDescent="0.25">
      <c r="A7" s="1986" t="s">
        <v>872</v>
      </c>
      <c r="B7" s="1985" t="s">
        <v>1045</v>
      </c>
      <c r="C7" s="1985" t="s">
        <v>1044</v>
      </c>
      <c r="D7" s="1985" t="s">
        <v>1097</v>
      </c>
      <c r="E7" s="1985" t="s">
        <v>1096</v>
      </c>
      <c r="F7" s="1985" t="s">
        <v>1095</v>
      </c>
      <c r="G7" s="1985" t="s">
        <v>1094</v>
      </c>
      <c r="H7" s="1985" t="s">
        <v>1093</v>
      </c>
      <c r="I7" s="1985" t="s">
        <v>1092</v>
      </c>
      <c r="J7" s="1985" t="s">
        <v>1091</v>
      </c>
      <c r="K7" s="1985" t="s">
        <v>1090</v>
      </c>
    </row>
    <row r="8" spans="1:11" ht="10.5" customHeight="1" x14ac:dyDescent="0.2">
      <c r="A8" s="1259" t="s">
        <v>1066</v>
      </c>
      <c r="B8" s="1280">
        <v>330</v>
      </c>
      <c r="C8" s="1280">
        <v>329.2</v>
      </c>
      <c r="D8" s="1280">
        <v>321.8</v>
      </c>
      <c r="E8" s="1280">
        <v>316.5</v>
      </c>
      <c r="F8" s="1280">
        <v>299.3</v>
      </c>
      <c r="G8" s="1280">
        <v>290</v>
      </c>
      <c r="H8" s="1280">
        <v>288.39999999999998</v>
      </c>
      <c r="I8" s="1280">
        <v>273.89999999999998</v>
      </c>
      <c r="J8" s="1280">
        <v>285.89999999999998</v>
      </c>
      <c r="K8" s="1280">
        <v>290.3</v>
      </c>
    </row>
    <row r="9" spans="1:11" ht="10.5" customHeight="1" x14ac:dyDescent="0.2">
      <c r="A9" s="1251" t="s">
        <v>1065</v>
      </c>
      <c r="B9" s="1306">
        <v>1.9</v>
      </c>
      <c r="C9" s="1306">
        <v>1.3</v>
      </c>
      <c r="D9" s="1306">
        <v>0</v>
      </c>
      <c r="E9" s="1306">
        <v>9.6999999999999993</v>
      </c>
      <c r="F9" s="1306">
        <v>5.8</v>
      </c>
      <c r="G9" s="1306">
        <v>4.0999999999999996</v>
      </c>
      <c r="H9" s="1306">
        <v>1.8</v>
      </c>
      <c r="I9" s="1306">
        <v>2.8</v>
      </c>
      <c r="J9" s="1306">
        <v>3.1</v>
      </c>
      <c r="K9" s="1306">
        <v>7.1</v>
      </c>
    </row>
    <row r="10" spans="1:11" ht="10.5" customHeight="1" x14ac:dyDescent="0.2">
      <c r="A10" s="1242"/>
      <c r="B10" s="1241"/>
      <c r="C10" s="1241"/>
      <c r="D10" s="1241"/>
      <c r="E10" s="1241"/>
      <c r="F10" s="1241"/>
      <c r="G10" s="1241"/>
      <c r="H10" s="1241"/>
      <c r="I10" s="1241"/>
      <c r="J10" s="1241"/>
      <c r="K10" s="1241"/>
    </row>
    <row r="11" spans="1:11" ht="10.5" customHeight="1" thickBot="1" x14ac:dyDescent="0.25">
      <c r="A11" s="1986" t="s">
        <v>872</v>
      </c>
      <c r="B11" s="1985" t="s">
        <v>1089</v>
      </c>
      <c r="C11" s="1985" t="s">
        <v>1088</v>
      </c>
      <c r="D11" s="1985" t="s">
        <v>1087</v>
      </c>
      <c r="E11" s="1985" t="s">
        <v>1086</v>
      </c>
      <c r="F11" s="1985" t="s">
        <v>1085</v>
      </c>
      <c r="G11" s="1985" t="s">
        <v>1084</v>
      </c>
      <c r="H11" s="1985" t="s">
        <v>1083</v>
      </c>
      <c r="I11" s="1985" t="s">
        <v>1082</v>
      </c>
      <c r="J11" s="1985" t="s">
        <v>1081</v>
      </c>
      <c r="K11" s="1985" t="s">
        <v>1080</v>
      </c>
    </row>
    <row r="12" spans="1:11" ht="10.5" customHeight="1" x14ac:dyDescent="0.2">
      <c r="A12" s="1259" t="s">
        <v>1066</v>
      </c>
      <c r="B12" s="1280">
        <v>262.3</v>
      </c>
      <c r="C12" s="1280">
        <v>253.7</v>
      </c>
      <c r="D12" s="1280">
        <v>247.8</v>
      </c>
      <c r="E12" s="1280">
        <v>237.9</v>
      </c>
      <c r="F12" s="1280">
        <v>231.5</v>
      </c>
      <c r="G12" s="1280">
        <v>225.6</v>
      </c>
      <c r="H12" s="1280">
        <v>216.8</v>
      </c>
      <c r="I12" s="1280">
        <v>220.4</v>
      </c>
      <c r="J12" s="1280">
        <v>217.3</v>
      </c>
      <c r="K12" s="1280">
        <v>209.8</v>
      </c>
    </row>
    <row r="13" spans="1:11" ht="10.5" customHeight="1" x14ac:dyDescent="0.2">
      <c r="A13" s="1251" t="s">
        <v>1065</v>
      </c>
      <c r="B13" s="1306">
        <v>6.6</v>
      </c>
      <c r="C13" s="1306">
        <v>3.2</v>
      </c>
      <c r="D13" s="1306">
        <v>4.9000000000000004</v>
      </c>
      <c r="E13" s="1306">
        <v>3.9</v>
      </c>
      <c r="F13" s="1306">
        <v>2.1</v>
      </c>
      <c r="G13" s="1306">
        <v>2.2999999999999998</v>
      </c>
      <c r="H13" s="1306">
        <v>2.6</v>
      </c>
      <c r="I13" s="1306">
        <v>0</v>
      </c>
      <c r="J13" s="1306">
        <v>3.1</v>
      </c>
      <c r="K13" s="1306">
        <v>2.6</v>
      </c>
    </row>
    <row r="14" spans="1:11" ht="10.5" customHeight="1" x14ac:dyDescent="0.2">
      <c r="A14" s="1242"/>
      <c r="B14" s="1241"/>
      <c r="C14" s="1241"/>
      <c r="D14" s="1241"/>
      <c r="E14" s="1241"/>
      <c r="F14" s="1241"/>
      <c r="G14" s="1241"/>
      <c r="H14" s="1241"/>
      <c r="I14" s="1241"/>
      <c r="J14" s="1241"/>
      <c r="K14" s="1241"/>
    </row>
    <row r="15" spans="1:11" ht="10.5" customHeight="1" thickBot="1" x14ac:dyDescent="0.25">
      <c r="A15" s="1986" t="s">
        <v>872</v>
      </c>
      <c r="B15" s="1985" t="s">
        <v>1079</v>
      </c>
      <c r="C15" s="1985" t="s">
        <v>1078</v>
      </c>
      <c r="D15" s="1985" t="s">
        <v>1077</v>
      </c>
      <c r="E15" s="1985" t="s">
        <v>1076</v>
      </c>
      <c r="F15" s="1985" t="s">
        <v>1075</v>
      </c>
      <c r="G15" s="1985" t="s">
        <v>1074</v>
      </c>
      <c r="H15" s="1985" t="s">
        <v>1073</v>
      </c>
      <c r="I15" s="1985" t="s">
        <v>1072</v>
      </c>
      <c r="J15" s="1985" t="s">
        <v>1071</v>
      </c>
      <c r="K15" s="1985" t="s">
        <v>1070</v>
      </c>
    </row>
    <row r="16" spans="1:11" ht="10.5" customHeight="1" x14ac:dyDescent="0.2">
      <c r="A16" s="1259" t="s">
        <v>1066</v>
      </c>
      <c r="B16" s="1280">
        <v>199.2</v>
      </c>
      <c r="C16" s="1280">
        <v>196.7</v>
      </c>
      <c r="D16" s="1280">
        <v>187.2</v>
      </c>
      <c r="E16" s="1280">
        <v>178.2</v>
      </c>
      <c r="F16" s="1280">
        <v>190</v>
      </c>
      <c r="G16" s="1280">
        <v>189.8</v>
      </c>
      <c r="H16" s="1280">
        <v>189.3</v>
      </c>
      <c r="I16" s="1280">
        <v>180.4</v>
      </c>
      <c r="J16" s="1280">
        <v>170.4</v>
      </c>
      <c r="K16" s="1280">
        <v>170.2</v>
      </c>
    </row>
    <row r="17" spans="1:11" ht="10.5" customHeight="1" x14ac:dyDescent="0.2">
      <c r="A17" s="1251" t="s">
        <v>1065</v>
      </c>
      <c r="B17" s="1306">
        <v>2.2000000000000002</v>
      </c>
      <c r="C17" s="1306">
        <v>1.2</v>
      </c>
      <c r="D17" s="1306">
        <v>1.7</v>
      </c>
      <c r="E17" s="1306">
        <v>-0.7</v>
      </c>
      <c r="F17" s="1306">
        <v>1.7</v>
      </c>
      <c r="G17" s="1306">
        <v>2.2999999999999998</v>
      </c>
      <c r="H17" s="1306">
        <v>0.8</v>
      </c>
      <c r="I17" s="1306">
        <v>3.2</v>
      </c>
      <c r="J17" s="1306">
        <v>2.1</v>
      </c>
      <c r="K17" s="1306">
        <v>3.4</v>
      </c>
    </row>
    <row r="18" spans="1:11" ht="10.5" customHeight="1" x14ac:dyDescent="0.2">
      <c r="A18" s="1242"/>
      <c r="B18" s="1241"/>
      <c r="C18" s="1241"/>
      <c r="D18" s="1241"/>
      <c r="E18" s="1241"/>
      <c r="F18" s="1241"/>
      <c r="G18" s="1241"/>
      <c r="H18" s="1241"/>
      <c r="I18" s="1241"/>
      <c r="J18" s="1241"/>
      <c r="K18" s="1241"/>
    </row>
    <row r="19" spans="1:11" ht="10.5" customHeight="1" thickBot="1" x14ac:dyDescent="0.25">
      <c r="A19" s="1986" t="s">
        <v>872</v>
      </c>
      <c r="B19" s="1985" t="s">
        <v>1069</v>
      </c>
      <c r="C19" s="1985" t="s">
        <v>1068</v>
      </c>
      <c r="D19" s="1985" t="s">
        <v>1067</v>
      </c>
      <c r="E19" s="1235"/>
      <c r="F19" s="1235"/>
      <c r="G19" s="1235"/>
      <c r="H19" s="1235"/>
      <c r="I19" s="1235"/>
      <c r="J19" s="1235"/>
      <c r="K19" s="1235"/>
    </row>
    <row r="20" spans="1:11" ht="10.5" customHeight="1" x14ac:dyDescent="0.2">
      <c r="A20" s="1259" t="s">
        <v>1066</v>
      </c>
      <c r="B20" s="1280">
        <v>159.4</v>
      </c>
      <c r="C20" s="1280">
        <v>148.80000000000001</v>
      </c>
      <c r="D20" s="1280">
        <v>136.1</v>
      </c>
      <c r="E20" s="1250"/>
      <c r="F20" s="1250"/>
      <c r="G20" s="1250"/>
      <c r="H20" s="1250"/>
      <c r="I20" s="1250"/>
      <c r="J20" s="1250"/>
      <c r="K20" s="1250"/>
    </row>
    <row r="21" spans="1:11" ht="10.5" customHeight="1" x14ac:dyDescent="0.2">
      <c r="A21" s="1251" t="s">
        <v>1065</v>
      </c>
      <c r="B21" s="1306">
        <v>3.4</v>
      </c>
      <c r="C21" s="1306">
        <v>3</v>
      </c>
      <c r="D21" s="1306">
        <v>2.8</v>
      </c>
      <c r="E21" s="1250"/>
      <c r="F21" s="1250"/>
      <c r="G21" s="1250"/>
      <c r="H21" s="1250"/>
      <c r="I21" s="1250"/>
      <c r="J21" s="1250"/>
      <c r="K21" s="1250"/>
    </row>
    <row r="22" spans="1:11" ht="10.5" customHeight="1" x14ac:dyDescent="0.2">
      <c r="A22" s="1251"/>
      <c r="B22" s="1251"/>
      <c r="C22" s="1250"/>
      <c r="D22" s="1250"/>
      <c r="E22" s="1250"/>
      <c r="F22" s="1250"/>
      <c r="G22" s="1250"/>
      <c r="H22" s="1250"/>
      <c r="I22" s="1250"/>
      <c r="J22" s="1250"/>
      <c r="K22" s="1250"/>
    </row>
    <row r="23" spans="1:11" ht="10.5" customHeight="1" x14ac:dyDescent="0.2">
      <c r="A23" s="2414" t="s">
        <v>1480</v>
      </c>
      <c r="B23" s="2414" t="s">
        <v>63</v>
      </c>
      <c r="C23" s="2414" t="s">
        <v>63</v>
      </c>
      <c r="D23" s="2414" t="s">
        <v>63</v>
      </c>
      <c r="E23" s="2414" t="s">
        <v>63</v>
      </c>
      <c r="F23" s="2414" t="s">
        <v>63</v>
      </c>
      <c r="G23" s="2414" t="s">
        <v>63</v>
      </c>
      <c r="H23" s="2414" t="s">
        <v>63</v>
      </c>
      <c r="I23" s="2414" t="s">
        <v>63</v>
      </c>
      <c r="J23" s="2414" t="s">
        <v>63</v>
      </c>
      <c r="K23" s="2414" t="s">
        <v>63</v>
      </c>
    </row>
    <row r="24" spans="1:11" ht="10.5" customHeight="1" x14ac:dyDescent="0.2">
      <c r="A24" s="2414" t="s">
        <v>1479</v>
      </c>
      <c r="B24" s="2414" t="s">
        <v>63</v>
      </c>
      <c r="C24" s="2414" t="s">
        <v>63</v>
      </c>
      <c r="D24" s="2414" t="s">
        <v>63</v>
      </c>
      <c r="E24" s="2414" t="s">
        <v>63</v>
      </c>
      <c r="F24" s="2414" t="s">
        <v>63</v>
      </c>
      <c r="G24" s="2414" t="s">
        <v>63</v>
      </c>
      <c r="H24" s="2414" t="s">
        <v>63</v>
      </c>
      <c r="I24" s="2414" t="s">
        <v>63</v>
      </c>
      <c r="J24" s="2414" t="s">
        <v>63</v>
      </c>
      <c r="K24" s="2414" t="s">
        <v>63</v>
      </c>
    </row>
    <row r="25" spans="1:11" ht="10.5" customHeight="1" x14ac:dyDescent="0.2">
      <c r="A25" s="1251"/>
      <c r="B25" s="1251"/>
      <c r="C25" s="1250"/>
      <c r="D25" s="1250"/>
      <c r="E25" s="1250"/>
      <c r="F25" s="1250"/>
      <c r="G25" s="1250"/>
      <c r="H25" s="1250"/>
      <c r="I25" s="1250"/>
      <c r="J25" s="1250"/>
      <c r="K25" s="1250"/>
    </row>
    <row r="26" spans="1:11" ht="15" customHeight="1" x14ac:dyDescent="0.2">
      <c r="A26" s="2363" t="s">
        <v>1262</v>
      </c>
      <c r="B26" s="2363" t="s">
        <v>63</v>
      </c>
      <c r="C26" s="2363" t="s">
        <v>63</v>
      </c>
      <c r="D26" s="2363" t="s">
        <v>63</v>
      </c>
      <c r="E26" s="1245"/>
      <c r="F26" s="1245"/>
      <c r="G26" s="1245"/>
      <c r="H26" s="1245"/>
      <c r="I26" s="1245"/>
      <c r="J26" s="1245"/>
      <c r="K26" s="1245"/>
    </row>
    <row r="27" spans="1:11" ht="33" customHeight="1" thickBot="1" x14ac:dyDescent="0.25">
      <c r="A27" s="1987" t="s">
        <v>1476</v>
      </c>
      <c r="B27" s="2273" t="s">
        <v>1064</v>
      </c>
      <c r="C27" s="2273" t="s">
        <v>1478</v>
      </c>
      <c r="D27" s="2273" t="s">
        <v>1063</v>
      </c>
      <c r="E27" s="2273" t="s">
        <v>1477</v>
      </c>
      <c r="F27" s="2273" t="s">
        <v>1062</v>
      </c>
      <c r="G27" s="1235"/>
      <c r="H27" s="1235"/>
      <c r="I27" s="1235"/>
      <c r="J27" s="1235"/>
      <c r="K27" s="1235"/>
    </row>
    <row r="28" spans="1:11" ht="10.5" customHeight="1" x14ac:dyDescent="0.2">
      <c r="A28" s="1249" t="s">
        <v>913</v>
      </c>
      <c r="B28" s="1319">
        <v>18.619</v>
      </c>
      <c r="C28" s="1319">
        <v>28.750890433608213</v>
      </c>
      <c r="D28" s="1319">
        <v>32.347999999999999</v>
      </c>
      <c r="E28" s="1319">
        <v>4.3650000000000002</v>
      </c>
      <c r="F28" s="1319">
        <v>84.082890433608199</v>
      </c>
      <c r="G28" s="1235"/>
      <c r="H28" s="1235"/>
      <c r="I28" s="1235"/>
      <c r="J28" s="1235"/>
      <c r="K28" s="1235"/>
    </row>
    <row r="29" spans="1:11" ht="10.5" customHeight="1" x14ac:dyDescent="0.2">
      <c r="A29" s="1231" t="s">
        <v>906</v>
      </c>
      <c r="B29" s="1236">
        <v>9.266</v>
      </c>
      <c r="C29" s="1236">
        <v>31.718</v>
      </c>
      <c r="D29" s="1236">
        <v>4.8239999999999998</v>
      </c>
      <c r="E29" s="1236">
        <v>18.050999999999998</v>
      </c>
      <c r="F29" s="1236">
        <v>63.859000000000002</v>
      </c>
      <c r="G29" s="1236"/>
      <c r="H29" s="1236"/>
      <c r="I29" s="1236"/>
      <c r="J29" s="1236"/>
      <c r="K29" s="1236"/>
    </row>
    <row r="30" spans="1:11" ht="10.5" customHeight="1" x14ac:dyDescent="0.2">
      <c r="A30" s="1270" t="s">
        <v>905</v>
      </c>
      <c r="B30" s="1232">
        <v>3.61</v>
      </c>
      <c r="C30" s="1232">
        <v>7.5065127399900069</v>
      </c>
      <c r="D30" s="1232">
        <v>6.1369999999999996</v>
      </c>
      <c r="E30" s="1232">
        <v>14.468999999999999</v>
      </c>
      <c r="F30" s="1232">
        <v>31.722512739990009</v>
      </c>
      <c r="G30" s="1232"/>
      <c r="H30" s="1232"/>
      <c r="I30" s="1232"/>
      <c r="J30" s="1232"/>
      <c r="K30" s="1232"/>
    </row>
    <row r="31" spans="1:11" ht="10.5" customHeight="1" x14ac:dyDescent="0.2">
      <c r="A31" s="1270" t="s">
        <v>904</v>
      </c>
      <c r="B31" s="1232">
        <v>34.420999999999999</v>
      </c>
      <c r="C31" s="1285">
        <v>22.849557456432994</v>
      </c>
      <c r="D31" s="1230">
        <v>9.44</v>
      </c>
      <c r="E31" s="1230">
        <v>16.172999999999998</v>
      </c>
      <c r="F31" s="1230">
        <v>82.883557456432982</v>
      </c>
      <c r="G31" s="1230"/>
      <c r="H31" s="1230"/>
      <c r="I31" s="1230"/>
      <c r="J31" s="1230"/>
      <c r="K31" s="1230"/>
    </row>
    <row r="32" spans="1:11" ht="10.5" customHeight="1" x14ac:dyDescent="0.2">
      <c r="A32" s="1231" t="s">
        <v>1061</v>
      </c>
      <c r="B32" s="1236">
        <v>-0.38300000000000001</v>
      </c>
      <c r="C32" s="1236" t="s">
        <v>279</v>
      </c>
      <c r="D32" s="1236">
        <v>61.97</v>
      </c>
      <c r="E32" s="1236" t="s">
        <v>279</v>
      </c>
      <c r="F32" s="1236">
        <v>61.587000000000003</v>
      </c>
      <c r="G32" s="1230"/>
      <c r="H32" s="1230"/>
      <c r="I32" s="1230"/>
      <c r="J32" s="1230"/>
      <c r="K32" s="1230"/>
    </row>
    <row r="33" spans="1:11" ht="10.5" customHeight="1" x14ac:dyDescent="0.2">
      <c r="A33" s="1228" t="s">
        <v>1060</v>
      </c>
      <c r="B33" s="1320">
        <v>65.533000000000001</v>
      </c>
      <c r="C33" s="1320">
        <v>90.824960630031214</v>
      </c>
      <c r="D33" s="1320">
        <v>114.71899999999999</v>
      </c>
      <c r="E33" s="1320">
        <v>53.058</v>
      </c>
      <c r="F33" s="1320">
        <v>324.13496063003117</v>
      </c>
      <c r="G33" s="1230"/>
      <c r="H33" s="1230"/>
      <c r="I33" s="1230"/>
      <c r="J33" s="1230"/>
      <c r="K33" s="1230"/>
    </row>
    <row r="34" spans="1:11" ht="10.5" customHeight="1" x14ac:dyDescent="0.2">
      <c r="A34" s="2365"/>
      <c r="B34" s="2365" t="s">
        <v>63</v>
      </c>
      <c r="C34" s="2365" t="s">
        <v>63</v>
      </c>
      <c r="D34" s="2365" t="s">
        <v>63</v>
      </c>
      <c r="E34" s="2365" t="s">
        <v>63</v>
      </c>
      <c r="F34" s="2365" t="s">
        <v>63</v>
      </c>
      <c r="G34" s="2365" t="s">
        <v>63</v>
      </c>
      <c r="H34" s="2365" t="s">
        <v>63</v>
      </c>
      <c r="I34" s="2365" t="s">
        <v>63</v>
      </c>
      <c r="J34" s="2365" t="s">
        <v>63</v>
      </c>
      <c r="K34" s="2365" t="s">
        <v>63</v>
      </c>
    </row>
    <row r="35" spans="1:11" ht="10.5" customHeight="1" x14ac:dyDescent="0.25">
      <c r="A35" s="1246"/>
      <c r="B35" s="1246"/>
      <c r="C35" s="1246"/>
      <c r="D35" s="1246"/>
      <c r="E35" s="1246"/>
      <c r="F35" s="1246"/>
      <c r="G35" s="1246"/>
      <c r="H35" s="1246"/>
      <c r="I35" s="1246"/>
      <c r="J35" s="1246"/>
      <c r="K35" s="1246"/>
    </row>
    <row r="36" spans="1:11" ht="15" customHeight="1" x14ac:dyDescent="0.25">
      <c r="A36" s="2363" t="s">
        <v>1059</v>
      </c>
      <c r="B36" s="2363" t="s">
        <v>63</v>
      </c>
      <c r="C36" s="2363" t="s">
        <v>63</v>
      </c>
      <c r="D36" s="2363" t="s">
        <v>63</v>
      </c>
      <c r="E36" s="1246"/>
      <c r="F36" s="1246"/>
      <c r="G36" s="1246"/>
      <c r="H36" s="1246"/>
      <c r="I36" s="1246"/>
      <c r="J36" s="1246"/>
      <c r="K36" s="1246"/>
    </row>
    <row r="37" spans="1:11" ht="10.5" customHeight="1" thickBot="1" x14ac:dyDescent="0.25">
      <c r="A37" s="1986" t="s">
        <v>902</v>
      </c>
      <c r="B37" s="1985" t="s">
        <v>1476</v>
      </c>
      <c r="C37" s="1985" t="s">
        <v>1261</v>
      </c>
      <c r="D37" s="1985" t="s">
        <v>1053</v>
      </c>
      <c r="E37" s="1985" t="s">
        <v>1052</v>
      </c>
      <c r="F37" s="1985" t="s">
        <v>1051</v>
      </c>
      <c r="G37" s="1985" t="s">
        <v>1050</v>
      </c>
      <c r="H37" s="1985" t="s">
        <v>1049</v>
      </c>
      <c r="I37" s="1985" t="s">
        <v>1048</v>
      </c>
      <c r="J37" s="1985" t="s">
        <v>1047</v>
      </c>
      <c r="K37" s="1985" t="s">
        <v>1046</v>
      </c>
    </row>
    <row r="38" spans="1:11" ht="10.5" customHeight="1" x14ac:dyDescent="0.2">
      <c r="A38" s="1259" t="s">
        <v>1058</v>
      </c>
      <c r="B38" s="1307">
        <v>0.4</v>
      </c>
      <c r="C38" s="1307">
        <v>0.2</v>
      </c>
      <c r="D38" s="1307">
        <v>0.1</v>
      </c>
      <c r="E38" s="1307">
        <v>-0.2</v>
      </c>
      <c r="F38" s="1307">
        <v>-0.6</v>
      </c>
      <c r="G38" s="1307">
        <v>-0.25</v>
      </c>
      <c r="H38" s="1307">
        <v>-0.4</v>
      </c>
      <c r="I38" s="1307">
        <v>-0.6</v>
      </c>
      <c r="J38" s="1307">
        <v>-0.1</v>
      </c>
      <c r="K38" s="1307">
        <v>-0.14000000000000001</v>
      </c>
    </row>
    <row r="39" spans="1:11" ht="10.5" customHeight="1" x14ac:dyDescent="0.2">
      <c r="A39" s="1251" t="s">
        <v>1057</v>
      </c>
      <c r="B39" s="1306">
        <v>0.3</v>
      </c>
      <c r="C39" s="1306">
        <v>0.2</v>
      </c>
      <c r="D39" s="1306">
        <v>1.4</v>
      </c>
      <c r="E39" s="1306">
        <v>0.7</v>
      </c>
      <c r="F39" s="1306">
        <v>-0.9</v>
      </c>
      <c r="G39" s="1306">
        <v>0.1</v>
      </c>
      <c r="H39" s="1306">
        <v>-0.6</v>
      </c>
      <c r="I39" s="1306">
        <v>-1.2</v>
      </c>
      <c r="J39" s="1306">
        <v>-1.4</v>
      </c>
      <c r="K39" s="1306">
        <v>-0.3</v>
      </c>
    </row>
    <row r="40" spans="1:11" ht="10.5" customHeight="1" x14ac:dyDescent="0.2">
      <c r="A40" s="1251" t="s">
        <v>1056</v>
      </c>
      <c r="B40" s="1306">
        <v>-0.3</v>
      </c>
      <c r="C40" s="1306">
        <v>3.1</v>
      </c>
      <c r="D40" s="1306">
        <v>2</v>
      </c>
      <c r="E40" s="1306">
        <v>0.4</v>
      </c>
      <c r="F40" s="1306">
        <v>-1.2</v>
      </c>
      <c r="G40" s="1306">
        <v>-0.45</v>
      </c>
      <c r="H40" s="1306">
        <v>-4.3</v>
      </c>
      <c r="I40" s="1306">
        <v>-1.6</v>
      </c>
      <c r="J40" s="1306">
        <v>0.55000000000000004</v>
      </c>
      <c r="K40" s="1306">
        <v>0.4</v>
      </c>
    </row>
    <row r="41" spans="1:11" ht="10.5" customHeight="1" x14ac:dyDescent="0.2">
      <c r="A41" s="1251" t="s">
        <v>296</v>
      </c>
      <c r="B41" s="1306">
        <v>0.1</v>
      </c>
      <c r="C41" s="1306">
        <v>0.2</v>
      </c>
      <c r="D41" s="1306">
        <v>0.3</v>
      </c>
      <c r="E41" s="1306">
        <v>0.1</v>
      </c>
      <c r="F41" s="1306">
        <v>-0.1</v>
      </c>
      <c r="G41" s="1306">
        <v>0.1</v>
      </c>
      <c r="H41" s="1306" t="s">
        <v>279</v>
      </c>
      <c r="I41" s="1306">
        <v>-0.4</v>
      </c>
      <c r="J41" s="1306">
        <v>-0.1</v>
      </c>
      <c r="K41" s="1306">
        <v>0.3</v>
      </c>
    </row>
    <row r="42" spans="1:11" ht="10.5" customHeight="1" x14ac:dyDescent="0.2">
      <c r="A42" s="1228" t="s">
        <v>282</v>
      </c>
      <c r="B42" s="1227">
        <v>0.5</v>
      </c>
      <c r="C42" s="1227">
        <v>3.7</v>
      </c>
      <c r="D42" s="1227">
        <v>3.8</v>
      </c>
      <c r="E42" s="1227">
        <v>1</v>
      </c>
      <c r="F42" s="1227">
        <v>-2.8</v>
      </c>
      <c r="G42" s="1227">
        <v>-0.6</v>
      </c>
      <c r="H42" s="1227">
        <v>-5.3</v>
      </c>
      <c r="I42" s="1227">
        <v>-3.8</v>
      </c>
      <c r="J42" s="1227">
        <v>-1</v>
      </c>
      <c r="K42" s="1227">
        <v>0.3</v>
      </c>
    </row>
    <row r="43" spans="1:11" ht="10.5" customHeight="1" x14ac:dyDescent="0.2">
      <c r="A43" s="1242"/>
      <c r="B43" s="1242"/>
      <c r="C43" s="1241"/>
      <c r="D43" s="1241"/>
      <c r="E43" s="1241"/>
      <c r="F43" s="1241"/>
      <c r="G43" s="1241"/>
      <c r="H43" s="1241"/>
      <c r="I43" s="1241"/>
      <c r="J43" s="1241"/>
      <c r="K43" s="1241"/>
    </row>
    <row r="44" spans="1:11" ht="10.5" customHeight="1" x14ac:dyDescent="0.2">
      <c r="A44" s="1242"/>
      <c r="B44" s="1242"/>
      <c r="C44" s="1241"/>
      <c r="D44" s="1241"/>
      <c r="E44" s="1241"/>
      <c r="F44" s="1241"/>
      <c r="G44" s="1241"/>
      <c r="H44" s="1241"/>
      <c r="I44" s="1241"/>
      <c r="J44" s="1241"/>
      <c r="K44" s="1241"/>
    </row>
    <row r="45" spans="1:11" ht="15" customHeight="1" x14ac:dyDescent="0.25">
      <c r="A45" s="2363" t="s">
        <v>1055</v>
      </c>
      <c r="B45" s="2363" t="s">
        <v>63</v>
      </c>
      <c r="C45" s="2363" t="s">
        <v>63</v>
      </c>
      <c r="D45" s="2363" t="s">
        <v>63</v>
      </c>
      <c r="E45" s="1246"/>
      <c r="F45" s="1246"/>
      <c r="G45" s="1246"/>
      <c r="H45" s="1246"/>
      <c r="I45" s="1246"/>
      <c r="J45" s="1246"/>
      <c r="K45" s="1246"/>
    </row>
    <row r="46" spans="1:11" ht="10.5" customHeight="1" thickBot="1" x14ac:dyDescent="0.25">
      <c r="A46" s="1986" t="s">
        <v>1054</v>
      </c>
      <c r="B46" s="1985" t="s">
        <v>1476</v>
      </c>
      <c r="C46" s="1985" t="s">
        <v>1261</v>
      </c>
      <c r="D46" s="1985" t="s">
        <v>1053</v>
      </c>
      <c r="E46" s="1985" t="s">
        <v>1052</v>
      </c>
      <c r="F46" s="1985" t="s">
        <v>1051</v>
      </c>
      <c r="G46" s="1985" t="s">
        <v>1050</v>
      </c>
      <c r="H46" s="1985" t="s">
        <v>1049</v>
      </c>
      <c r="I46" s="1985" t="s">
        <v>1048</v>
      </c>
      <c r="J46" s="1985" t="s">
        <v>1047</v>
      </c>
      <c r="K46" s="1985" t="s">
        <v>1046</v>
      </c>
    </row>
    <row r="47" spans="1:11" ht="10.5" customHeight="1" x14ac:dyDescent="0.2">
      <c r="A47" s="1259" t="s">
        <v>1043</v>
      </c>
      <c r="B47" s="1280">
        <v>44</v>
      </c>
      <c r="C47" s="1280">
        <v>42</v>
      </c>
      <c r="D47" s="1280">
        <v>42</v>
      </c>
      <c r="E47" s="1280">
        <v>43</v>
      </c>
      <c r="F47" s="1280">
        <v>40</v>
      </c>
      <c r="G47" s="1280">
        <v>42.675528154284763</v>
      </c>
      <c r="H47" s="1280">
        <v>42.325851369752293</v>
      </c>
      <c r="I47" s="1280">
        <v>41.064489223579727</v>
      </c>
      <c r="J47" s="1280">
        <v>41.475897389659423</v>
      </c>
      <c r="K47" s="1280">
        <v>41.3266521572234</v>
      </c>
    </row>
    <row r="48" spans="1:11" ht="10.5" customHeight="1" x14ac:dyDescent="0.2">
      <c r="A48" s="1251" t="s">
        <v>1042</v>
      </c>
      <c r="B48" s="1250">
        <v>56</v>
      </c>
      <c r="C48" s="1250">
        <v>58</v>
      </c>
      <c r="D48" s="1250">
        <v>58</v>
      </c>
      <c r="E48" s="1250">
        <v>57</v>
      </c>
      <c r="F48" s="1250">
        <v>58</v>
      </c>
      <c r="G48" s="1250">
        <v>55.323466056451068</v>
      </c>
      <c r="H48" s="1250">
        <v>55.790264642842331</v>
      </c>
      <c r="I48" s="1250">
        <v>56.940737854358574</v>
      </c>
      <c r="J48" s="1250">
        <v>56.518174096205122</v>
      </c>
      <c r="K48" s="1250">
        <v>56.680322084469402</v>
      </c>
    </row>
    <row r="49" spans="1:11" ht="10.5" customHeight="1" x14ac:dyDescent="0.2">
      <c r="A49" s="1251" t="s">
        <v>288</v>
      </c>
      <c r="B49" s="1250" t="s">
        <v>279</v>
      </c>
      <c r="C49" s="1250" t="s">
        <v>279</v>
      </c>
      <c r="D49" s="1250" t="s">
        <v>279</v>
      </c>
      <c r="E49" s="1250" t="s">
        <v>279</v>
      </c>
      <c r="F49" s="1250">
        <v>2</v>
      </c>
      <c r="G49" s="1250">
        <v>2.0010057892641648</v>
      </c>
      <c r="H49" s="1250">
        <v>1.883883987405369</v>
      </c>
      <c r="I49" s="1250">
        <v>1.9947729220617008</v>
      </c>
      <c r="J49" s="1250">
        <v>2.0059285141354577</v>
      </c>
      <c r="K49" s="1250">
        <v>1.993025758307196</v>
      </c>
    </row>
  </sheetData>
  <mergeCells count="7">
    <mergeCell ref="A36:D36"/>
    <mergeCell ref="A45:D45"/>
    <mergeCell ref="A1:F1"/>
    <mergeCell ref="A23:K23"/>
    <mergeCell ref="A24:K24"/>
    <mergeCell ref="A26:D26"/>
    <mergeCell ref="A34:K34"/>
  </mergeCells>
  <pageMargins left="0.70866141732283505" right="0.70866141732283505" top="0.74803149606299202" bottom="0.74803149606299202" header="0.31496062992126" footer="0.31496062992126"/>
  <pageSetup paperSize="9" scale="70" orientation="portrait" r:id="rId1"/>
  <headerFooter alignWithMargins="0"/>
  <ignoredErrors>
    <ignoredError sqref="A6:K8 A14:K50 A13:H13 J13:K13 A5:J5 A10:K12 A9:C9 E9:K9" numberStoredAsText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9C7E9-948F-4310-97E5-CAD9CC8E0D2F}">
  <sheetPr>
    <tabColor theme="5"/>
  </sheetPr>
  <dimension ref="F3"/>
  <sheetViews>
    <sheetView view="pageBreakPreview" topLeftCell="A22" zoomScaleNormal="100" zoomScaleSheetLayoutView="100" zoomScalePageLayoutView="80" workbookViewId="0">
      <selection activeCell="A8" sqref="A8:A9"/>
    </sheetView>
  </sheetViews>
  <sheetFormatPr defaultColWidth="9.140625" defaultRowHeight="15" x14ac:dyDescent="0.25"/>
  <cols>
    <col min="1" max="4" width="9.140625" style="1"/>
    <col min="5" max="5" width="3.5703125" style="1" customWidth="1"/>
    <col min="6" max="16384" width="9.140625" style="1"/>
  </cols>
  <sheetData>
    <row r="3" spans="6:6" ht="35.25" x14ac:dyDescent="0.5">
      <c r="F3" s="36"/>
    </row>
  </sheetData>
  <printOptions horizontalCentered="1"/>
  <pageMargins left="0.23622047244094488" right="0.23622047244094488" top="0.74803149606299213" bottom="0.74803149606299213" header="0.31496062992125984" footer="0.31496062992125984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1B7C1-822B-434F-ACAE-BA5A3A666691}">
  <dimension ref="A1:K16"/>
  <sheetViews>
    <sheetView view="pageBreakPreview" zoomScale="60" zoomScaleNormal="100" workbookViewId="0">
      <selection sqref="A1:I1"/>
    </sheetView>
  </sheetViews>
  <sheetFormatPr defaultColWidth="9.140625" defaultRowHeight="12.75" x14ac:dyDescent="0.2"/>
  <cols>
    <col min="1" max="1" width="29" style="766" customWidth="1"/>
    <col min="2" max="11" width="7" style="766" customWidth="1"/>
    <col min="12" max="16384" width="9.140625" style="766"/>
  </cols>
  <sheetData>
    <row r="1" spans="1:11" ht="12.75" customHeight="1" thickBot="1" x14ac:dyDescent="0.25">
      <c r="A1" s="2363" t="s">
        <v>1106</v>
      </c>
      <c r="B1" s="2363" t="s">
        <v>63</v>
      </c>
      <c r="C1" s="2363" t="s">
        <v>63</v>
      </c>
      <c r="D1" s="2363" t="s">
        <v>63</v>
      </c>
      <c r="E1" s="2363" t="s">
        <v>63</v>
      </c>
      <c r="F1" s="2363" t="s">
        <v>63</v>
      </c>
      <c r="G1" s="2363" t="s">
        <v>63</v>
      </c>
      <c r="H1" s="2363" t="s">
        <v>63</v>
      </c>
      <c r="I1" s="2363" t="s">
        <v>63</v>
      </c>
      <c r="J1" s="1996"/>
      <c r="K1" s="1996"/>
    </row>
    <row r="2" spans="1:11" ht="10.5" customHeight="1" x14ac:dyDescent="0.2">
      <c r="A2" s="1262"/>
      <c r="B2" s="1262"/>
      <c r="C2" s="1262"/>
      <c r="D2" s="1262"/>
      <c r="E2" s="1262"/>
      <c r="F2" s="1262"/>
      <c r="G2" s="1262"/>
      <c r="H2" s="1262"/>
      <c r="I2" s="2014"/>
      <c r="J2" s="2415" t="s">
        <v>1105</v>
      </c>
      <c r="K2" s="2416" t="s">
        <v>63</v>
      </c>
    </row>
    <row r="3" spans="1:11" ht="10.5" customHeight="1" thickBot="1" x14ac:dyDescent="0.25">
      <c r="A3" s="1995" t="s">
        <v>872</v>
      </c>
      <c r="B3" s="1994" t="s">
        <v>1400</v>
      </c>
      <c r="C3" s="1994" t="s">
        <v>1235</v>
      </c>
      <c r="D3" s="1994" t="s">
        <v>909</v>
      </c>
      <c r="E3" s="1994" t="s">
        <v>908</v>
      </c>
      <c r="F3" s="1994" t="s">
        <v>907</v>
      </c>
      <c r="G3" s="1994" t="s">
        <v>916</v>
      </c>
      <c r="H3" s="1994" t="s">
        <v>915</v>
      </c>
      <c r="I3" s="2015" t="s">
        <v>914</v>
      </c>
      <c r="J3" s="1994" t="s">
        <v>1399</v>
      </c>
      <c r="K3" s="2015" t="s">
        <v>1398</v>
      </c>
    </row>
    <row r="4" spans="1:11" ht="10.5" customHeight="1" x14ac:dyDescent="0.2">
      <c r="A4" s="1259" t="s">
        <v>933</v>
      </c>
      <c r="B4" s="1280">
        <v>8</v>
      </c>
      <c r="C4" s="1280">
        <v>-18</v>
      </c>
      <c r="D4" s="1280">
        <v>-23</v>
      </c>
      <c r="E4" s="1280">
        <v>-23</v>
      </c>
      <c r="F4" s="1280">
        <v>31</v>
      </c>
      <c r="G4" s="1280">
        <v>33</v>
      </c>
      <c r="H4" s="1280">
        <v>4</v>
      </c>
      <c r="I4" s="2016">
        <v>-8</v>
      </c>
      <c r="J4" s="1280"/>
      <c r="K4" s="2016"/>
    </row>
    <row r="5" spans="1:11" ht="10.5" customHeight="1" x14ac:dyDescent="0.2">
      <c r="A5" s="1251" t="s">
        <v>932</v>
      </c>
      <c r="B5" s="1250">
        <v>-16</v>
      </c>
      <c r="C5" s="1250">
        <v>-8</v>
      </c>
      <c r="D5" s="1250">
        <v>-3</v>
      </c>
      <c r="E5" s="1250">
        <v>12</v>
      </c>
      <c r="F5" s="1250">
        <v>-8</v>
      </c>
      <c r="G5" s="1250">
        <v>-19</v>
      </c>
      <c r="H5" s="1250">
        <v>-5</v>
      </c>
      <c r="I5" s="1253" t="s">
        <v>279</v>
      </c>
      <c r="J5" s="1993"/>
      <c r="K5" s="1992"/>
    </row>
    <row r="6" spans="1:11" ht="10.5" customHeight="1" x14ac:dyDescent="0.2">
      <c r="A6" s="1251" t="s">
        <v>931</v>
      </c>
      <c r="B6" s="1250">
        <v>29</v>
      </c>
      <c r="C6" s="1250">
        <v>39</v>
      </c>
      <c r="D6" s="1250">
        <v>111</v>
      </c>
      <c r="E6" s="1250">
        <v>46</v>
      </c>
      <c r="F6" s="1250">
        <v>8</v>
      </c>
      <c r="G6" s="1250">
        <v>-7</v>
      </c>
      <c r="H6" s="1250">
        <v>41</v>
      </c>
      <c r="I6" s="1253">
        <v>5</v>
      </c>
      <c r="J6" s="1993"/>
      <c r="K6" s="1992"/>
    </row>
    <row r="7" spans="1:11" ht="10.5" customHeight="1" x14ac:dyDescent="0.2">
      <c r="A7" s="1251" t="s">
        <v>930</v>
      </c>
      <c r="B7" s="1250">
        <v>139</v>
      </c>
      <c r="C7" s="1250">
        <v>4</v>
      </c>
      <c r="D7" s="1250">
        <v>21</v>
      </c>
      <c r="E7" s="1250">
        <v>47</v>
      </c>
      <c r="F7" s="1250">
        <v>58</v>
      </c>
      <c r="G7" s="1250">
        <v>47</v>
      </c>
      <c r="H7" s="1250">
        <v>389</v>
      </c>
      <c r="I7" s="1253">
        <v>33</v>
      </c>
      <c r="J7" s="1993"/>
      <c r="K7" s="1992"/>
    </row>
    <row r="8" spans="1:11" ht="10.5" customHeight="1" x14ac:dyDescent="0.2">
      <c r="A8" s="1251" t="s">
        <v>1104</v>
      </c>
      <c r="B8" s="1250">
        <v>160</v>
      </c>
      <c r="C8" s="1250">
        <v>17</v>
      </c>
      <c r="D8" s="1250">
        <v>106</v>
      </c>
      <c r="E8" s="1250">
        <v>82</v>
      </c>
      <c r="F8" s="1250">
        <v>89</v>
      </c>
      <c r="G8" s="1250">
        <v>54</v>
      </c>
      <c r="H8" s="1250">
        <v>429</v>
      </c>
      <c r="I8" s="1253">
        <v>30</v>
      </c>
      <c r="J8" s="1993"/>
      <c r="K8" s="1992"/>
    </row>
    <row r="9" spans="1:11" ht="10.5" customHeight="1" x14ac:dyDescent="0.2">
      <c r="A9" s="1251" t="s">
        <v>1103</v>
      </c>
      <c r="B9" s="1250">
        <v>-100</v>
      </c>
      <c r="C9" s="1250">
        <v>-1060</v>
      </c>
      <c r="D9" s="1250">
        <v>-67</v>
      </c>
      <c r="E9" s="1250">
        <v>-158</v>
      </c>
      <c r="F9" s="1250">
        <v>-223</v>
      </c>
      <c r="G9" s="1250">
        <v>-4</v>
      </c>
      <c r="H9" s="1250">
        <v>-29</v>
      </c>
      <c r="I9" s="1253">
        <v>-28</v>
      </c>
      <c r="J9" s="1993"/>
      <c r="K9" s="1992"/>
    </row>
    <row r="10" spans="1:11" ht="10.5" customHeight="1" x14ac:dyDescent="0.2">
      <c r="A10" s="1251" t="s">
        <v>1102</v>
      </c>
      <c r="B10" s="1250">
        <v>60</v>
      </c>
      <c r="C10" s="1250">
        <v>-1043</v>
      </c>
      <c r="D10" s="1250">
        <v>39</v>
      </c>
      <c r="E10" s="1250">
        <v>-76</v>
      </c>
      <c r="F10" s="1250">
        <v>-134</v>
      </c>
      <c r="G10" s="1250">
        <v>50</v>
      </c>
      <c r="H10" s="1250">
        <v>400</v>
      </c>
      <c r="I10" s="1253">
        <v>2</v>
      </c>
      <c r="J10" s="1993"/>
      <c r="K10" s="1992"/>
    </row>
    <row r="11" spans="1:11" ht="10.5" customHeight="1" x14ac:dyDescent="0.2">
      <c r="A11" s="1251" t="s">
        <v>926</v>
      </c>
      <c r="B11" s="1250" t="s">
        <v>279</v>
      </c>
      <c r="C11" s="1250">
        <v>-17</v>
      </c>
      <c r="D11" s="1250">
        <v>5</v>
      </c>
      <c r="E11" s="1250">
        <v>-1</v>
      </c>
      <c r="F11" s="1250">
        <v>14</v>
      </c>
      <c r="G11" s="1250">
        <v>9</v>
      </c>
      <c r="H11" s="1250">
        <v>10</v>
      </c>
      <c r="I11" s="1253">
        <v>-4</v>
      </c>
      <c r="J11" s="1993"/>
      <c r="K11" s="1992"/>
    </row>
    <row r="12" spans="1:11" ht="10.5" customHeight="1" x14ac:dyDescent="0.2">
      <c r="A12" s="1251" t="s">
        <v>1101</v>
      </c>
      <c r="B12" s="1250">
        <v>60</v>
      </c>
      <c r="C12" s="1250">
        <v>-1060</v>
      </c>
      <c r="D12" s="1250">
        <v>44</v>
      </c>
      <c r="E12" s="1250">
        <v>-77</v>
      </c>
      <c r="F12" s="1250">
        <v>-120</v>
      </c>
      <c r="G12" s="1250">
        <v>59</v>
      </c>
      <c r="H12" s="1250">
        <v>410</v>
      </c>
      <c r="I12" s="1253">
        <v>-2</v>
      </c>
      <c r="J12" s="1993"/>
      <c r="K12" s="1992"/>
    </row>
    <row r="13" spans="1:11" ht="10.5" customHeight="1" x14ac:dyDescent="0.2">
      <c r="A13" s="1251"/>
      <c r="B13" s="1250"/>
      <c r="C13" s="1250"/>
      <c r="D13" s="1250"/>
      <c r="E13" s="1250"/>
      <c r="F13" s="1250"/>
      <c r="G13" s="1250"/>
      <c r="H13" s="1250"/>
      <c r="I13" s="1253"/>
      <c r="J13" s="1993"/>
      <c r="K13" s="1992"/>
    </row>
    <row r="14" spans="1:11" ht="13.5" customHeight="1" x14ac:dyDescent="0.2">
      <c r="A14" s="1251" t="s">
        <v>987</v>
      </c>
      <c r="B14" s="1250">
        <v>1523</v>
      </c>
      <c r="C14" s="1250">
        <v>1584</v>
      </c>
      <c r="D14" s="1250">
        <v>2106</v>
      </c>
      <c r="E14" s="1250">
        <v>2582</v>
      </c>
      <c r="F14" s="1250">
        <v>2236</v>
      </c>
      <c r="G14" s="1250">
        <v>2561</v>
      </c>
      <c r="H14" s="1250">
        <v>2384</v>
      </c>
      <c r="I14" s="1253">
        <v>2394</v>
      </c>
      <c r="J14" s="1991"/>
      <c r="K14" s="1990"/>
    </row>
    <row r="15" spans="1:11" ht="13.5" customHeight="1" x14ac:dyDescent="0.2">
      <c r="A15" s="1251" t="s">
        <v>1100</v>
      </c>
      <c r="B15" s="1250">
        <v>11971.522607086023</v>
      </c>
      <c r="C15" s="1250">
        <v>12243</v>
      </c>
      <c r="D15" s="1250">
        <v>14815</v>
      </c>
      <c r="E15" s="1250">
        <v>17911</v>
      </c>
      <c r="F15" s="1250">
        <v>16264</v>
      </c>
      <c r="G15" s="1250">
        <v>17559</v>
      </c>
      <c r="H15" s="1250">
        <v>17512</v>
      </c>
      <c r="I15" s="1253">
        <v>18668.204654283007</v>
      </c>
      <c r="J15" s="1991"/>
      <c r="K15" s="1990"/>
    </row>
    <row r="16" spans="1:11" ht="13.5" customHeight="1" thickBot="1" x14ac:dyDescent="0.25">
      <c r="A16" s="1251" t="s">
        <v>918</v>
      </c>
      <c r="B16" s="1250">
        <v>12502.900000000001</v>
      </c>
      <c r="C16" s="1250">
        <v>12606</v>
      </c>
      <c r="D16" s="1250">
        <v>12422</v>
      </c>
      <c r="E16" s="1250">
        <v>12155</v>
      </c>
      <c r="F16" s="1250">
        <v>12123</v>
      </c>
      <c r="G16" s="1250">
        <v>11914</v>
      </c>
      <c r="H16" s="1250">
        <v>11944</v>
      </c>
      <c r="I16" s="1253">
        <v>11829</v>
      </c>
      <c r="J16" s="1989" t="s">
        <v>1024</v>
      </c>
      <c r="K16" s="1988" t="s">
        <v>1023</v>
      </c>
    </row>
  </sheetData>
  <mergeCells count="2">
    <mergeCell ref="A1:I1"/>
    <mergeCell ref="J2:K2"/>
  </mergeCells>
  <pageMargins left="0.70866141732283505" right="0.70866141732283505" top="0.74803149606299202" bottom="0.74803149606299202" header="0.31496062992126" footer="0.31496062992126"/>
  <pageSetup paperSize="9" scale="80" orientation="portrait" r:id="rId1"/>
  <headerFooter alignWithMargins="0"/>
  <ignoredErrors>
    <ignoredError sqref="I5:K19 B11" numberStoredAsText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8">
    <tabColor theme="5"/>
  </sheetPr>
  <dimension ref="F3"/>
  <sheetViews>
    <sheetView view="pageBreakPreview" topLeftCell="A34" zoomScaleNormal="100" zoomScaleSheetLayoutView="100" zoomScalePageLayoutView="80" workbookViewId="0">
      <selection activeCell="E25" sqref="E25"/>
    </sheetView>
  </sheetViews>
  <sheetFormatPr defaultColWidth="9.140625" defaultRowHeight="15" x14ac:dyDescent="0.25"/>
  <cols>
    <col min="1" max="4" width="9.140625" style="1"/>
    <col min="5" max="5" width="3.5703125" style="1" customWidth="1"/>
    <col min="6" max="16384" width="9.140625" style="1"/>
  </cols>
  <sheetData>
    <row r="3" spans="6:6" ht="35.25" x14ac:dyDescent="0.5">
      <c r="F3" s="36"/>
    </row>
  </sheetData>
  <printOptions horizontalCentered="1"/>
  <pageMargins left="0.23622047244094488" right="0.23622047244094488" top="0.74803149606299213" bottom="0.74803149606299213" header="0.31496062992125984" footer="0.31496062992125984"/>
  <pageSetup paperSize="9" orientation="portrait" r:id="rId1"/>
  <colBreaks count="1" manualBreakCount="1">
    <brk id="14" max="62" man="1"/>
  </colBreaks>
  <customProperties>
    <customPr name="_pios_id" r:id="rId2"/>
  </customProperties>
  <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62DF8-CBBE-43C9-9B1C-3B709EA73E7E}">
  <dimension ref="A1:V35"/>
  <sheetViews>
    <sheetView view="pageBreakPreview" topLeftCell="A45" zoomScale="85" zoomScaleNormal="100" zoomScaleSheetLayoutView="85" workbookViewId="0">
      <selection activeCell="H26" sqref="H26"/>
    </sheetView>
  </sheetViews>
  <sheetFormatPr defaultRowHeight="15" x14ac:dyDescent="0.25"/>
  <cols>
    <col min="1" max="1" width="8.140625" customWidth="1"/>
    <col min="2" max="2" width="14.42578125" customWidth="1"/>
    <col min="3" max="4" width="11.42578125" bestFit="1" customWidth="1"/>
    <col min="5" max="5" width="12.5703125" bestFit="1" customWidth="1"/>
    <col min="6" max="6" width="12.42578125" customWidth="1"/>
    <col min="7" max="7" width="10.140625" customWidth="1"/>
    <col min="8" max="8" width="12.5703125" customWidth="1"/>
    <col min="9" max="9" width="12.28515625" bestFit="1" customWidth="1"/>
    <col min="10" max="10" width="11.85546875" customWidth="1"/>
    <col min="11" max="11" width="19.42578125" bestFit="1" customWidth="1"/>
    <col min="12" max="12" width="18.85546875" customWidth="1"/>
    <col min="14" max="14" width="10.42578125" customWidth="1"/>
    <col min="18" max="18" width="12" customWidth="1"/>
    <col min="19" max="19" width="10" customWidth="1"/>
  </cols>
  <sheetData>
    <row r="1" spans="1:22" ht="14.25" customHeight="1" x14ac:dyDescent="0.25">
      <c r="A1" s="1563" t="s">
        <v>1535</v>
      </c>
      <c r="B1" s="1416"/>
      <c r="C1" s="1416"/>
      <c r="D1" s="1416"/>
      <c r="E1" s="1416"/>
      <c r="F1" s="1416"/>
      <c r="G1" s="1778"/>
      <c r="H1" s="1416"/>
      <c r="J1" s="451"/>
    </row>
    <row r="2" spans="1:22" ht="14.25" customHeight="1" x14ac:dyDescent="0.25">
      <c r="A2" s="2417" t="s">
        <v>738</v>
      </c>
      <c r="B2" s="2418"/>
      <c r="C2" s="2418"/>
      <c r="D2" s="2418"/>
      <c r="E2" s="2418"/>
      <c r="F2" s="2419"/>
      <c r="G2" s="2420" t="s">
        <v>737</v>
      </c>
      <c r="H2" s="2421"/>
      <c r="I2" s="2422"/>
      <c r="J2" s="746"/>
      <c r="L2" s="1777"/>
    </row>
    <row r="3" spans="1:22" s="1742" customFormat="1" x14ac:dyDescent="0.25">
      <c r="A3" s="1776" t="s">
        <v>299</v>
      </c>
      <c r="B3" s="1775" t="s">
        <v>339</v>
      </c>
      <c r="C3" s="1775" t="s">
        <v>338</v>
      </c>
      <c r="D3" s="1775" t="s">
        <v>337</v>
      </c>
      <c r="E3" s="1775" t="s">
        <v>336</v>
      </c>
      <c r="F3" s="1774" t="s">
        <v>335</v>
      </c>
      <c r="G3" s="1773" t="s">
        <v>681</v>
      </c>
      <c r="H3" s="1773" t="s">
        <v>336</v>
      </c>
      <c r="I3" s="1773" t="s">
        <v>338</v>
      </c>
      <c r="J3" s="1772" t="s">
        <v>1371</v>
      </c>
      <c r="L3" s="1770"/>
      <c r="M3" s="1771"/>
      <c r="N3" s="1771"/>
      <c r="O3" s="1770"/>
      <c r="P3" s="1770"/>
      <c r="Q3" s="1770"/>
      <c r="R3" s="1770"/>
      <c r="S3" s="1770"/>
      <c r="T3" s="1770"/>
    </row>
    <row r="4" spans="1:22" ht="13.5" customHeight="1" x14ac:dyDescent="0.25">
      <c r="A4" s="1768" t="s">
        <v>309</v>
      </c>
      <c r="B4" s="1767">
        <v>156.6537698477475</v>
      </c>
      <c r="C4" s="1767">
        <v>129.49763772222454</v>
      </c>
      <c r="D4" s="1767">
        <v>29.333187588430388</v>
      </c>
      <c r="E4" s="1767">
        <v>26.120191234181998</v>
      </c>
      <c r="F4" s="1766">
        <v>4.6460146762524905</v>
      </c>
      <c r="G4" s="745">
        <v>19.142959131120691</v>
      </c>
      <c r="H4" s="1765">
        <v>26.120191234181998</v>
      </c>
      <c r="I4" s="745">
        <v>28.979556901755792</v>
      </c>
      <c r="J4" s="1762">
        <v>346.25080106883695</v>
      </c>
      <c r="L4" s="1755"/>
      <c r="M4" s="1755"/>
      <c r="N4" s="1755"/>
      <c r="O4" s="1755"/>
      <c r="P4" s="1755"/>
      <c r="Q4" s="1755"/>
      <c r="R4" s="1755"/>
      <c r="S4" s="1755"/>
      <c r="T4" s="458"/>
      <c r="U4" s="458"/>
      <c r="V4" s="458"/>
    </row>
    <row r="5" spans="1:22" ht="13.5" customHeight="1" x14ac:dyDescent="0.25">
      <c r="A5" s="1768" t="s">
        <v>310</v>
      </c>
      <c r="B5" s="1767">
        <v>156.2834633369655</v>
      </c>
      <c r="C5" s="1767">
        <v>130.10628407790463</v>
      </c>
      <c r="D5" s="1767">
        <v>29.163547548182979</v>
      </c>
      <c r="E5" s="1767">
        <v>34.408369</v>
      </c>
      <c r="F5" s="1766">
        <v>5.2285524686082461</v>
      </c>
      <c r="G5" s="745">
        <v>19.424848460958998</v>
      </c>
      <c r="H5" s="1769">
        <v>34.408369</v>
      </c>
      <c r="I5" s="745">
        <v>28.965377381254811</v>
      </c>
      <c r="J5" s="1762">
        <v>355.19021643166138</v>
      </c>
      <c r="K5" s="450"/>
      <c r="L5" s="1755"/>
      <c r="M5" s="1755"/>
      <c r="N5" s="1755"/>
      <c r="O5" s="1755"/>
      <c r="P5" s="1755"/>
      <c r="Q5" s="1755"/>
      <c r="R5" s="1755"/>
      <c r="S5" s="1755"/>
      <c r="T5" s="458"/>
      <c r="U5" s="458"/>
      <c r="V5" s="458"/>
    </row>
    <row r="6" spans="1:22" ht="13.5" customHeight="1" x14ac:dyDescent="0.25">
      <c r="A6" s="1768" t="s">
        <v>334</v>
      </c>
      <c r="B6" s="1767">
        <v>148.51430618343645</v>
      </c>
      <c r="C6" s="1767">
        <v>123.72123018196838</v>
      </c>
      <c r="D6" s="1767">
        <v>28.438548370072898</v>
      </c>
      <c r="E6" s="1767">
        <v>35.276477103234292</v>
      </c>
      <c r="F6" s="1766">
        <v>4.4032512500009391</v>
      </c>
      <c r="G6" s="745">
        <v>19.569254938596007</v>
      </c>
      <c r="H6" s="1765">
        <v>35.276477103234292</v>
      </c>
      <c r="I6" s="745">
        <v>28.799081278355771</v>
      </c>
      <c r="J6" s="1762">
        <v>340.35381308871297</v>
      </c>
      <c r="K6" s="450"/>
      <c r="L6" s="1755"/>
      <c r="M6" s="1755"/>
      <c r="N6" s="1755"/>
      <c r="O6" s="1755"/>
      <c r="P6" s="1755"/>
      <c r="Q6" s="1755"/>
      <c r="R6" s="1755"/>
      <c r="S6" s="1755"/>
      <c r="T6" s="458"/>
      <c r="U6" s="458"/>
      <c r="V6" s="458"/>
    </row>
    <row r="7" spans="1:22" ht="13.5" customHeight="1" x14ac:dyDescent="0.25">
      <c r="A7" s="1768" t="s">
        <v>312</v>
      </c>
      <c r="B7" s="1767">
        <v>146.94835276476152</v>
      </c>
      <c r="C7" s="1767">
        <v>125.25674454968396</v>
      </c>
      <c r="D7" s="1767">
        <v>28.865797581079057</v>
      </c>
      <c r="E7" s="1767">
        <v>36.870469811562451</v>
      </c>
      <c r="F7" s="1766">
        <v>5.3070232710134295</v>
      </c>
      <c r="G7" s="745">
        <v>19.682158389771732</v>
      </c>
      <c r="H7" s="1765">
        <v>36.870469811562451</v>
      </c>
      <c r="I7" s="745">
        <v>28.780704092786273</v>
      </c>
      <c r="J7" s="1762">
        <v>343.24838797810037</v>
      </c>
      <c r="L7" s="1755"/>
      <c r="M7" s="1755"/>
      <c r="N7" s="1755"/>
      <c r="O7" s="1755"/>
      <c r="P7" s="1755"/>
      <c r="Q7" s="1755"/>
      <c r="R7" s="1755"/>
      <c r="S7" s="1755"/>
      <c r="T7" s="458"/>
      <c r="U7" s="458"/>
      <c r="V7" s="458"/>
    </row>
    <row r="8" spans="1:22" ht="13.5" customHeight="1" x14ac:dyDescent="0.25">
      <c r="A8" s="1768" t="s">
        <v>313</v>
      </c>
      <c r="B8" s="1767">
        <v>143.91675807308684</v>
      </c>
      <c r="C8" s="1767">
        <v>125.02745958712059</v>
      </c>
      <c r="D8" s="1767">
        <v>27.984664025552863</v>
      </c>
      <c r="E8" s="1767">
        <v>39.713667999999998</v>
      </c>
      <c r="F8" s="1766">
        <v>5.8087598866655625</v>
      </c>
      <c r="G8" s="745">
        <v>19.998694085314316</v>
      </c>
      <c r="H8" s="1765">
        <v>39.713667999999998</v>
      </c>
      <c r="I8" s="745">
        <v>28.850997793224568</v>
      </c>
      <c r="J8" s="1762">
        <v>342.45130957242583</v>
      </c>
      <c r="K8" s="450"/>
      <c r="L8" s="1755"/>
      <c r="M8" s="1755"/>
      <c r="N8" s="1755"/>
      <c r="O8" s="1755"/>
      <c r="P8" s="1755"/>
      <c r="Q8" s="1755"/>
      <c r="R8" s="1755"/>
      <c r="S8" s="1755"/>
      <c r="T8" s="458"/>
      <c r="U8" s="458"/>
      <c r="V8" s="458"/>
    </row>
    <row r="9" spans="1:22" ht="13.5" customHeight="1" x14ac:dyDescent="0.25">
      <c r="A9" s="1768" t="s">
        <v>300</v>
      </c>
      <c r="B9" s="1767">
        <v>145.8449991209188</v>
      </c>
      <c r="C9" s="1767">
        <v>126.24797089955871</v>
      </c>
      <c r="D9" s="1767">
        <v>27.723349685720713</v>
      </c>
      <c r="E9" s="1767">
        <v>40.809472</v>
      </c>
      <c r="F9" s="1766">
        <v>5.7585031195677034</v>
      </c>
      <c r="G9" s="745">
        <v>20.750818097479975</v>
      </c>
      <c r="H9" s="1765">
        <v>40.809472</v>
      </c>
      <c r="I9" s="745">
        <v>29.220314696017894</v>
      </c>
      <c r="J9" s="1762">
        <v>346.38429482576595</v>
      </c>
      <c r="K9" s="450"/>
      <c r="L9" s="1755"/>
      <c r="M9" s="1755"/>
      <c r="N9" s="1755"/>
      <c r="O9" s="1755"/>
      <c r="P9" s="1755"/>
      <c r="Q9" s="1755"/>
      <c r="R9" s="1755"/>
      <c r="S9" s="1755"/>
      <c r="T9" s="458"/>
      <c r="U9" s="458"/>
      <c r="V9" s="458"/>
    </row>
    <row r="10" spans="1:22" ht="13.5" customHeight="1" x14ac:dyDescent="0.25">
      <c r="A10" s="1768" t="s">
        <v>314</v>
      </c>
      <c r="B10" s="1767">
        <v>144.47634833432065</v>
      </c>
      <c r="C10" s="1767">
        <v>126.55514614383659</v>
      </c>
      <c r="D10" s="1767">
        <v>28.298320649334574</v>
      </c>
      <c r="E10" s="1767">
        <v>42.563318000000002</v>
      </c>
      <c r="F10" s="1766">
        <v>5.1830472331914477</v>
      </c>
      <c r="G10" s="745">
        <v>21.126714080691372</v>
      </c>
      <c r="H10" s="1765">
        <v>42.563318000000002</v>
      </c>
      <c r="I10" s="745">
        <v>29.484479129122686</v>
      </c>
      <c r="J10" s="1762">
        <v>347.07618036068328</v>
      </c>
      <c r="K10" s="450"/>
      <c r="L10" s="1755"/>
      <c r="M10" s="1755"/>
      <c r="N10" s="1755"/>
      <c r="O10" s="1755"/>
      <c r="P10" s="1755"/>
      <c r="Q10" s="1755"/>
      <c r="R10" s="1755"/>
      <c r="S10" s="1755"/>
      <c r="T10" s="458"/>
      <c r="U10" s="458"/>
      <c r="V10" s="458"/>
    </row>
    <row r="11" spans="1:22" ht="13.5" customHeight="1" x14ac:dyDescent="0.25">
      <c r="A11" s="1768" t="s">
        <v>315</v>
      </c>
      <c r="B11" s="1767">
        <v>147.57353661104349</v>
      </c>
      <c r="C11" s="1767">
        <v>128.83688928318716</v>
      </c>
      <c r="D11" s="1767">
        <v>28.479810828424014</v>
      </c>
      <c r="E11" s="1767">
        <v>49.320723000000001</v>
      </c>
      <c r="F11" s="1766">
        <v>5.6045786241039321</v>
      </c>
      <c r="G11" s="745">
        <v>21.358344994128295</v>
      </c>
      <c r="H11" s="1765">
        <v>49.320723000000001</v>
      </c>
      <c r="I11" s="745">
        <v>29.539646091682226</v>
      </c>
      <c r="J11" s="1762">
        <v>359.81553834675861</v>
      </c>
      <c r="K11" s="450"/>
      <c r="L11" s="1755"/>
      <c r="M11" s="1755"/>
      <c r="N11" s="1755"/>
      <c r="O11" s="1755"/>
      <c r="P11" s="1755"/>
      <c r="Q11" s="1755"/>
      <c r="R11" s="1755"/>
      <c r="S11" s="1755"/>
      <c r="T11" s="458"/>
      <c r="U11" s="458"/>
      <c r="V11" s="458"/>
    </row>
    <row r="12" spans="1:22" ht="13.5" customHeight="1" x14ac:dyDescent="0.25">
      <c r="A12" s="1768" t="s">
        <v>307</v>
      </c>
      <c r="B12" s="1767">
        <v>143.78151748039048</v>
      </c>
      <c r="C12" s="1767">
        <v>125.93057882087889</v>
      </c>
      <c r="D12" s="1767">
        <v>28.054300524751163</v>
      </c>
      <c r="E12" s="1767">
        <v>44.508420000000001</v>
      </c>
      <c r="F12" s="1766">
        <v>5.8102083389784189</v>
      </c>
      <c r="G12" s="745">
        <v>21.620766233761831</v>
      </c>
      <c r="H12" s="1765">
        <v>44.508420000000001</v>
      </c>
      <c r="I12" s="745">
        <v>29.64313240500719</v>
      </c>
      <c r="J12" s="1762">
        <v>348.08502516499897</v>
      </c>
      <c r="K12" s="450"/>
      <c r="L12" s="1755"/>
      <c r="M12" s="1755"/>
      <c r="N12" s="1755"/>
      <c r="O12" s="1755"/>
      <c r="P12" s="1755"/>
      <c r="Q12" s="1755"/>
      <c r="R12" s="1755"/>
      <c r="S12" s="1755"/>
      <c r="T12" s="458"/>
      <c r="U12" s="458"/>
      <c r="V12" s="458"/>
    </row>
    <row r="13" spans="1:22" ht="13.5" customHeight="1" x14ac:dyDescent="0.25">
      <c r="A13" s="1768" t="s">
        <v>206</v>
      </c>
      <c r="B13" s="1767">
        <v>149.96778900026283</v>
      </c>
      <c r="C13" s="1767">
        <v>128.65738900530326</v>
      </c>
      <c r="D13" s="1767">
        <v>27.858975156928746</v>
      </c>
      <c r="E13" s="1767">
        <v>46.231977000000001</v>
      </c>
      <c r="F13" s="1766">
        <v>5.0043545969021421</v>
      </c>
      <c r="G13" s="745">
        <v>21.943040587538306</v>
      </c>
      <c r="H13" s="1765">
        <v>46.231977000000001</v>
      </c>
      <c r="I13" s="745">
        <v>29.677520134409686</v>
      </c>
      <c r="J13" s="1762">
        <v>357.72048475939704</v>
      </c>
      <c r="K13" s="450"/>
      <c r="L13" s="1755"/>
      <c r="M13" s="1755"/>
      <c r="N13" s="1755"/>
      <c r="O13" s="1755"/>
      <c r="P13" s="1755"/>
      <c r="Q13" s="1755"/>
      <c r="R13" s="1755"/>
      <c r="S13" s="1755"/>
      <c r="T13" s="458"/>
      <c r="U13" s="458"/>
      <c r="V13" s="458"/>
    </row>
    <row r="14" spans="1:22" ht="13.5" customHeight="1" x14ac:dyDescent="0.25">
      <c r="A14" s="1768" t="s">
        <v>207</v>
      </c>
      <c r="B14" s="1767">
        <v>147.4377713990113</v>
      </c>
      <c r="C14" s="1767">
        <v>130.47011111911166</v>
      </c>
      <c r="D14" s="1767">
        <v>28.114068988630052</v>
      </c>
      <c r="E14" s="1767">
        <v>46.945017</v>
      </c>
      <c r="F14" s="1766">
        <v>4.6131314929684928</v>
      </c>
      <c r="G14" s="745">
        <v>21.616913255775451</v>
      </c>
      <c r="H14" s="1765">
        <v>46.945017</v>
      </c>
      <c r="I14" s="745">
        <v>29.549917671840653</v>
      </c>
      <c r="J14" s="1762">
        <v>357.58009999972148</v>
      </c>
      <c r="K14" s="450"/>
      <c r="L14" s="1755"/>
      <c r="M14" s="1755"/>
      <c r="N14" s="1755"/>
      <c r="O14" s="1755"/>
      <c r="P14" s="1755"/>
      <c r="Q14" s="1755"/>
      <c r="R14" s="1755"/>
      <c r="S14" s="1755"/>
      <c r="T14" s="458"/>
      <c r="U14" s="458"/>
      <c r="V14" s="458"/>
    </row>
    <row r="15" spans="1:22" ht="13.5" customHeight="1" x14ac:dyDescent="0.25">
      <c r="A15" s="1768" t="s">
        <v>208</v>
      </c>
      <c r="B15" s="1767">
        <v>146.06525389121373</v>
      </c>
      <c r="C15" s="1767">
        <v>126.9985850881984</v>
      </c>
      <c r="D15" s="1767">
        <v>27.996236766816811</v>
      </c>
      <c r="E15" s="1767">
        <v>43.784286000000002</v>
      </c>
      <c r="F15" s="1766">
        <v>4.4923882541233704</v>
      </c>
      <c r="G15" s="745">
        <v>21.140411118149778</v>
      </c>
      <c r="H15" s="1765">
        <v>43.784286000000002</v>
      </c>
      <c r="I15" s="745">
        <v>27.8591280115856</v>
      </c>
      <c r="J15" s="1762">
        <v>349.33675000035237</v>
      </c>
      <c r="K15" s="450"/>
      <c r="L15" s="1755"/>
      <c r="M15" s="1755"/>
      <c r="N15" s="1755"/>
      <c r="O15" s="1755"/>
      <c r="P15" s="1755"/>
      <c r="Q15" s="1755"/>
      <c r="R15" s="1755"/>
      <c r="S15" s="1755"/>
      <c r="T15" s="458"/>
      <c r="U15" s="458"/>
      <c r="V15" s="458"/>
    </row>
    <row r="16" spans="1:22" ht="13.5" customHeight="1" x14ac:dyDescent="0.25">
      <c r="A16" s="1760" t="s">
        <v>209</v>
      </c>
      <c r="B16" s="1763">
        <v>145.26866887731182</v>
      </c>
      <c r="C16" s="1763">
        <v>130.23153946655165</v>
      </c>
      <c r="D16" s="1763">
        <v>27.918527235066406</v>
      </c>
      <c r="E16" s="1763">
        <v>32.27364</v>
      </c>
      <c r="F16" s="1764">
        <v>5.2279537354331422</v>
      </c>
      <c r="G16" s="745">
        <v>21.523412396846599</v>
      </c>
      <c r="H16" s="1763">
        <v>32.27364</v>
      </c>
      <c r="I16" s="745">
        <v>30.135555523181271</v>
      </c>
      <c r="J16" s="1762">
        <v>340.92032931436302</v>
      </c>
      <c r="K16" s="450"/>
      <c r="L16" s="1755"/>
      <c r="M16" s="1755"/>
      <c r="N16" s="1755"/>
      <c r="O16" s="1755"/>
      <c r="P16" s="1755"/>
      <c r="Q16" s="1755"/>
      <c r="R16" s="1755"/>
      <c r="S16" s="1755"/>
      <c r="T16" s="458"/>
      <c r="U16" s="458"/>
      <c r="V16" s="458"/>
    </row>
    <row r="17" spans="1:22" ht="13.5" customHeight="1" x14ac:dyDescent="0.25">
      <c r="A17" s="1760" t="s">
        <v>210</v>
      </c>
      <c r="B17" s="1759">
        <v>143.54878025743486</v>
      </c>
      <c r="C17" s="1759">
        <v>132.96892137290143</v>
      </c>
      <c r="D17" s="1759">
        <v>27.623518554289621</v>
      </c>
      <c r="E17" s="1759">
        <v>33.897911000000001</v>
      </c>
      <c r="F17" s="1758">
        <v>4.6919572459078207</v>
      </c>
      <c r="G17" s="745">
        <v>22.155025047250703</v>
      </c>
      <c r="H17" s="1757">
        <v>33.897911000000001</v>
      </c>
      <c r="I17" s="745">
        <v>30.221762986891449</v>
      </c>
      <c r="J17" s="1756">
        <v>342.73108843053376</v>
      </c>
      <c r="K17" s="450"/>
      <c r="L17" s="1755"/>
      <c r="M17" s="1755"/>
      <c r="N17" s="1755"/>
      <c r="O17" s="1755"/>
      <c r="P17" s="1755"/>
      <c r="Q17" s="1755"/>
      <c r="R17" s="1755"/>
      <c r="S17" s="1755"/>
      <c r="T17" s="458"/>
      <c r="U17" s="458"/>
      <c r="V17" s="458"/>
    </row>
    <row r="18" spans="1:22" ht="13.5" customHeight="1" x14ac:dyDescent="0.25">
      <c r="A18" s="1760" t="s">
        <v>211</v>
      </c>
      <c r="B18" s="1759">
        <v>143.11938331443403</v>
      </c>
      <c r="C18" s="1759">
        <v>134.01874400475666</v>
      </c>
      <c r="D18" s="1759">
        <v>27.698421928278758</v>
      </c>
      <c r="E18" s="1759">
        <v>35.677188999999998</v>
      </c>
      <c r="F18" s="1758">
        <v>4.0664614572116209</v>
      </c>
      <c r="G18" s="745">
        <v>22.243719565948123</v>
      </c>
      <c r="H18" s="1757">
        <v>35.677188999999998</v>
      </c>
      <c r="I18" s="745">
        <v>30.426963159577127</v>
      </c>
      <c r="J18" s="1756">
        <v>344.58019970468109</v>
      </c>
      <c r="K18" s="450"/>
      <c r="L18" s="1755"/>
      <c r="M18" s="1755"/>
      <c r="N18" s="1755"/>
      <c r="O18" s="1755"/>
      <c r="P18" s="1755"/>
      <c r="Q18" s="1755"/>
      <c r="R18" s="1755"/>
      <c r="S18" s="1755"/>
      <c r="T18" s="458"/>
      <c r="U18" s="458"/>
      <c r="V18" s="458"/>
    </row>
    <row r="19" spans="1:22" ht="13.5" customHeight="1" x14ac:dyDescent="0.25">
      <c r="A19" s="1760" t="s">
        <v>212</v>
      </c>
      <c r="B19" s="1759">
        <v>135.61674948061395</v>
      </c>
      <c r="C19" s="1759">
        <v>132.48569096348319</v>
      </c>
      <c r="D19" s="1759">
        <v>27.486039897345165</v>
      </c>
      <c r="E19" s="1759">
        <v>26.457393</v>
      </c>
      <c r="F19" s="1758">
        <v>3.6180076210775991</v>
      </c>
      <c r="G19" s="745">
        <v>22.074771793717051</v>
      </c>
      <c r="H19" s="1757">
        <v>26.457393</v>
      </c>
      <c r="I19" s="745">
        <v>30.556749954165873</v>
      </c>
      <c r="J19" s="1756">
        <v>325.66388096251995</v>
      </c>
      <c r="K19" s="450"/>
      <c r="L19" s="1755"/>
      <c r="M19" s="1755"/>
      <c r="N19" s="1755"/>
      <c r="O19" s="1755"/>
      <c r="P19" s="1755"/>
      <c r="Q19" s="1755"/>
      <c r="R19" s="1755"/>
      <c r="S19" s="1755"/>
      <c r="T19" s="458"/>
      <c r="U19" s="458"/>
      <c r="V19" s="458"/>
    </row>
    <row r="20" spans="1:22" ht="13.5" customHeight="1" x14ac:dyDescent="0.25">
      <c r="A20" s="1760" t="s">
        <v>213</v>
      </c>
      <c r="B20" s="1759">
        <v>133.78792034895963</v>
      </c>
      <c r="C20" s="1759">
        <v>133.34060692153113</v>
      </c>
      <c r="D20" s="1759">
        <v>27.758609970098743</v>
      </c>
      <c r="E20" s="1759">
        <v>19.175809999999998</v>
      </c>
      <c r="F20" s="1758">
        <v>3.6259217990662438</v>
      </c>
      <c r="G20" s="745">
        <v>21.428509148095195</v>
      </c>
      <c r="H20" s="1757">
        <v>19.175809999999998</v>
      </c>
      <c r="I20" s="745">
        <v>31.030671821451769</v>
      </c>
      <c r="J20" s="1756">
        <v>317.68886903965574</v>
      </c>
      <c r="K20" s="720"/>
      <c r="L20" s="1755"/>
      <c r="M20" s="1755"/>
      <c r="N20" s="1755"/>
      <c r="O20" s="1755"/>
      <c r="P20" s="1755"/>
      <c r="Q20" s="1755"/>
      <c r="R20" s="1755"/>
      <c r="S20" s="1755"/>
      <c r="T20" s="458"/>
      <c r="U20" s="458"/>
      <c r="V20" s="458"/>
    </row>
    <row r="21" spans="1:22" ht="13.5" customHeight="1" x14ac:dyDescent="0.25">
      <c r="A21" s="1760" t="s">
        <v>214</v>
      </c>
      <c r="B21" s="1759">
        <v>135.07618043344465</v>
      </c>
      <c r="C21" s="1759">
        <v>134.11164067245306</v>
      </c>
      <c r="D21" s="1759">
        <v>26.83039318024306</v>
      </c>
      <c r="E21" s="1759">
        <v>20.850673</v>
      </c>
      <c r="F21" s="1758">
        <v>3.1832180624085882</v>
      </c>
      <c r="G21" s="745">
        <v>21.255167031941113</v>
      </c>
      <c r="H21" s="1757">
        <v>20.850673</v>
      </c>
      <c r="I21" s="745">
        <v>31.039749455051183</v>
      </c>
      <c r="J21" s="1756">
        <v>320.05210534854933</v>
      </c>
      <c r="K21" s="449"/>
      <c r="L21" s="1755"/>
      <c r="M21" s="1755"/>
      <c r="N21" s="1755"/>
      <c r="O21" s="1755"/>
      <c r="P21" s="1755"/>
      <c r="Q21" s="1755"/>
      <c r="R21" s="1755"/>
      <c r="S21" s="1755"/>
      <c r="T21" s="458"/>
      <c r="U21" s="458"/>
      <c r="V21" s="458"/>
    </row>
    <row r="22" spans="1:22" ht="14.25" customHeight="1" x14ac:dyDescent="0.25">
      <c r="A22" s="1760" t="s">
        <v>215</v>
      </c>
      <c r="B22" s="1759">
        <v>133.25030835000001</v>
      </c>
      <c r="C22" s="1759">
        <v>133.68191683000001</v>
      </c>
      <c r="D22" s="1759">
        <v>27.125147330000004</v>
      </c>
      <c r="E22" s="1759">
        <v>16.772660999999999</v>
      </c>
      <c r="F22" s="1758">
        <v>3.8497697500000005</v>
      </c>
      <c r="G22" s="1757">
        <v>20.380210829999999</v>
      </c>
      <c r="H22" s="1757">
        <v>16.772660999999999</v>
      </c>
      <c r="I22" s="1757">
        <v>31.374866919999999</v>
      </c>
      <c r="J22" s="1756">
        <v>314.67980326000003</v>
      </c>
      <c r="K22" s="1761"/>
      <c r="L22" s="1755"/>
      <c r="M22" s="1755"/>
      <c r="N22" s="1755"/>
      <c r="O22" s="1755"/>
      <c r="P22" s="1755"/>
      <c r="Q22" s="1755"/>
      <c r="R22" s="1755"/>
      <c r="S22" s="1755"/>
      <c r="T22" s="458"/>
      <c r="U22" s="458"/>
      <c r="V22" s="458"/>
    </row>
    <row r="23" spans="1:22" ht="14.25" customHeight="1" x14ac:dyDescent="0.25">
      <c r="A23" s="1760" t="s">
        <v>616</v>
      </c>
      <c r="B23" s="1759">
        <v>132.10629931</v>
      </c>
      <c r="C23" s="1759">
        <v>134.73789069999998</v>
      </c>
      <c r="D23" s="1759">
        <v>26.504089159999999</v>
      </c>
      <c r="E23" s="1759">
        <v>17.125460539999999</v>
      </c>
      <c r="F23" s="1758">
        <v>3.2340501000000001</v>
      </c>
      <c r="G23" s="1757">
        <v>20.771909959999999</v>
      </c>
      <c r="H23" s="1757">
        <v>17.125460539999999</v>
      </c>
      <c r="I23" s="1757">
        <v>31.411083550000001</v>
      </c>
      <c r="J23" s="1756">
        <v>313.70778980999995</v>
      </c>
      <c r="L23" s="1755"/>
      <c r="M23" s="1755"/>
      <c r="N23" s="1755"/>
      <c r="O23" s="1755"/>
      <c r="P23" s="1755"/>
      <c r="Q23" s="1755"/>
      <c r="R23" s="1755"/>
      <c r="S23" s="1755"/>
      <c r="T23" s="458"/>
      <c r="U23" s="458"/>
      <c r="V23" s="458"/>
    </row>
    <row r="24" spans="1:22" ht="14.25" customHeight="1" x14ac:dyDescent="0.25">
      <c r="A24" s="1760" t="s">
        <v>639</v>
      </c>
      <c r="B24" s="1759">
        <v>130.71611482</v>
      </c>
      <c r="C24" s="1759">
        <v>132.47711695999999</v>
      </c>
      <c r="D24" s="1759">
        <v>26.107472380000001</v>
      </c>
      <c r="E24" s="1759">
        <v>16.291809659999998</v>
      </c>
      <c r="F24" s="1758">
        <v>4.5654386300000001</v>
      </c>
      <c r="G24" s="1757">
        <v>21.12347316</v>
      </c>
      <c r="H24" s="1757">
        <v>16.291809659999998</v>
      </c>
      <c r="I24" s="1757">
        <v>31.104562900000001</v>
      </c>
      <c r="J24" s="1756">
        <v>310.15795245000004</v>
      </c>
      <c r="L24" s="1755"/>
      <c r="M24" s="1755"/>
      <c r="N24" s="1755"/>
      <c r="O24" s="1755"/>
      <c r="P24" s="1755"/>
      <c r="Q24" s="1755"/>
      <c r="R24" s="1755"/>
      <c r="S24" s="1755"/>
      <c r="T24" s="458"/>
      <c r="U24" s="458"/>
      <c r="V24" s="458"/>
    </row>
    <row r="25" spans="1:22" ht="14.25" customHeight="1" x14ac:dyDescent="0.25">
      <c r="A25" s="1760" t="s">
        <v>646</v>
      </c>
      <c r="B25" s="1759">
        <v>128.66556386532065</v>
      </c>
      <c r="C25" s="1759">
        <v>130.53787481307941</v>
      </c>
      <c r="D25" s="1759">
        <v>25.460851736530003</v>
      </c>
      <c r="E25" s="1759">
        <v>23.404632350189999</v>
      </c>
      <c r="F25" s="1758">
        <v>2.8566860193800001</v>
      </c>
      <c r="G25" s="1757">
        <v>26.19914893355066</v>
      </c>
      <c r="H25" s="1757">
        <v>23.404632350189999</v>
      </c>
      <c r="I25" s="1757">
        <v>31.083240595749402</v>
      </c>
      <c r="J25" s="1756">
        <v>310.92623693376049</v>
      </c>
      <c r="L25" s="1755"/>
      <c r="M25" s="1755"/>
      <c r="N25" s="1755"/>
      <c r="O25" s="1755"/>
      <c r="P25" s="1755"/>
      <c r="Q25" s="1755"/>
      <c r="R25" s="1755"/>
      <c r="S25" s="1755"/>
      <c r="T25" s="458"/>
      <c r="U25" s="458"/>
      <c r="V25" s="458"/>
    </row>
    <row r="26" spans="1:22" ht="14.25" customHeight="1" x14ac:dyDescent="0.25">
      <c r="A26" s="1760" t="s">
        <v>705</v>
      </c>
      <c r="B26" s="1759">
        <v>131.41827084452999</v>
      </c>
      <c r="C26" s="1759">
        <v>131.35802387119</v>
      </c>
      <c r="D26" s="1759">
        <v>24.950549271480003</v>
      </c>
      <c r="E26" s="1759">
        <v>22.461380844260002</v>
      </c>
      <c r="F26" s="1758">
        <v>4.4071998853100007</v>
      </c>
      <c r="G26" s="1757">
        <v>26.521696437130007</v>
      </c>
      <c r="H26" s="1757">
        <v>22.461380844260002</v>
      </c>
      <c r="I26" s="1757">
        <v>31.330696577699999</v>
      </c>
      <c r="J26" s="1756">
        <v>314.81289700000002</v>
      </c>
      <c r="L26" s="1755"/>
      <c r="M26" s="1755"/>
      <c r="N26" s="1755"/>
      <c r="O26" s="1755"/>
      <c r="P26" s="1755"/>
      <c r="Q26" s="1755"/>
      <c r="R26" s="1755"/>
      <c r="S26" s="1755"/>
      <c r="T26" s="458"/>
      <c r="U26" s="458"/>
      <c r="V26" s="458"/>
    </row>
    <row r="27" spans="1:22" ht="14.25" customHeight="1" x14ac:dyDescent="0.25">
      <c r="A27" s="1760" t="s">
        <v>731</v>
      </c>
      <c r="B27" s="1759">
        <v>131.27306471083998</v>
      </c>
      <c r="C27" s="1759">
        <v>132.44742941606</v>
      </c>
      <c r="D27" s="1759">
        <v>24.950549271480003</v>
      </c>
      <c r="E27" s="1759">
        <v>24.833017554239994</v>
      </c>
      <c r="F27" s="1758">
        <v>2.9903571472699997</v>
      </c>
      <c r="G27" s="1757">
        <v>26.267313584050008</v>
      </c>
      <c r="H27" s="1757">
        <v>24.832618</v>
      </c>
      <c r="I27" s="1757">
        <v>31.15568557512</v>
      </c>
      <c r="J27" s="1756">
        <v>316.49443200000002</v>
      </c>
      <c r="L27" s="1755"/>
      <c r="M27" s="1755"/>
      <c r="N27" s="1755"/>
      <c r="O27" s="1755"/>
      <c r="P27" s="1755"/>
      <c r="Q27" s="1755"/>
      <c r="R27" s="1755"/>
      <c r="S27" s="1755"/>
      <c r="T27" s="458"/>
      <c r="U27" s="458"/>
      <c r="V27" s="458"/>
    </row>
    <row r="28" spans="1:22" ht="14.25" customHeight="1" x14ac:dyDescent="0.25">
      <c r="A28" s="1760" t="s">
        <v>770</v>
      </c>
      <c r="B28" s="1759">
        <v>130.71686340611998</v>
      </c>
      <c r="C28" s="1759">
        <v>132.22709210359002</v>
      </c>
      <c r="D28" s="1759">
        <v>24.802066212379998</v>
      </c>
      <c r="E28" s="1759">
        <v>16.71068194191</v>
      </c>
      <c r="F28" s="1758">
        <v>3.8477111596099998</v>
      </c>
      <c r="G28" s="1757">
        <v>25.738484176239997</v>
      </c>
      <c r="H28" s="1757">
        <v>16.71068194191</v>
      </c>
      <c r="I28" s="1757">
        <v>31.383853071160001</v>
      </c>
      <c r="J28" s="1756">
        <v>308.30425600000001</v>
      </c>
      <c r="K28" s="1407"/>
      <c r="L28" s="1755"/>
      <c r="M28" s="1755"/>
      <c r="N28" s="1755"/>
      <c r="O28" s="1755"/>
      <c r="P28" s="1755"/>
      <c r="Q28" s="1755"/>
      <c r="R28" s="1755"/>
      <c r="S28" s="1755"/>
      <c r="T28" s="458"/>
      <c r="U28" s="458"/>
      <c r="V28" s="458"/>
    </row>
    <row r="29" spans="1:22" ht="14.25" customHeight="1" x14ac:dyDescent="0.25">
      <c r="A29" s="1760" t="s">
        <v>845</v>
      </c>
      <c r="B29" s="1759">
        <v>133.02087509371998</v>
      </c>
      <c r="C29" s="1759">
        <v>136.75894464826001</v>
      </c>
      <c r="D29" s="1759">
        <v>25.804378080700001</v>
      </c>
      <c r="E29" s="1759">
        <v>24.970094079229998</v>
      </c>
      <c r="F29" s="1758">
        <v>5.0225599682499995</v>
      </c>
      <c r="G29" s="1757">
        <v>26.810512783899995</v>
      </c>
      <c r="H29" s="1757">
        <v>24.970094079229998</v>
      </c>
      <c r="I29" s="1757">
        <v>31.468379388950002</v>
      </c>
      <c r="J29" s="1756">
        <v>325.57685187016</v>
      </c>
      <c r="K29" s="458"/>
      <c r="L29" s="1755"/>
      <c r="M29" s="1755"/>
      <c r="N29" s="1755"/>
      <c r="O29" s="1755"/>
      <c r="P29" s="1755"/>
      <c r="Q29" s="1755"/>
      <c r="R29" s="1755"/>
      <c r="S29" s="1755"/>
      <c r="T29" s="458"/>
      <c r="U29" s="458"/>
      <c r="V29" s="458"/>
    </row>
    <row r="30" spans="1:22" ht="14.25" customHeight="1" x14ac:dyDescent="0.25">
      <c r="A30" s="1760" t="s">
        <v>880</v>
      </c>
      <c r="B30" s="1759">
        <v>132.29207485412002</v>
      </c>
      <c r="C30" s="1759">
        <v>138.62279978706002</v>
      </c>
      <c r="D30" s="1759">
        <v>25.858794211409997</v>
      </c>
      <c r="E30" s="1759">
        <v>23.55544340989</v>
      </c>
      <c r="F30" s="1758">
        <v>3.4543747490999999</v>
      </c>
      <c r="G30" s="1757">
        <v>25.78042796463</v>
      </c>
      <c r="H30" s="1757">
        <v>23.55544340989</v>
      </c>
      <c r="I30" s="1757">
        <v>32.688918493800003</v>
      </c>
      <c r="J30" s="1756">
        <v>323.78348701158006</v>
      </c>
      <c r="K30" s="458"/>
      <c r="L30" s="1755"/>
      <c r="M30" s="1755"/>
      <c r="N30" s="1755"/>
      <c r="O30" s="1755"/>
      <c r="P30" s="1755"/>
      <c r="Q30" s="1755"/>
      <c r="R30" s="1755"/>
      <c r="S30" s="1755"/>
      <c r="T30" s="458"/>
      <c r="U30" s="458"/>
      <c r="V30" s="458"/>
    </row>
    <row r="31" spans="1:22" ht="14.25" customHeight="1" x14ac:dyDescent="0.25">
      <c r="A31" s="1760" t="s">
        <v>1147</v>
      </c>
      <c r="B31" s="1759">
        <v>131.46601130350001</v>
      </c>
      <c r="C31" s="1759">
        <v>139.02455834269</v>
      </c>
      <c r="D31" s="1759">
        <v>25.683108422520018</v>
      </c>
      <c r="E31" s="1759">
        <v>28.73909558495</v>
      </c>
      <c r="F31" s="1758">
        <v>3.35556679901</v>
      </c>
      <c r="G31" s="1757">
        <v>25.441871204890003</v>
      </c>
      <c r="H31" s="1757">
        <v>28.73909558495</v>
      </c>
      <c r="I31" s="1757">
        <v>33.012624152539999</v>
      </c>
      <c r="J31" s="1756">
        <v>328.26834045267003</v>
      </c>
      <c r="K31" s="1406"/>
      <c r="L31" s="1755"/>
      <c r="M31" s="1755"/>
      <c r="N31" s="1755"/>
      <c r="O31" s="1755"/>
      <c r="P31" s="1755"/>
      <c r="Q31" s="1755"/>
      <c r="R31" s="1755"/>
      <c r="S31" s="1755"/>
      <c r="T31" s="1755"/>
      <c r="U31" s="1755"/>
      <c r="V31" s="458"/>
    </row>
    <row r="32" spans="1:22" ht="14.25" customHeight="1" x14ac:dyDescent="0.25">
      <c r="A32" s="1855" t="s">
        <v>1320</v>
      </c>
      <c r="B32" s="1856">
        <v>132.62464494895002</v>
      </c>
      <c r="C32" s="1856">
        <v>141.78881655292</v>
      </c>
      <c r="D32" s="1856">
        <v>25.375314416909998</v>
      </c>
      <c r="E32" s="1856">
        <v>18.888836786039999</v>
      </c>
      <c r="F32" s="1857">
        <v>4.0620585063200005</v>
      </c>
      <c r="G32" s="1858">
        <v>24.985806703080002</v>
      </c>
      <c r="H32" s="1858">
        <v>18.888836786039999</v>
      </c>
      <c r="I32" s="1858">
        <v>33.639176074479998</v>
      </c>
      <c r="J32" s="1859">
        <v>322.73967121113998</v>
      </c>
      <c r="K32" s="1406"/>
      <c r="L32" s="1755"/>
      <c r="M32" s="1755"/>
      <c r="N32" s="1755"/>
      <c r="O32" s="1755"/>
      <c r="P32" s="1755"/>
      <c r="Q32" s="1755"/>
      <c r="R32" s="1755"/>
      <c r="S32" s="1755"/>
      <c r="T32" s="458"/>
      <c r="U32" s="458"/>
      <c r="V32" s="458"/>
    </row>
    <row r="33" spans="1:11" ht="14.25" customHeight="1" x14ac:dyDescent="0.25">
      <c r="A33" s="1754" t="s">
        <v>867</v>
      </c>
      <c r="B33" s="1752"/>
      <c r="C33" s="1752"/>
      <c r="D33" s="1752"/>
      <c r="E33" s="1753"/>
      <c r="F33" s="1752"/>
      <c r="G33" s="1752"/>
      <c r="H33" s="1753"/>
      <c r="I33" s="1752"/>
      <c r="J33" s="960"/>
      <c r="K33" s="1406"/>
    </row>
    <row r="34" spans="1:11" x14ac:dyDescent="0.25">
      <c r="A34" s="720" t="s">
        <v>638</v>
      </c>
      <c r="B34" s="1416"/>
      <c r="C34" s="1437"/>
      <c r="D34" s="1416"/>
      <c r="E34" s="1416"/>
      <c r="F34" s="1416"/>
      <c r="G34" s="1416"/>
      <c r="H34" s="1437"/>
      <c r="I34" s="458"/>
      <c r="J34" s="744"/>
    </row>
    <row r="35" spans="1:11" x14ac:dyDescent="0.25">
      <c r="A35" s="1416"/>
      <c r="B35" s="1416"/>
      <c r="C35" s="1416"/>
      <c r="D35" s="1416"/>
      <c r="E35" s="1416"/>
      <c r="F35" s="1416"/>
      <c r="G35" s="1416"/>
      <c r="H35" s="1416"/>
    </row>
  </sheetData>
  <mergeCells count="2">
    <mergeCell ref="A2:F2"/>
    <mergeCell ref="G2:I2"/>
  </mergeCells>
  <pageMargins left="0.7" right="0.7" top="0.75" bottom="0.75" header="0.3" footer="0.3"/>
  <pageSetup paperSize="9" scale="75" fitToWidth="0" fitToHeight="0" orientation="portrait" r:id="rId1"/>
  <customProperties>
    <customPr name="_pios_id" r:id="rId2"/>
  </customProperties>
  <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88E28-74DE-4B2A-92BE-D503F41C97F9}">
  <dimension ref="A1:I71"/>
  <sheetViews>
    <sheetView view="pageBreakPreview" topLeftCell="A9" zoomScale="90" zoomScaleNormal="100" zoomScaleSheetLayoutView="90" workbookViewId="0">
      <selection activeCell="B29" sqref="B29"/>
    </sheetView>
  </sheetViews>
  <sheetFormatPr defaultRowHeight="15" x14ac:dyDescent="0.25"/>
  <cols>
    <col min="1" max="1" width="49.42578125" customWidth="1"/>
    <col min="2" max="2" width="8" customWidth="1"/>
    <col min="3" max="3" width="8.5703125" customWidth="1"/>
    <col min="4" max="6" width="8" customWidth="1"/>
    <col min="7" max="7" width="8" style="1199" customWidth="1"/>
    <col min="8" max="8" width="8" customWidth="1"/>
  </cols>
  <sheetData>
    <row r="1" spans="1:9" x14ac:dyDescent="0.25">
      <c r="A1" s="155" t="s">
        <v>1372</v>
      </c>
    </row>
    <row r="2" spans="1:9" x14ac:dyDescent="0.25">
      <c r="A2" s="1198" t="s">
        <v>316</v>
      </c>
      <c r="B2" s="1198"/>
      <c r="C2" s="1198"/>
      <c r="D2" s="1410"/>
      <c r="E2" s="277"/>
      <c r="F2" s="277"/>
      <c r="G2" s="1409"/>
      <c r="H2" s="277"/>
      <c r="I2" s="277"/>
    </row>
    <row r="3" spans="1:9" ht="23.25" x14ac:dyDescent="0.25">
      <c r="A3" s="872" t="s">
        <v>143</v>
      </c>
      <c r="B3" s="2209" t="s">
        <v>367</v>
      </c>
      <c r="C3" s="2210" t="s">
        <v>305</v>
      </c>
      <c r="D3" s="2210" t="s">
        <v>304</v>
      </c>
      <c r="E3" s="2211" t="s">
        <v>303</v>
      </c>
      <c r="F3" s="2211" t="s">
        <v>302</v>
      </c>
      <c r="G3" s="2211" t="s">
        <v>301</v>
      </c>
      <c r="H3" s="2211" t="s">
        <v>366</v>
      </c>
    </row>
    <row r="4" spans="1:9" x14ac:dyDescent="0.25">
      <c r="A4" s="1521" t="s">
        <v>1213</v>
      </c>
      <c r="B4" s="2241">
        <v>2418</v>
      </c>
      <c r="C4" s="1557">
        <v>692.79092588000003</v>
      </c>
      <c r="D4" s="1456">
        <v>0</v>
      </c>
      <c r="E4" s="1456">
        <v>6.1952512899999999</v>
      </c>
      <c r="F4" s="2241">
        <v>1719</v>
      </c>
      <c r="G4" s="1456">
        <v>0</v>
      </c>
      <c r="H4" s="1456">
        <v>0</v>
      </c>
    </row>
    <row r="5" spans="1:9" x14ac:dyDescent="0.25">
      <c r="A5" s="1521" t="s">
        <v>1513</v>
      </c>
      <c r="B5" s="1456">
        <v>2738.2118198399999</v>
      </c>
      <c r="C5" s="1557">
        <v>2738.2118198399999</v>
      </c>
      <c r="D5" s="1456">
        <v>0</v>
      </c>
      <c r="E5" s="1456">
        <v>0</v>
      </c>
      <c r="F5" s="1456">
        <v>0</v>
      </c>
      <c r="G5" s="1456">
        <v>0</v>
      </c>
      <c r="H5" s="1456">
        <v>0</v>
      </c>
    </row>
    <row r="6" spans="1:9" x14ac:dyDescent="0.25">
      <c r="A6" s="1521" t="s">
        <v>1514</v>
      </c>
      <c r="B6" s="1456">
        <v>1915.80174033</v>
      </c>
      <c r="C6" s="1557">
        <v>1915.80174033</v>
      </c>
      <c r="D6" s="1456">
        <v>0</v>
      </c>
      <c r="E6" s="1456">
        <v>0</v>
      </c>
      <c r="F6" s="1456">
        <v>0</v>
      </c>
      <c r="G6" s="1456">
        <v>0</v>
      </c>
      <c r="H6" s="1456">
        <v>0</v>
      </c>
    </row>
    <row r="7" spans="1:9" x14ac:dyDescent="0.25">
      <c r="A7" s="1523" t="s">
        <v>1212</v>
      </c>
      <c r="B7" s="1456">
        <v>9.5230611399999994</v>
      </c>
      <c r="C7" s="1557">
        <v>9.5230611399999994</v>
      </c>
      <c r="D7" s="1456">
        <v>0</v>
      </c>
      <c r="E7" s="1456">
        <v>0</v>
      </c>
      <c r="F7" s="1456">
        <v>0</v>
      </c>
      <c r="G7" s="1456">
        <v>0</v>
      </c>
      <c r="H7" s="1456">
        <v>0</v>
      </c>
    </row>
    <row r="8" spans="1:9" x14ac:dyDescent="0.25">
      <c r="A8" s="1523" t="s">
        <v>1211</v>
      </c>
      <c r="B8" s="1456">
        <v>198.53744388999999</v>
      </c>
      <c r="C8" s="1557">
        <v>198.53744388999999</v>
      </c>
      <c r="D8" s="1456">
        <v>0</v>
      </c>
      <c r="E8" s="1456">
        <v>0</v>
      </c>
      <c r="F8" s="1456">
        <v>0</v>
      </c>
      <c r="G8" s="1456">
        <v>0</v>
      </c>
      <c r="H8" s="1456">
        <v>0</v>
      </c>
    </row>
    <row r="9" spans="1:9" x14ac:dyDescent="0.25">
      <c r="A9" s="1417" t="s">
        <v>1210</v>
      </c>
      <c r="B9" s="1456">
        <v>1.1006353200000001</v>
      </c>
      <c r="C9" s="1557">
        <v>1.1006353200000001</v>
      </c>
      <c r="D9" s="1456">
        <v>0</v>
      </c>
      <c r="E9" s="1456">
        <v>0</v>
      </c>
      <c r="F9" s="1456">
        <v>0</v>
      </c>
      <c r="G9" s="1456">
        <v>0</v>
      </c>
      <c r="H9" s="1456">
        <v>0</v>
      </c>
    </row>
    <row r="10" spans="1:9" x14ac:dyDescent="0.25">
      <c r="A10" s="1417" t="s">
        <v>1209</v>
      </c>
      <c r="B10" s="1456">
        <v>649.69412066000007</v>
      </c>
      <c r="C10" s="1557">
        <v>649.69412066000007</v>
      </c>
      <c r="D10" s="1456">
        <v>0</v>
      </c>
      <c r="E10" s="1456">
        <v>0</v>
      </c>
      <c r="F10" s="1456">
        <v>0</v>
      </c>
      <c r="G10" s="1456">
        <v>0</v>
      </c>
      <c r="H10" s="1456">
        <v>0</v>
      </c>
    </row>
    <row r="11" spans="1:9" x14ac:dyDescent="0.25">
      <c r="A11" s="1521" t="s">
        <v>1208</v>
      </c>
      <c r="B11" s="1456">
        <v>960.63401671999986</v>
      </c>
      <c r="C11" s="1557">
        <v>960.63401671999986</v>
      </c>
      <c r="D11" s="1456">
        <v>0</v>
      </c>
      <c r="E11" s="1456">
        <v>0</v>
      </c>
      <c r="F11" s="1456">
        <v>0</v>
      </c>
      <c r="G11" s="1456">
        <v>0</v>
      </c>
      <c r="H11" s="1456">
        <v>0</v>
      </c>
    </row>
    <row r="12" spans="1:9" x14ac:dyDescent="0.25">
      <c r="A12" s="1521" t="s">
        <v>1207</v>
      </c>
      <c r="B12" s="1456">
        <v>67.912362700000003</v>
      </c>
      <c r="C12" s="1557">
        <v>67.912362700000003</v>
      </c>
      <c r="D12" s="1456">
        <v>0</v>
      </c>
      <c r="E12" s="1456">
        <v>0</v>
      </c>
      <c r="F12" s="1456">
        <v>0</v>
      </c>
      <c r="G12" s="1456">
        <v>0</v>
      </c>
      <c r="H12" s="1456">
        <v>0</v>
      </c>
    </row>
    <row r="13" spans="1:9" x14ac:dyDescent="0.25">
      <c r="A13" s="1521" t="s">
        <v>1206</v>
      </c>
      <c r="B13" s="1456">
        <v>556.56833213000004</v>
      </c>
      <c r="C13" s="1557">
        <v>556.56833213000004</v>
      </c>
      <c r="D13" s="1456">
        <v>0</v>
      </c>
      <c r="E13" s="1456">
        <v>0</v>
      </c>
      <c r="F13" s="1456">
        <v>0</v>
      </c>
      <c r="G13" s="1456">
        <v>0</v>
      </c>
      <c r="H13" s="1456">
        <v>0</v>
      </c>
    </row>
    <row r="14" spans="1:9" x14ac:dyDescent="0.25">
      <c r="A14" s="1521" t="s">
        <v>1205</v>
      </c>
      <c r="B14" s="1456">
        <v>416.57035667999941</v>
      </c>
      <c r="C14" s="1557">
        <v>416.57035667999929</v>
      </c>
      <c r="D14" s="1456">
        <v>0</v>
      </c>
      <c r="E14" s="1456">
        <v>0</v>
      </c>
      <c r="F14" s="1456">
        <v>-3.5527136788005009E-15</v>
      </c>
      <c r="G14" s="1456">
        <v>0</v>
      </c>
      <c r="H14" s="1456">
        <v>0</v>
      </c>
    </row>
    <row r="15" spans="1:9" x14ac:dyDescent="0.25">
      <c r="A15" s="1522" t="s">
        <v>1204</v>
      </c>
      <c r="B15" s="1456">
        <v>58.354432979999999</v>
      </c>
      <c r="C15" s="1557">
        <v>58.354432979999999</v>
      </c>
      <c r="D15" s="1456">
        <v>0</v>
      </c>
      <c r="E15" s="1456">
        <v>0</v>
      </c>
      <c r="F15" s="1456">
        <v>0</v>
      </c>
      <c r="G15" s="1456">
        <v>0</v>
      </c>
      <c r="H15" s="1456">
        <v>0</v>
      </c>
    </row>
    <row r="16" spans="1:9" x14ac:dyDescent="0.25">
      <c r="A16" s="1521" t="s">
        <v>1203</v>
      </c>
      <c r="B16" s="1456">
        <v>89.475128500000011</v>
      </c>
      <c r="C16" s="1557">
        <v>89.475128500000011</v>
      </c>
      <c r="D16" s="1456">
        <v>0</v>
      </c>
      <c r="E16" s="1456">
        <v>0</v>
      </c>
      <c r="F16" s="1456">
        <v>0</v>
      </c>
      <c r="G16" s="1456">
        <v>0</v>
      </c>
      <c r="H16" s="1456">
        <v>0</v>
      </c>
    </row>
    <row r="17" spans="1:9" x14ac:dyDescent="0.25">
      <c r="A17" s="1521" t="s">
        <v>1202</v>
      </c>
      <c r="B17" s="1456">
        <v>1236.3360568999999</v>
      </c>
      <c r="C17" s="1557">
        <v>1189.0982423799999</v>
      </c>
      <c r="D17" s="1456">
        <v>0</v>
      </c>
      <c r="E17" s="1456">
        <v>0</v>
      </c>
      <c r="F17" s="1456">
        <v>47.237814520000001</v>
      </c>
      <c r="G17" s="1456">
        <v>0</v>
      </c>
      <c r="H17" s="1456">
        <v>0</v>
      </c>
    </row>
    <row r="18" spans="1:9" x14ac:dyDescent="0.25">
      <c r="A18" s="1521" t="s">
        <v>1201</v>
      </c>
      <c r="B18" s="1456">
        <v>850.85324002000004</v>
      </c>
      <c r="C18" s="1557">
        <v>828.84554711999999</v>
      </c>
      <c r="D18" s="1456">
        <v>0</v>
      </c>
      <c r="E18" s="1456">
        <v>0</v>
      </c>
      <c r="F18" s="1456">
        <v>22.007692899999999</v>
      </c>
      <c r="G18" s="1456">
        <v>0</v>
      </c>
      <c r="H18" s="1456">
        <v>0</v>
      </c>
    </row>
    <row r="19" spans="1:9" x14ac:dyDescent="0.25">
      <c r="A19" s="1521" t="s">
        <v>1200</v>
      </c>
      <c r="B19" s="1456">
        <v>224.6963758</v>
      </c>
      <c r="C19" s="1557">
        <v>224.6963758</v>
      </c>
      <c r="D19" s="1456">
        <v>0</v>
      </c>
      <c r="E19" s="1456">
        <v>0</v>
      </c>
      <c r="F19" s="1456">
        <v>0</v>
      </c>
      <c r="G19" s="1456">
        <v>0</v>
      </c>
      <c r="H19" s="1456">
        <v>0</v>
      </c>
    </row>
    <row r="20" spans="1:9" x14ac:dyDescent="0.25">
      <c r="A20" s="1522" t="s">
        <v>1199</v>
      </c>
      <c r="B20" s="1456">
        <v>120.53687716</v>
      </c>
      <c r="C20" s="1557">
        <v>120.53687716</v>
      </c>
      <c r="D20" s="1456">
        <v>0</v>
      </c>
      <c r="E20" s="1456">
        <v>0</v>
      </c>
      <c r="F20" s="1456">
        <v>0</v>
      </c>
      <c r="G20" s="1456">
        <v>0</v>
      </c>
      <c r="H20" s="1456">
        <v>0</v>
      </c>
    </row>
    <row r="21" spans="1:9" x14ac:dyDescent="0.25">
      <c r="A21" s="1521" t="s">
        <v>1198</v>
      </c>
      <c r="B21" s="2241">
        <v>3054</v>
      </c>
      <c r="C21" s="452">
        <v>940.63991541999997</v>
      </c>
      <c r="D21" s="2241">
        <v>0</v>
      </c>
      <c r="E21" s="2241">
        <v>0</v>
      </c>
      <c r="F21" s="2241">
        <v>2113</v>
      </c>
      <c r="G21" s="1456">
        <v>0</v>
      </c>
      <c r="H21" s="1456">
        <v>0</v>
      </c>
    </row>
    <row r="22" spans="1:9" x14ac:dyDescent="0.25">
      <c r="A22" s="1521" t="s">
        <v>1197</v>
      </c>
      <c r="B22" s="2241">
        <v>5815.2382116137496</v>
      </c>
      <c r="C22" s="452">
        <v>5726.6987214037499</v>
      </c>
      <c r="D22" s="2241">
        <v>0</v>
      </c>
      <c r="E22" s="2241">
        <v>0</v>
      </c>
      <c r="F22" s="2241">
        <v>88.539490209999997</v>
      </c>
      <c r="G22" s="1456">
        <v>0</v>
      </c>
      <c r="H22" s="1456">
        <v>0</v>
      </c>
    </row>
    <row r="23" spans="1:9" x14ac:dyDescent="0.25">
      <c r="A23" s="1521" t="s">
        <v>1196</v>
      </c>
      <c r="B23" s="2241">
        <v>2553.7510976562498</v>
      </c>
      <c r="C23" s="452">
        <v>2553.7510976562498</v>
      </c>
      <c r="D23" s="2241">
        <v>0</v>
      </c>
      <c r="E23" s="2241">
        <v>0</v>
      </c>
      <c r="F23" s="2241">
        <v>0</v>
      </c>
      <c r="G23" s="1456">
        <v>0</v>
      </c>
      <c r="H23" s="1456">
        <v>0</v>
      </c>
    </row>
    <row r="24" spans="1:9" x14ac:dyDescent="0.25">
      <c r="A24" s="1521" t="s">
        <v>3</v>
      </c>
      <c r="B24" s="2241">
        <v>1050.6950995899999</v>
      </c>
      <c r="C24" s="452">
        <v>980.59509959000002</v>
      </c>
      <c r="D24" s="2241">
        <v>0</v>
      </c>
      <c r="E24" s="2241">
        <v>0</v>
      </c>
      <c r="F24" s="2241">
        <v>70.099999999999994</v>
      </c>
      <c r="G24" s="1456">
        <v>0</v>
      </c>
      <c r="H24" s="1456">
        <v>0</v>
      </c>
    </row>
    <row r="25" spans="1:9" ht="15.75" thickBot="1" x14ac:dyDescent="0.3">
      <c r="B25" s="1456"/>
      <c r="C25" s="1456"/>
      <c r="D25" s="1456"/>
      <c r="E25" s="1456"/>
      <c r="F25" s="1456"/>
      <c r="G25" s="1504"/>
      <c r="H25" s="1504"/>
    </row>
    <row r="26" spans="1:9" ht="15.75" thickBot="1" x14ac:dyDescent="0.3">
      <c r="A26" s="1502" t="s">
        <v>343</v>
      </c>
      <c r="B26" s="1501">
        <v>24985.806703080001</v>
      </c>
      <c r="C26" s="1501">
        <v>20920.036253300001</v>
      </c>
      <c r="D26" s="1501">
        <v>0</v>
      </c>
      <c r="E26" s="1501">
        <v>6.1952512899999999</v>
      </c>
      <c r="F26" s="1501">
        <v>4059.5751984899998</v>
      </c>
      <c r="G26" s="1501">
        <v>0</v>
      </c>
      <c r="H26" s="1501">
        <v>0</v>
      </c>
    </row>
    <row r="27" spans="1:9" x14ac:dyDescent="0.25">
      <c r="A27" s="1519" t="s">
        <v>645</v>
      </c>
      <c r="B27" s="1518">
        <v>33395.382886339998</v>
      </c>
      <c r="C27" s="1518">
        <v>33395.382886339998</v>
      </c>
      <c r="D27" s="1518">
        <v>0</v>
      </c>
      <c r="E27" s="1518">
        <v>0</v>
      </c>
      <c r="F27" s="1518">
        <v>0</v>
      </c>
      <c r="G27" s="1518">
        <v>0</v>
      </c>
      <c r="H27" s="1518">
        <v>0</v>
      </c>
    </row>
    <row r="28" spans="1:9" x14ac:dyDescent="0.25">
      <c r="A28" s="1519" t="s">
        <v>644</v>
      </c>
      <c r="B28" s="1518">
        <v>243.82318814000001</v>
      </c>
      <c r="C28" s="1518">
        <v>0</v>
      </c>
      <c r="D28" s="1518">
        <v>0</v>
      </c>
      <c r="E28" s="1518">
        <v>0</v>
      </c>
      <c r="F28" s="1518">
        <v>243.82318814000001</v>
      </c>
      <c r="G28" s="1518">
        <v>0</v>
      </c>
      <c r="H28" s="1518">
        <v>0</v>
      </c>
      <c r="I28" s="1199"/>
    </row>
    <row r="29" spans="1:9" ht="15.75" thickBot="1" x14ac:dyDescent="0.3">
      <c r="A29" s="1517" t="s">
        <v>643</v>
      </c>
      <c r="B29" s="1516">
        <v>-3.0000000000001137E-2</v>
      </c>
      <c r="C29" s="1516">
        <v>0</v>
      </c>
      <c r="D29" s="1516">
        <v>0</v>
      </c>
      <c r="E29" s="1516">
        <v>0</v>
      </c>
      <c r="F29" s="1516">
        <v>-3.0000000000001137E-2</v>
      </c>
      <c r="G29" s="1516">
        <v>0</v>
      </c>
      <c r="H29" s="1516">
        <v>0</v>
      </c>
    </row>
    <row r="30" spans="1:9" ht="15.75" thickBot="1" x14ac:dyDescent="0.3">
      <c r="A30" s="1500" t="s">
        <v>342</v>
      </c>
      <c r="B30" s="1499">
        <v>33639.176074479998</v>
      </c>
      <c r="C30" s="1499">
        <v>33395.382886339998</v>
      </c>
      <c r="D30" s="1499">
        <v>0</v>
      </c>
      <c r="E30" s="1499">
        <v>0</v>
      </c>
      <c r="F30" s="1499">
        <v>243.79318814000001</v>
      </c>
      <c r="G30" s="1499">
        <v>0</v>
      </c>
      <c r="H30" s="1499">
        <v>0</v>
      </c>
    </row>
    <row r="31" spans="1:9" ht="15.75" thickBot="1" x14ac:dyDescent="0.3">
      <c r="A31" s="1502" t="s">
        <v>335</v>
      </c>
      <c r="B31" s="1501">
        <v>0</v>
      </c>
      <c r="C31" s="1501">
        <v>0</v>
      </c>
      <c r="D31" s="1501">
        <v>0</v>
      </c>
      <c r="E31" s="1501">
        <v>0</v>
      </c>
      <c r="F31" s="1501">
        <v>0</v>
      </c>
      <c r="G31" s="1501">
        <v>0</v>
      </c>
      <c r="H31" s="1501">
        <v>0</v>
      </c>
    </row>
    <row r="32" spans="1:9" ht="15.75" thickBot="1" x14ac:dyDescent="0.3">
      <c r="A32" s="1502" t="s">
        <v>739</v>
      </c>
      <c r="B32" s="1501">
        <v>18888.836786039999</v>
      </c>
      <c r="C32" s="1501">
        <v>0</v>
      </c>
      <c r="D32" s="1501">
        <v>18888.836786039999</v>
      </c>
      <c r="E32" s="1501">
        <v>0</v>
      </c>
      <c r="F32" s="1501">
        <v>0</v>
      </c>
      <c r="G32" s="1501">
        <v>0</v>
      </c>
      <c r="H32" s="1501">
        <v>0</v>
      </c>
    </row>
    <row r="33" spans="1:9" ht="15.75" thickBot="1" x14ac:dyDescent="0.3">
      <c r="A33" s="1500" t="s">
        <v>341</v>
      </c>
      <c r="B33" s="1499">
        <v>77513.819563600002</v>
      </c>
      <c r="C33" s="1499">
        <v>54315.419139639998</v>
      </c>
      <c r="D33" s="1499">
        <v>18888.836786039999</v>
      </c>
      <c r="E33" s="1499">
        <v>6.1952512899999999</v>
      </c>
      <c r="F33" s="1499">
        <v>4303.3683866299998</v>
      </c>
      <c r="G33" s="1499">
        <v>0</v>
      </c>
      <c r="H33" s="1499">
        <v>0</v>
      </c>
    </row>
    <row r="34" spans="1:9" ht="15.75" thickBot="1" x14ac:dyDescent="0.3">
      <c r="A34" s="1502" t="s">
        <v>340</v>
      </c>
      <c r="B34" s="1501">
        <v>58624.982777559999</v>
      </c>
      <c r="C34" s="1501">
        <v>54315.419139639998</v>
      </c>
      <c r="D34" s="1501">
        <v>0</v>
      </c>
      <c r="E34" s="1501">
        <v>6.1952512899999999</v>
      </c>
      <c r="F34" s="1501">
        <v>4303.3683866299998</v>
      </c>
      <c r="G34" s="1501">
        <v>0</v>
      </c>
      <c r="H34" s="1501">
        <v>0</v>
      </c>
    </row>
    <row r="35" spans="1:9" x14ac:dyDescent="0.25">
      <c r="A35" s="1780"/>
      <c r="B35" s="1408"/>
      <c r="C35" s="1408"/>
      <c r="D35" s="1408"/>
      <c r="E35" s="1408"/>
      <c r="F35" s="1408"/>
    </row>
    <row r="36" spans="1:9" x14ac:dyDescent="0.25">
      <c r="A36" s="871"/>
      <c r="B36" s="1779"/>
      <c r="C36" s="277"/>
    </row>
    <row r="37" spans="1:9" x14ac:dyDescent="0.25">
      <c r="A37" s="155" t="s">
        <v>1214</v>
      </c>
      <c r="B37" s="277"/>
      <c r="C37" s="277"/>
    </row>
    <row r="38" spans="1:9" x14ac:dyDescent="0.25">
      <c r="B38" s="458"/>
    </row>
    <row r="39" spans="1:9" ht="23.25" x14ac:dyDescent="0.25">
      <c r="A39" s="872" t="s">
        <v>143</v>
      </c>
      <c r="B39" s="2209" t="s">
        <v>367</v>
      </c>
      <c r="C39" s="2210" t="s">
        <v>305</v>
      </c>
      <c r="D39" s="2210" t="s">
        <v>304</v>
      </c>
      <c r="E39" s="2211" t="s">
        <v>303</v>
      </c>
      <c r="F39" s="2211" t="s">
        <v>302</v>
      </c>
      <c r="G39" s="2211" t="s">
        <v>301</v>
      </c>
      <c r="H39" s="2211" t="s">
        <v>366</v>
      </c>
    </row>
    <row r="40" spans="1:9" x14ac:dyDescent="0.25">
      <c r="A40" s="1521" t="s">
        <v>1213</v>
      </c>
      <c r="B40" s="1456">
        <v>2689.7538699400002</v>
      </c>
      <c r="C40" s="1557">
        <v>593.29916097</v>
      </c>
      <c r="D40" s="1456">
        <v>0</v>
      </c>
      <c r="E40" s="1456">
        <v>6.1655701399999998</v>
      </c>
      <c r="F40" s="1456">
        <v>2090.28913883</v>
      </c>
      <c r="G40" s="1456">
        <v>0</v>
      </c>
      <c r="H40" s="1456">
        <v>0</v>
      </c>
      <c r="I40" s="1199"/>
    </row>
    <row r="41" spans="1:9" x14ac:dyDescent="0.25">
      <c r="A41" s="1521" t="s">
        <v>1513</v>
      </c>
      <c r="B41" s="1456">
        <v>2744.69211649</v>
      </c>
      <c r="C41" s="1557">
        <v>2744.69211649</v>
      </c>
      <c r="D41" s="1456">
        <v>0</v>
      </c>
      <c r="E41" s="1456">
        <v>0</v>
      </c>
      <c r="F41" s="1456">
        <v>0</v>
      </c>
      <c r="G41" s="1456">
        <v>0</v>
      </c>
      <c r="H41" s="1456">
        <v>0</v>
      </c>
      <c r="I41" s="1199"/>
    </row>
    <row r="42" spans="1:9" x14ac:dyDescent="0.25">
      <c r="A42" s="1521" t="s">
        <v>1514</v>
      </c>
      <c r="B42" s="1456">
        <v>1965.9620580200001</v>
      </c>
      <c r="C42" s="1557">
        <v>1965.9620580200001</v>
      </c>
      <c r="D42" s="1456">
        <v>0</v>
      </c>
      <c r="E42" s="1456">
        <v>0</v>
      </c>
      <c r="F42" s="1456">
        <v>0</v>
      </c>
      <c r="G42" s="1456">
        <v>0</v>
      </c>
      <c r="H42" s="1456">
        <v>0</v>
      </c>
      <c r="I42" s="1199"/>
    </row>
    <row r="43" spans="1:9" x14ac:dyDescent="0.25">
      <c r="A43" s="1523" t="s">
        <v>1212</v>
      </c>
      <c r="B43" s="1456">
        <v>9.2353471800000015</v>
      </c>
      <c r="C43" s="1557">
        <v>9.2353471800000015</v>
      </c>
      <c r="D43" s="1456">
        <v>0</v>
      </c>
      <c r="E43" s="1456">
        <v>0</v>
      </c>
      <c r="F43" s="1456">
        <v>0</v>
      </c>
      <c r="G43" s="1456">
        <v>0</v>
      </c>
      <c r="H43" s="1456">
        <v>0</v>
      </c>
      <c r="I43" s="1199"/>
    </row>
    <row r="44" spans="1:9" x14ac:dyDescent="0.25">
      <c r="A44" s="1523" t="s">
        <v>1211</v>
      </c>
      <c r="B44" s="1456">
        <v>191.02053995000003</v>
      </c>
      <c r="C44" s="1557">
        <v>191.02053995</v>
      </c>
      <c r="D44" s="1456">
        <v>0</v>
      </c>
      <c r="E44" s="1456">
        <v>0</v>
      </c>
      <c r="F44" s="1456">
        <v>0</v>
      </c>
      <c r="G44" s="1456">
        <v>0</v>
      </c>
      <c r="H44" s="1456">
        <v>0</v>
      </c>
      <c r="I44" s="1199"/>
    </row>
    <row r="45" spans="1:9" x14ac:dyDescent="0.25">
      <c r="A45" s="1417" t="s">
        <v>1210</v>
      </c>
      <c r="B45" s="1456">
        <v>251.00454564999998</v>
      </c>
      <c r="C45" s="1557">
        <v>86.292601639999987</v>
      </c>
      <c r="D45" s="1456">
        <v>0</v>
      </c>
      <c r="E45" s="1456">
        <v>164.71194401</v>
      </c>
      <c r="F45" s="1456">
        <v>0</v>
      </c>
      <c r="G45" s="1456">
        <v>0</v>
      </c>
      <c r="H45" s="1456">
        <v>0</v>
      </c>
      <c r="I45" s="1199"/>
    </row>
    <row r="46" spans="1:9" x14ac:dyDescent="0.25">
      <c r="A46" s="1417" t="s">
        <v>1209</v>
      </c>
      <c r="B46" s="1456">
        <v>625.64025409999999</v>
      </c>
      <c r="C46" s="1557">
        <v>625.64025409999999</v>
      </c>
      <c r="D46" s="1456">
        <v>0</v>
      </c>
      <c r="E46" s="1456">
        <v>0</v>
      </c>
      <c r="F46" s="1456">
        <v>0</v>
      </c>
      <c r="G46" s="1456">
        <v>0</v>
      </c>
      <c r="H46" s="1456">
        <v>0</v>
      </c>
      <c r="I46" s="1199"/>
    </row>
    <row r="47" spans="1:9" x14ac:dyDescent="0.25">
      <c r="A47" s="1521" t="s">
        <v>1208</v>
      </c>
      <c r="B47" s="1456">
        <v>931.79462515000023</v>
      </c>
      <c r="C47" s="1557">
        <v>931.79462515000023</v>
      </c>
      <c r="D47" s="1456">
        <v>0</v>
      </c>
      <c r="E47" s="1456">
        <v>0</v>
      </c>
      <c r="F47" s="1456">
        <v>0</v>
      </c>
      <c r="G47" s="1456">
        <v>0</v>
      </c>
      <c r="H47" s="1456">
        <v>0</v>
      </c>
      <c r="I47" s="1199"/>
    </row>
    <row r="48" spans="1:9" x14ac:dyDescent="0.25">
      <c r="A48" s="1521" t="s">
        <v>1207</v>
      </c>
      <c r="B48" s="1456">
        <v>68.956863909999996</v>
      </c>
      <c r="C48" s="1557">
        <v>68.956863909999996</v>
      </c>
      <c r="D48" s="1456">
        <v>0</v>
      </c>
      <c r="E48" s="1456">
        <v>0</v>
      </c>
      <c r="F48" s="1456">
        <v>0</v>
      </c>
      <c r="G48" s="1456">
        <v>0</v>
      </c>
      <c r="H48" s="1456">
        <v>0</v>
      </c>
      <c r="I48" s="1199"/>
    </row>
    <row r="49" spans="1:9" x14ac:dyDescent="0.25">
      <c r="A49" s="1521" t="s">
        <v>1206</v>
      </c>
      <c r="B49" s="1456">
        <v>547.02050119</v>
      </c>
      <c r="C49" s="1557">
        <v>547.02050119</v>
      </c>
      <c r="D49" s="1456">
        <v>0</v>
      </c>
      <c r="E49" s="1456">
        <v>0</v>
      </c>
      <c r="F49" s="1456">
        <v>0</v>
      </c>
      <c r="G49" s="1456">
        <v>0</v>
      </c>
      <c r="H49" s="1456">
        <v>0</v>
      </c>
      <c r="I49" s="1199"/>
    </row>
    <row r="50" spans="1:9" x14ac:dyDescent="0.25">
      <c r="A50" s="1521" t="s">
        <v>1205</v>
      </c>
      <c r="B50" s="1456">
        <v>408.25327136999948</v>
      </c>
      <c r="C50" s="1557">
        <v>408.25327136999948</v>
      </c>
      <c r="D50" s="1456">
        <v>0</v>
      </c>
      <c r="E50" s="1456">
        <v>0</v>
      </c>
      <c r="F50" s="1456">
        <v>0</v>
      </c>
      <c r="G50" s="1456">
        <v>0</v>
      </c>
      <c r="H50" s="1456">
        <v>0</v>
      </c>
      <c r="I50" s="1199"/>
    </row>
    <row r="51" spans="1:9" x14ac:dyDescent="0.25">
      <c r="A51" s="1522" t="s">
        <v>1204</v>
      </c>
      <c r="B51" s="1456">
        <v>56.374751279999998</v>
      </c>
      <c r="C51" s="1557">
        <v>56.374751279999998</v>
      </c>
      <c r="D51" s="1456">
        <v>0</v>
      </c>
      <c r="E51" s="1456">
        <v>0</v>
      </c>
      <c r="F51" s="1456">
        <v>0</v>
      </c>
      <c r="G51" s="1456">
        <v>0</v>
      </c>
      <c r="H51" s="1456">
        <v>0</v>
      </c>
      <c r="I51" s="1199"/>
    </row>
    <row r="52" spans="1:9" x14ac:dyDescent="0.25">
      <c r="A52" s="1521" t="s">
        <v>1203</v>
      </c>
      <c r="B52" s="1456">
        <v>91.770608359999997</v>
      </c>
      <c r="C52" s="1557">
        <v>91.770608359999997</v>
      </c>
      <c r="D52" s="1456">
        <v>0</v>
      </c>
      <c r="E52" s="1456">
        <v>0</v>
      </c>
      <c r="F52" s="1456">
        <v>0</v>
      </c>
      <c r="G52" s="1456">
        <v>0</v>
      </c>
      <c r="H52" s="1456">
        <v>0</v>
      </c>
      <c r="I52" s="1199"/>
    </row>
    <row r="53" spans="1:9" x14ac:dyDescent="0.25">
      <c r="A53" s="1521" t="s">
        <v>1202</v>
      </c>
      <c r="B53" s="1456">
        <v>1152.47097775</v>
      </c>
      <c r="C53" s="1557">
        <v>1155.4053818499999</v>
      </c>
      <c r="D53" s="1456">
        <v>0</v>
      </c>
      <c r="E53" s="1456">
        <v>-40.200172380000005</v>
      </c>
      <c r="F53" s="1456">
        <v>37.265768279999996</v>
      </c>
      <c r="G53" s="1456">
        <v>0</v>
      </c>
      <c r="H53" s="1456">
        <v>0</v>
      </c>
      <c r="I53" s="1199"/>
    </row>
    <row r="54" spans="1:9" x14ac:dyDescent="0.25">
      <c r="A54" s="1521" t="s">
        <v>1201</v>
      </c>
      <c r="B54" s="1456">
        <v>732.45469930000002</v>
      </c>
      <c r="C54" s="1557">
        <v>732.45469930000002</v>
      </c>
      <c r="D54" s="1456">
        <v>0</v>
      </c>
      <c r="E54" s="1456">
        <v>0</v>
      </c>
      <c r="F54" s="1456">
        <v>0</v>
      </c>
      <c r="G54" s="1456">
        <v>0</v>
      </c>
      <c r="H54" s="1456">
        <v>0</v>
      </c>
      <c r="I54" s="1199"/>
    </row>
    <row r="55" spans="1:9" x14ac:dyDescent="0.25">
      <c r="A55" s="1521" t="s">
        <v>1200</v>
      </c>
      <c r="B55" s="1456">
        <v>220.77873911</v>
      </c>
      <c r="C55" s="1557">
        <v>220.77873911</v>
      </c>
      <c r="D55" s="1456">
        <v>0</v>
      </c>
      <c r="E55" s="1456">
        <v>0</v>
      </c>
      <c r="F55" s="1456">
        <v>0</v>
      </c>
      <c r="G55" s="1456">
        <v>0</v>
      </c>
      <c r="H55" s="1456">
        <v>0</v>
      </c>
      <c r="I55" s="1199"/>
    </row>
    <row r="56" spans="1:9" x14ac:dyDescent="0.25">
      <c r="A56" s="1522" t="s">
        <v>1199</v>
      </c>
      <c r="B56" s="1456">
        <v>83.7849164</v>
      </c>
      <c r="C56" s="1557">
        <v>83.7849164</v>
      </c>
      <c r="D56" s="1456">
        <v>0</v>
      </c>
      <c r="E56" s="1456">
        <v>0</v>
      </c>
      <c r="F56" s="1456">
        <v>0</v>
      </c>
      <c r="G56" s="1456">
        <v>0</v>
      </c>
      <c r="H56" s="1456">
        <v>0</v>
      </c>
      <c r="I56" s="1199"/>
    </row>
    <row r="57" spans="1:9" x14ac:dyDescent="0.25">
      <c r="A57" s="1521" t="s">
        <v>1198</v>
      </c>
      <c r="B57" s="1456">
        <v>4536.8493263199998</v>
      </c>
      <c r="C57" s="1557">
        <v>2472.10271315</v>
      </c>
      <c r="D57" s="1456">
        <v>0</v>
      </c>
      <c r="E57" s="1456">
        <v>0</v>
      </c>
      <c r="F57" s="1456">
        <v>2064.7466131699998</v>
      </c>
      <c r="G57" s="1456">
        <v>0</v>
      </c>
      <c r="H57" s="1456">
        <v>0</v>
      </c>
      <c r="I57" s="1199"/>
    </row>
    <row r="58" spans="1:9" x14ac:dyDescent="0.25">
      <c r="A58" s="1521" t="s">
        <v>1197</v>
      </c>
      <c r="B58" s="1456">
        <v>5480.2059907325001</v>
      </c>
      <c r="C58" s="1557">
        <v>5412.3717072025001</v>
      </c>
      <c r="D58" s="1456">
        <v>0</v>
      </c>
      <c r="E58" s="1456">
        <v>0</v>
      </c>
      <c r="F58" s="1456">
        <v>67.834283530000008</v>
      </c>
      <c r="G58" s="1456">
        <v>0</v>
      </c>
      <c r="H58" s="1456">
        <v>0</v>
      </c>
      <c r="I58" s="1199"/>
    </row>
    <row r="59" spans="1:9" x14ac:dyDescent="0.25">
      <c r="A59" s="1521" t="s">
        <v>1196</v>
      </c>
      <c r="B59" s="1456">
        <v>2499.2624296875001</v>
      </c>
      <c r="C59" s="1557">
        <v>2499.2624296875001</v>
      </c>
      <c r="D59" s="1456">
        <v>0</v>
      </c>
      <c r="E59" s="1456">
        <v>0</v>
      </c>
      <c r="F59" s="1456">
        <v>0</v>
      </c>
      <c r="G59" s="1456">
        <v>0</v>
      </c>
      <c r="H59" s="1456">
        <v>0</v>
      </c>
      <c r="I59" s="1199"/>
    </row>
    <row r="60" spans="1:9" x14ac:dyDescent="0.25">
      <c r="A60" s="1521" t="s">
        <v>3</v>
      </c>
      <c r="B60" s="1456">
        <v>111.7</v>
      </c>
      <c r="C60" s="1557">
        <v>141.4</v>
      </c>
      <c r="D60" s="1456">
        <v>0</v>
      </c>
      <c r="E60" s="1456">
        <v>0</v>
      </c>
      <c r="F60" s="1456">
        <v>-29.7</v>
      </c>
      <c r="G60" s="1456">
        <v>0</v>
      </c>
      <c r="H60" s="1456">
        <v>0</v>
      </c>
      <c r="I60" s="1199"/>
    </row>
    <row r="61" spans="1:9" ht="15.75" thickBot="1" x14ac:dyDescent="0.3">
      <c r="B61" s="1456"/>
      <c r="C61" s="1456"/>
      <c r="D61" s="1456"/>
      <c r="E61" s="1456"/>
      <c r="F61" s="1456"/>
      <c r="G61" s="1504"/>
      <c r="H61" s="1504"/>
      <c r="I61" s="1199"/>
    </row>
    <row r="62" spans="1:9" ht="15.75" thickBot="1" x14ac:dyDescent="0.3">
      <c r="A62" s="1502" t="s">
        <v>343</v>
      </c>
      <c r="B62" s="1501">
        <v>25398.98643189</v>
      </c>
      <c r="C62" s="1501">
        <v>21037.873286310001</v>
      </c>
      <c r="D62" s="1501">
        <v>0</v>
      </c>
      <c r="E62" s="1501">
        <v>130.67734177</v>
      </c>
      <c r="F62" s="1501">
        <v>4230.4358038099999</v>
      </c>
      <c r="G62" s="1501">
        <v>0</v>
      </c>
      <c r="H62" s="1501">
        <v>0</v>
      </c>
      <c r="I62" s="1199"/>
    </row>
    <row r="63" spans="1:9" x14ac:dyDescent="0.25">
      <c r="A63" s="1519" t="s">
        <v>645</v>
      </c>
      <c r="B63" s="1518">
        <v>32972.624152539996</v>
      </c>
      <c r="C63" s="1518">
        <v>32972.624152539996</v>
      </c>
      <c r="D63" s="1518">
        <v>0</v>
      </c>
      <c r="E63" s="1518">
        <v>0</v>
      </c>
      <c r="F63" s="1518">
        <v>0</v>
      </c>
      <c r="G63" s="1518">
        <v>0</v>
      </c>
      <c r="H63" s="1518">
        <v>0</v>
      </c>
      <c r="I63" s="1199"/>
    </row>
    <row r="64" spans="1:9" x14ac:dyDescent="0.25">
      <c r="A64" s="1519" t="s">
        <v>644</v>
      </c>
      <c r="B64" s="1518">
        <v>40.000000089999958</v>
      </c>
      <c r="C64" s="1518">
        <v>0</v>
      </c>
      <c r="D64" s="1518">
        <v>0</v>
      </c>
      <c r="E64" s="1518">
        <v>0</v>
      </c>
      <c r="F64" s="1518">
        <v>40.000000089999958</v>
      </c>
      <c r="G64" s="1518">
        <v>0</v>
      </c>
      <c r="H64" s="1518">
        <v>0</v>
      </c>
      <c r="I64" s="1199"/>
    </row>
    <row r="65" spans="1:9" ht="15.75" thickBot="1" x14ac:dyDescent="0.3">
      <c r="A65" s="1517" t="s">
        <v>643</v>
      </c>
      <c r="B65" s="1516">
        <v>-8.9999957708641887E-8</v>
      </c>
      <c r="C65" s="1516">
        <v>0</v>
      </c>
      <c r="D65" s="1516">
        <v>0</v>
      </c>
      <c r="E65" s="1516">
        <v>0</v>
      </c>
      <c r="F65" s="1516">
        <v>-8.9999957708641887E-8</v>
      </c>
      <c r="G65" s="1516">
        <v>0</v>
      </c>
      <c r="H65" s="1516">
        <v>0</v>
      </c>
      <c r="I65" s="1199"/>
    </row>
    <row r="66" spans="1:9" ht="15.75" thickBot="1" x14ac:dyDescent="0.3">
      <c r="A66" s="1500" t="s">
        <v>342</v>
      </c>
      <c r="B66" s="1499">
        <v>33012.624152539996</v>
      </c>
      <c r="C66" s="1499">
        <v>32972.624152539996</v>
      </c>
      <c r="D66" s="1499">
        <v>0</v>
      </c>
      <c r="E66" s="1499">
        <v>0</v>
      </c>
      <c r="F66" s="1499">
        <v>40</v>
      </c>
      <c r="G66" s="1499">
        <v>0</v>
      </c>
      <c r="H66" s="1499">
        <v>0</v>
      </c>
      <c r="I66" s="1199"/>
    </row>
    <row r="67" spans="1:9" ht="15.75" thickBot="1" x14ac:dyDescent="0.3">
      <c r="A67" s="1502" t="s">
        <v>335</v>
      </c>
      <c r="B67" s="1501">
        <v>42.884773000000003</v>
      </c>
      <c r="C67" s="1501">
        <v>0</v>
      </c>
      <c r="D67" s="1501">
        <v>0</v>
      </c>
      <c r="E67" s="1501">
        <v>0</v>
      </c>
      <c r="F67" s="1501">
        <v>42.884773000000003</v>
      </c>
      <c r="G67" s="1501">
        <v>0</v>
      </c>
      <c r="H67" s="1501">
        <v>0</v>
      </c>
      <c r="I67" s="1199"/>
    </row>
    <row r="68" spans="1:9" ht="15.75" thickBot="1" x14ac:dyDescent="0.3">
      <c r="A68" s="1502" t="s">
        <v>739</v>
      </c>
      <c r="B68" s="1501">
        <v>28739.095584949999</v>
      </c>
      <c r="C68" s="1501">
        <v>0</v>
      </c>
      <c r="D68" s="1501">
        <v>28739.095584949999</v>
      </c>
      <c r="E68" s="1501">
        <v>0</v>
      </c>
      <c r="F68" s="1501">
        <v>0</v>
      </c>
      <c r="G68" s="1501">
        <v>0</v>
      </c>
      <c r="H68" s="1501">
        <v>0</v>
      </c>
      <c r="I68" s="1199"/>
    </row>
    <row r="69" spans="1:9" ht="15.75" thickBot="1" x14ac:dyDescent="0.3">
      <c r="A69" s="1500" t="s">
        <v>341</v>
      </c>
      <c r="B69" s="1499">
        <v>87193.590942380004</v>
      </c>
      <c r="C69" s="1499">
        <v>54010.497438849998</v>
      </c>
      <c r="D69" s="1499">
        <v>28739.095584949999</v>
      </c>
      <c r="E69" s="1499">
        <v>130.67734177</v>
      </c>
      <c r="F69" s="1499">
        <v>4313.3205768099997</v>
      </c>
      <c r="G69" s="1499">
        <v>0</v>
      </c>
      <c r="H69" s="1499">
        <v>0</v>
      </c>
      <c r="I69" s="1199"/>
    </row>
    <row r="70" spans="1:9" ht="15.75" thickBot="1" x14ac:dyDescent="0.3">
      <c r="A70" s="1502" t="s">
        <v>340</v>
      </c>
      <c r="B70" s="1501">
        <v>58454.495357430002</v>
      </c>
      <c r="C70" s="1501">
        <v>54010.497438849998</v>
      </c>
      <c r="D70" s="1501">
        <v>0</v>
      </c>
      <c r="E70" s="1501">
        <v>130.67734177</v>
      </c>
      <c r="F70" s="1501">
        <v>4313.3205768099997</v>
      </c>
      <c r="G70" s="1501">
        <v>0</v>
      </c>
      <c r="H70" s="1501">
        <v>0</v>
      </c>
      <c r="I70" s="1199"/>
    </row>
    <row r="71" spans="1:9" x14ac:dyDescent="0.25">
      <c r="A71" s="871"/>
      <c r="B71" s="1408"/>
      <c r="C71" s="1408"/>
      <c r="D71" s="1408"/>
    </row>
  </sheetData>
  <pageMargins left="0.7" right="0.7" top="0.75" bottom="0.75" header="0.3" footer="0.3"/>
  <pageSetup paperSize="9" scale="70" orientation="portrait" r:id="rId1"/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4" tint="0.59999389629810485"/>
  </sheetPr>
  <dimension ref="A1:J67"/>
  <sheetViews>
    <sheetView showGridLines="0" view="pageBreakPreview" topLeftCell="A28" zoomScale="80" zoomScaleNormal="100" zoomScaleSheetLayoutView="80" zoomScalePageLayoutView="47" workbookViewId="0">
      <selection activeCell="B13" sqref="B13"/>
    </sheetView>
  </sheetViews>
  <sheetFormatPr defaultColWidth="9.140625" defaultRowHeight="11.25" x14ac:dyDescent="0.2"/>
  <cols>
    <col min="1" max="1" width="33.7109375" style="2" customWidth="1"/>
    <col min="2" max="2" width="18.85546875" style="2" bestFit="1" customWidth="1"/>
    <col min="3" max="3" width="6.7109375" style="2" customWidth="1"/>
    <col min="4" max="4" width="10.5703125" style="2" customWidth="1"/>
    <col min="5" max="7" width="6.7109375" style="2" customWidth="1"/>
    <col min="8" max="8" width="9" style="2" customWidth="1"/>
    <col min="9" max="9" width="6.7109375" style="2" customWidth="1"/>
    <col min="10" max="16384" width="9.140625" style="2"/>
  </cols>
  <sheetData>
    <row r="1" spans="1:9" ht="22.5" customHeight="1" x14ac:dyDescent="0.2">
      <c r="A1" s="10" t="s">
        <v>1516</v>
      </c>
      <c r="B1" s="33"/>
      <c r="C1" s="33"/>
      <c r="D1" s="33"/>
      <c r="E1" s="33"/>
      <c r="F1" s="33"/>
      <c r="G1" s="33"/>
      <c r="H1" s="33"/>
      <c r="I1" s="33"/>
    </row>
    <row r="2" spans="1:9" ht="13.5" customHeight="1" x14ac:dyDescent="0.2">
      <c r="A2" s="882" t="s">
        <v>1323</v>
      </c>
      <c r="B2" s="31" t="s">
        <v>37</v>
      </c>
      <c r="C2" s="30"/>
      <c r="D2" s="30" t="s">
        <v>36</v>
      </c>
      <c r="E2" s="30"/>
      <c r="F2" s="30" t="s">
        <v>35</v>
      </c>
      <c r="G2" s="30"/>
      <c r="H2" s="30" t="s">
        <v>34</v>
      </c>
      <c r="I2" s="30"/>
    </row>
    <row r="3" spans="1:9" ht="12.75" customHeight="1" thickBot="1" x14ac:dyDescent="0.25">
      <c r="A3" s="29"/>
      <c r="B3" s="28" t="s">
        <v>33</v>
      </c>
      <c r="C3" s="27" t="s">
        <v>32</v>
      </c>
      <c r="D3" s="27" t="s">
        <v>33</v>
      </c>
      <c r="E3" s="27" t="s">
        <v>32</v>
      </c>
      <c r="F3" s="27" t="s">
        <v>33</v>
      </c>
      <c r="G3" s="27" t="s">
        <v>32</v>
      </c>
      <c r="H3" s="27" t="s">
        <v>33</v>
      </c>
      <c r="I3" s="27" t="s">
        <v>32</v>
      </c>
    </row>
    <row r="4" spans="1:9" ht="16.5" customHeight="1" x14ac:dyDescent="0.2">
      <c r="A4" s="815" t="s">
        <v>734</v>
      </c>
      <c r="B4" s="20" t="s">
        <v>31</v>
      </c>
      <c r="C4" s="19" t="s">
        <v>30</v>
      </c>
      <c r="D4" s="19" t="s">
        <v>29</v>
      </c>
      <c r="E4" s="19" t="s">
        <v>27</v>
      </c>
      <c r="F4" s="19" t="s">
        <v>28</v>
      </c>
      <c r="G4" s="1841" t="s">
        <v>1393</v>
      </c>
      <c r="H4" s="19" t="s">
        <v>26</v>
      </c>
      <c r="I4" s="19" t="s">
        <v>25</v>
      </c>
    </row>
    <row r="5" spans="1:9" ht="16.5" customHeight="1" x14ac:dyDescent="0.2">
      <c r="A5" s="26" t="s">
        <v>24</v>
      </c>
      <c r="B5" s="19"/>
      <c r="C5" s="19" t="s">
        <v>20</v>
      </c>
      <c r="D5" s="19"/>
      <c r="E5" s="19" t="s">
        <v>22</v>
      </c>
      <c r="F5" s="19"/>
      <c r="G5" s="19"/>
      <c r="H5" s="19"/>
      <c r="I5" s="19"/>
    </row>
    <row r="6" spans="1:9" ht="20.100000000000001" customHeight="1" x14ac:dyDescent="0.2">
      <c r="A6" s="26" t="s">
        <v>23</v>
      </c>
      <c r="B6" s="19"/>
      <c r="C6" s="19" t="s">
        <v>20</v>
      </c>
      <c r="D6" s="19"/>
      <c r="E6" s="19" t="s">
        <v>22</v>
      </c>
      <c r="F6" s="19"/>
      <c r="G6" s="19"/>
      <c r="H6" s="19"/>
      <c r="I6" s="19"/>
    </row>
    <row r="7" spans="1:9" ht="20.100000000000001" customHeight="1" x14ac:dyDescent="0.2">
      <c r="A7" s="815" t="s">
        <v>535</v>
      </c>
      <c r="B7" s="19"/>
      <c r="C7" s="19" t="s">
        <v>20</v>
      </c>
      <c r="D7" s="19"/>
      <c r="E7" s="19"/>
      <c r="F7" s="19"/>
      <c r="G7" s="19"/>
      <c r="H7" s="19"/>
      <c r="I7" s="19"/>
    </row>
    <row r="8" spans="1:9" ht="20.100000000000001" customHeight="1" x14ac:dyDescent="0.2">
      <c r="A8" s="26" t="s">
        <v>21</v>
      </c>
      <c r="B8" s="19"/>
      <c r="C8" s="19" t="s">
        <v>20</v>
      </c>
      <c r="D8" s="19"/>
      <c r="E8" s="19"/>
      <c r="F8" s="19"/>
      <c r="G8" s="19"/>
      <c r="H8" s="19"/>
      <c r="I8" s="19"/>
    </row>
    <row r="9" spans="1:9" ht="20.100000000000001" customHeight="1" x14ac:dyDescent="0.2">
      <c r="A9" s="1018" t="s">
        <v>843</v>
      </c>
      <c r="D9" s="1020" t="s">
        <v>844</v>
      </c>
      <c r="E9" s="1019" t="s">
        <v>1392</v>
      </c>
    </row>
    <row r="10" spans="1:9" ht="20.100000000000001" customHeight="1" x14ac:dyDescent="0.2">
      <c r="A10" s="1018" t="s">
        <v>878</v>
      </c>
      <c r="E10" s="1019" t="s">
        <v>22</v>
      </c>
    </row>
    <row r="11" spans="1:9" ht="20.100000000000001" customHeight="1" x14ac:dyDescent="0.2">
      <c r="A11" s="815" t="s">
        <v>735</v>
      </c>
      <c r="C11" s="816" t="s">
        <v>706</v>
      </c>
      <c r="E11" s="816" t="s">
        <v>707</v>
      </c>
      <c r="G11" s="816" t="s">
        <v>27</v>
      </c>
    </row>
    <row r="12" spans="1:9" ht="20.100000000000001" customHeight="1" x14ac:dyDescent="0.2">
      <c r="A12" s="25" t="s">
        <v>19</v>
      </c>
      <c r="B12" s="24"/>
      <c r="C12" s="19"/>
      <c r="D12" s="24"/>
      <c r="E12" s="19" t="s">
        <v>18</v>
      </c>
      <c r="F12" s="19"/>
      <c r="G12" s="19" t="s">
        <v>18</v>
      </c>
      <c r="H12" s="22"/>
      <c r="I12" s="21"/>
    </row>
    <row r="13" spans="1:9" ht="20.100000000000001" customHeight="1" x14ac:dyDescent="0.2">
      <c r="A13" s="25" t="s">
        <v>640</v>
      </c>
      <c r="B13" s="23"/>
      <c r="C13" s="23"/>
      <c r="D13" s="23"/>
      <c r="E13" s="19" t="s">
        <v>18</v>
      </c>
      <c r="F13" s="19"/>
      <c r="G13" s="19" t="s">
        <v>18</v>
      </c>
      <c r="H13" s="22"/>
    </row>
    <row r="14" spans="1:9" ht="20.100000000000001" customHeight="1" x14ac:dyDescent="0.2">
      <c r="A14" s="1208" t="s">
        <v>870</v>
      </c>
      <c r="B14" s="596"/>
      <c r="C14" s="596"/>
      <c r="D14" s="596"/>
      <c r="E14" s="19" t="s">
        <v>18</v>
      </c>
      <c r="F14" s="19"/>
      <c r="G14" s="19" t="s">
        <v>18</v>
      </c>
    </row>
    <row r="15" spans="1:9" ht="20.100000000000001" customHeight="1" x14ac:dyDescent="0.2">
      <c r="A15" s="1338" t="s">
        <v>617</v>
      </c>
      <c r="B15" s="20"/>
      <c r="C15" s="19"/>
      <c r="D15" s="19"/>
      <c r="E15" s="19"/>
      <c r="F15" s="19"/>
      <c r="G15" s="19"/>
    </row>
    <row r="16" spans="1:9" ht="20.100000000000001" customHeight="1" x14ac:dyDescent="0.2">
      <c r="A16" s="1338" t="s">
        <v>1391</v>
      </c>
      <c r="C16" s="15"/>
      <c r="D16" s="15"/>
      <c r="E16" s="15"/>
      <c r="F16" s="7"/>
    </row>
    <row r="17" spans="1:10" s="1335" customFormat="1" ht="20.100000000000001" customHeight="1" x14ac:dyDescent="0.2">
      <c r="A17" s="1338" t="s">
        <v>1390</v>
      </c>
      <c r="C17" s="15"/>
      <c r="D17" s="15"/>
      <c r="E17" s="15"/>
      <c r="F17" s="7"/>
    </row>
    <row r="18" spans="1:10" ht="20.100000000000001" customHeight="1" x14ac:dyDescent="0.2">
      <c r="A18" s="18" t="s">
        <v>17</v>
      </c>
      <c r="B18" s="17"/>
      <c r="C18" s="17"/>
      <c r="D18" s="17"/>
      <c r="E18" s="17"/>
      <c r="F18" s="7"/>
      <c r="G18" s="7"/>
      <c r="H18" s="9"/>
      <c r="I18" s="7"/>
    </row>
    <row r="19" spans="1:10" ht="30" customHeight="1" x14ac:dyDescent="0.2">
      <c r="A19" s="16" t="s">
        <v>1317</v>
      </c>
      <c r="B19" s="15" t="s">
        <v>16</v>
      </c>
      <c r="C19" s="15"/>
      <c r="D19" s="15" t="s">
        <v>1321</v>
      </c>
      <c r="E19" s="15"/>
      <c r="F19" s="7"/>
      <c r="G19" s="7"/>
      <c r="H19" s="9"/>
      <c r="I19" s="7"/>
      <c r="J19" s="7"/>
    </row>
    <row r="20" spans="1:10" ht="20.100000000000001" customHeight="1" thickBot="1" x14ac:dyDescent="0.25">
      <c r="A20" s="14"/>
      <c r="B20" s="13"/>
      <c r="C20" s="13"/>
      <c r="D20" s="12"/>
      <c r="E20" s="12"/>
      <c r="F20" s="7"/>
      <c r="G20" s="7"/>
      <c r="H20" s="9"/>
      <c r="I20" s="7"/>
      <c r="J20" s="7"/>
    </row>
    <row r="21" spans="1:10" ht="20.100000000000001" customHeight="1" x14ac:dyDescent="0.2">
      <c r="A21" s="1211" t="s">
        <v>15</v>
      </c>
      <c r="B21" s="884">
        <v>804.92285800000002</v>
      </c>
      <c r="C21" s="866"/>
      <c r="D21" s="940">
        <v>19.921976247621316</v>
      </c>
      <c r="E21" s="11"/>
      <c r="F21" s="7"/>
      <c r="G21" s="7"/>
      <c r="H21" s="9"/>
      <c r="I21" s="7"/>
      <c r="J21" s="7"/>
    </row>
    <row r="22" spans="1:10" ht="20.100000000000001" customHeight="1" x14ac:dyDescent="0.2">
      <c r="A22" s="1211" t="s">
        <v>14</v>
      </c>
      <c r="B22" s="884">
        <v>158.21744699999999</v>
      </c>
      <c r="C22" s="866"/>
      <c r="D22" s="941">
        <v>3.9159084498172922</v>
      </c>
      <c r="E22" s="8"/>
      <c r="F22" s="7"/>
      <c r="G22" s="7"/>
      <c r="H22" s="9"/>
      <c r="I22" s="7"/>
      <c r="J22" s="7"/>
    </row>
    <row r="23" spans="1:10" ht="20.100000000000001" customHeight="1" x14ac:dyDescent="0.2">
      <c r="A23" s="1211" t="s">
        <v>11</v>
      </c>
      <c r="B23" s="884">
        <v>116.216883</v>
      </c>
      <c r="C23" s="866"/>
      <c r="D23" s="941">
        <v>2.8763874198471151</v>
      </c>
      <c r="E23" s="8"/>
      <c r="F23" s="7"/>
      <c r="G23" s="7"/>
      <c r="H23" s="9"/>
      <c r="I23" s="7"/>
      <c r="J23" s="7"/>
    </row>
    <row r="24" spans="1:10" ht="20.100000000000001" customHeight="1" x14ac:dyDescent="0.2">
      <c r="A24" s="1211" t="s">
        <v>13</v>
      </c>
      <c r="B24" s="884">
        <v>112.2</v>
      </c>
      <c r="C24" s="866"/>
      <c r="D24" s="941">
        <v>2.7769688893381033</v>
      </c>
      <c r="E24" s="8"/>
      <c r="F24" s="7"/>
      <c r="G24" s="7"/>
      <c r="H24" s="9"/>
      <c r="I24" s="7"/>
      <c r="J24" s="7"/>
    </row>
    <row r="25" spans="1:10" ht="20.100000000000001" customHeight="1" x14ac:dyDescent="0.2">
      <c r="A25" s="1211" t="s">
        <v>10</v>
      </c>
      <c r="B25" s="884">
        <v>107.82291499999999</v>
      </c>
      <c r="C25" s="866"/>
      <c r="D25" s="941">
        <v>2.6686352986875819</v>
      </c>
      <c r="E25" s="8"/>
      <c r="F25" s="7"/>
      <c r="G25" s="7"/>
      <c r="H25" s="9"/>
      <c r="I25" s="7"/>
      <c r="J25" s="7"/>
    </row>
    <row r="26" spans="1:10" ht="20.100000000000001" customHeight="1" x14ac:dyDescent="0.2">
      <c r="A26" s="1211" t="s">
        <v>771</v>
      </c>
      <c r="B26" s="884">
        <v>91.961978999999999</v>
      </c>
      <c r="C26" s="866"/>
      <c r="D26" s="941">
        <v>2.2760744624328342</v>
      </c>
      <c r="E26" s="8"/>
      <c r="F26" s="7"/>
      <c r="G26" s="7"/>
      <c r="H26" s="9"/>
      <c r="I26" s="7"/>
      <c r="J26" s="7"/>
    </row>
    <row r="27" spans="1:10" ht="20.100000000000001" customHeight="1" x14ac:dyDescent="0.2">
      <c r="A27" s="1211" t="s">
        <v>12</v>
      </c>
      <c r="B27" s="884">
        <v>80.754570000000001</v>
      </c>
      <c r="C27" s="866"/>
      <c r="D27" s="941">
        <v>1.9986892028687711</v>
      </c>
      <c r="E27" s="8"/>
      <c r="F27" s="7"/>
      <c r="G27" s="7"/>
      <c r="H27" s="9"/>
      <c r="I27" s="7"/>
      <c r="J27" s="7"/>
    </row>
    <row r="28" spans="1:10" ht="20.100000000000001" customHeight="1" x14ac:dyDescent="0.2">
      <c r="A28" s="1211" t="s">
        <v>4</v>
      </c>
      <c r="B28" s="884">
        <v>60.471393999999997</v>
      </c>
      <c r="C28" s="866"/>
      <c r="D28" s="941">
        <v>1.4966771821114693</v>
      </c>
      <c r="E28" s="8"/>
      <c r="F28" s="7"/>
      <c r="G28" s="7"/>
      <c r="H28" s="9"/>
      <c r="I28" s="7"/>
      <c r="J28" s="7"/>
    </row>
    <row r="29" spans="1:10" ht="20.100000000000001" customHeight="1" x14ac:dyDescent="0.2">
      <c r="A29" s="1211" t="s">
        <v>6</v>
      </c>
      <c r="B29" s="884">
        <v>43.173972999999997</v>
      </c>
      <c r="C29" s="866"/>
      <c r="D29" s="941">
        <v>1.0685631002684781</v>
      </c>
      <c r="E29" s="8"/>
      <c r="F29" s="7"/>
      <c r="G29" s="7"/>
      <c r="H29" s="9"/>
      <c r="I29" s="7"/>
      <c r="J29" s="7"/>
    </row>
    <row r="30" spans="1:10" ht="20.100000000000001" customHeight="1" x14ac:dyDescent="0.2">
      <c r="A30" s="1211" t="s">
        <v>9</v>
      </c>
      <c r="B30" s="884">
        <v>40.099234000000003</v>
      </c>
      <c r="C30" s="866"/>
      <c r="D30" s="941">
        <v>0.99246279237333968</v>
      </c>
      <c r="E30" s="8"/>
      <c r="F30" s="7"/>
      <c r="G30" s="7"/>
      <c r="H30" s="9"/>
      <c r="I30" s="7"/>
      <c r="J30" s="7"/>
    </row>
    <row r="31" spans="1:10" ht="20.25" customHeight="1" x14ac:dyDescent="0.2">
      <c r="A31" s="1211" t="s">
        <v>846</v>
      </c>
      <c r="B31" s="884">
        <v>38.866129999999998</v>
      </c>
      <c r="C31" s="866"/>
      <c r="D31" s="941">
        <v>0.9619432607751367</v>
      </c>
      <c r="E31" s="8"/>
      <c r="F31" s="7"/>
      <c r="G31" s="7"/>
      <c r="H31" s="9"/>
      <c r="I31" s="7"/>
      <c r="J31" s="7"/>
    </row>
    <row r="32" spans="1:10" ht="21.75" customHeight="1" x14ac:dyDescent="0.2">
      <c r="A32" s="1211" t="s">
        <v>1149</v>
      </c>
      <c r="B32" s="884">
        <v>31.331211</v>
      </c>
      <c r="C32" s="866"/>
      <c r="D32" s="941">
        <v>0.77545274699008704</v>
      </c>
      <c r="E32" s="8"/>
      <c r="F32" s="7"/>
      <c r="G32" s="7"/>
      <c r="H32" s="9"/>
      <c r="I32" s="7"/>
      <c r="J32" s="7"/>
    </row>
    <row r="33" spans="1:10" ht="20.100000000000001" customHeight="1" x14ac:dyDescent="0.2">
      <c r="A33" s="1212" t="s">
        <v>8</v>
      </c>
      <c r="B33" s="884">
        <v>29.919919</v>
      </c>
      <c r="C33" s="866"/>
      <c r="D33" s="941">
        <v>0.74052303239319084</v>
      </c>
      <c r="E33" s="8"/>
      <c r="F33" s="7"/>
      <c r="G33" s="7"/>
      <c r="H33" s="9"/>
      <c r="I33" s="7"/>
      <c r="J33" s="7"/>
    </row>
    <row r="34" spans="1:10" ht="20.100000000000001" customHeight="1" x14ac:dyDescent="0.2">
      <c r="A34" s="1211" t="s">
        <v>5</v>
      </c>
      <c r="B34" s="884">
        <v>26.051718000000001</v>
      </c>
      <c r="C34" s="866"/>
      <c r="D34" s="941">
        <v>0.64478440641541424</v>
      </c>
      <c r="E34" s="8"/>
      <c r="F34" s="7"/>
      <c r="G34" s="7"/>
      <c r="H34" s="9"/>
      <c r="I34" s="7"/>
      <c r="J34" s="7"/>
    </row>
    <row r="35" spans="1:10" ht="20.100000000000001" customHeight="1" x14ac:dyDescent="0.2">
      <c r="A35" s="1211" t="s">
        <v>847</v>
      </c>
      <c r="B35" s="884">
        <v>25.554829000000002</v>
      </c>
      <c r="C35" s="866"/>
      <c r="D35" s="941">
        <v>0.63248632001207805</v>
      </c>
      <c r="E35" s="8"/>
      <c r="F35" s="7"/>
      <c r="G35" s="7"/>
      <c r="H35" s="9"/>
      <c r="I35" s="7"/>
      <c r="J35" s="7"/>
    </row>
    <row r="36" spans="1:10" ht="20.100000000000001" customHeight="1" x14ac:dyDescent="0.2">
      <c r="A36" s="1211" t="s">
        <v>615</v>
      </c>
      <c r="B36" s="884">
        <v>25.032627999999999</v>
      </c>
      <c r="C36" s="866"/>
      <c r="D36" s="941">
        <v>0.61956175734736108</v>
      </c>
      <c r="E36" s="8"/>
      <c r="F36" s="7"/>
      <c r="G36" s="7"/>
      <c r="H36" s="9"/>
      <c r="I36" s="7"/>
      <c r="J36" s="7"/>
    </row>
    <row r="37" spans="1:10" ht="20.100000000000001" customHeight="1" x14ac:dyDescent="0.25">
      <c r="A37" s="1211" t="s">
        <v>733</v>
      </c>
      <c r="B37" s="884">
        <v>22.895679999999999</v>
      </c>
      <c r="C37" s="866"/>
      <c r="D37" s="941">
        <v>0.56667193458324983</v>
      </c>
      <c r="E37" s="8"/>
      <c r="F37" s="7"/>
      <c r="G37" s="1"/>
      <c r="H37" s="9"/>
      <c r="I37" s="7"/>
      <c r="J37" s="7"/>
    </row>
    <row r="38" spans="1:10" ht="20.100000000000001" customHeight="1" x14ac:dyDescent="0.2">
      <c r="A38" s="1211" t="s">
        <v>7</v>
      </c>
      <c r="B38" s="884">
        <v>22.375319999999999</v>
      </c>
      <c r="C38" s="866"/>
      <c r="D38" s="941">
        <v>0.55379293697847287</v>
      </c>
      <c r="E38" s="8"/>
      <c r="F38" s="7"/>
      <c r="G38" s="7"/>
      <c r="H38" s="9"/>
      <c r="I38" s="7"/>
      <c r="J38" s="7"/>
    </row>
    <row r="39" spans="1:10" ht="20.100000000000001" customHeight="1" x14ac:dyDescent="0.2">
      <c r="A39" s="1211" t="s">
        <v>1322</v>
      </c>
      <c r="B39" s="884">
        <v>21.892790000000002</v>
      </c>
      <c r="C39" s="866"/>
      <c r="D39" s="941">
        <v>0.5418502382425342</v>
      </c>
      <c r="E39" s="8"/>
      <c r="F39" s="7"/>
      <c r="H39" s="7"/>
      <c r="I39" s="7"/>
      <c r="J39" s="7"/>
    </row>
    <row r="40" spans="1:10" ht="20.100000000000001" customHeight="1" x14ac:dyDescent="0.2">
      <c r="A40" s="1211" t="s">
        <v>648</v>
      </c>
      <c r="B40" s="884">
        <v>20.406499</v>
      </c>
      <c r="C40" s="866"/>
      <c r="D40" s="941">
        <v>0.50506428576924345</v>
      </c>
      <c r="E40" s="8"/>
      <c r="J40" s="7"/>
    </row>
    <row r="41" spans="1:10" ht="20.100000000000001" customHeight="1" thickBot="1" x14ac:dyDescent="0.25">
      <c r="A41" s="1210" t="s">
        <v>3</v>
      </c>
      <c r="B41" s="1222">
        <v>2169.783942</v>
      </c>
      <c r="C41" s="866"/>
      <c r="D41" s="942">
        <v>53.5</v>
      </c>
      <c r="E41" s="6"/>
    </row>
    <row r="42" spans="1:10" ht="20.100000000000001" customHeight="1" x14ac:dyDescent="0.2">
      <c r="A42" s="883" t="s">
        <v>756</v>
      </c>
      <c r="B42" s="5">
        <v>4050</v>
      </c>
      <c r="C42" s="4"/>
      <c r="D42" s="3" t="s">
        <v>2</v>
      </c>
      <c r="E42" s="3"/>
    </row>
    <row r="43" spans="1:10" ht="20.100000000000001" customHeight="1" x14ac:dyDescent="0.25">
      <c r="A43" s="1" t="s">
        <v>1</v>
      </c>
    </row>
    <row r="44" spans="1:10" ht="20.100000000000001" customHeight="1" x14ac:dyDescent="0.2"/>
    <row r="45" spans="1:10" ht="20.100000000000001" customHeight="1" x14ac:dyDescent="0.2"/>
    <row r="46" spans="1:10" ht="20.100000000000001" customHeight="1" x14ac:dyDescent="0.2"/>
    <row r="47" spans="1:10" ht="20.100000000000001" customHeight="1" x14ac:dyDescent="0.2"/>
    <row r="48" spans="1:10" ht="20.100000000000001" customHeight="1" x14ac:dyDescent="0.2"/>
    <row r="49" ht="20.100000000000001" customHeight="1" x14ac:dyDescent="0.2"/>
    <row r="50" ht="20.100000000000001" customHeight="1" x14ac:dyDescent="0.2"/>
    <row r="51" ht="20.100000000000001" customHeight="1" x14ac:dyDescent="0.2"/>
    <row r="52" ht="20.100000000000001" customHeight="1" x14ac:dyDescent="0.2"/>
    <row r="53" ht="20.100000000000001" customHeight="1" x14ac:dyDescent="0.2"/>
    <row r="54" ht="20.100000000000001" customHeight="1" x14ac:dyDescent="0.2"/>
    <row r="55" ht="20.100000000000001" customHeight="1" x14ac:dyDescent="0.2"/>
    <row r="56" ht="20.100000000000001" customHeight="1" x14ac:dyDescent="0.2"/>
    <row r="57" ht="20.100000000000001" customHeight="1" x14ac:dyDescent="0.2"/>
    <row r="58" ht="20.100000000000001" customHeight="1" x14ac:dyDescent="0.2"/>
    <row r="59" ht="20.100000000000001" customHeight="1" x14ac:dyDescent="0.2"/>
    <row r="60" ht="20.100000000000001" customHeight="1" x14ac:dyDescent="0.2"/>
    <row r="61" ht="20.100000000000001" customHeight="1" x14ac:dyDescent="0.2"/>
    <row r="62" ht="20.100000000000001" customHeight="1" x14ac:dyDescent="0.2"/>
    <row r="63" ht="20.100000000000001" customHeight="1" x14ac:dyDescent="0.2"/>
    <row r="64" ht="20.100000000000001" customHeight="1" x14ac:dyDescent="0.2"/>
    <row r="65" ht="20.100000000000001" customHeight="1" x14ac:dyDescent="0.2"/>
    <row r="66" ht="20.100000000000001" customHeight="1" x14ac:dyDescent="0.2"/>
    <row r="67" ht="20.100000000000001" customHeight="1" x14ac:dyDescent="0.2"/>
  </sheetData>
  <printOptions horizontalCentered="1"/>
  <pageMargins left="0.7" right="0.7" top="0.75" bottom="0.75" header="0.3" footer="0.3"/>
  <pageSetup paperSize="9" scale="80" orientation="portrait" r:id="rId1"/>
  <headerFooter>
    <oddHeader>&amp;RNordea in brief</oddHeader>
  </headerFooter>
  <ignoredErrors>
    <ignoredError sqref="D42" numberStoredAsText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6E1C6-0D04-479F-A43F-8220640EAF68}">
  <dimension ref="A1:N336"/>
  <sheetViews>
    <sheetView view="pageBreakPreview" topLeftCell="A328" zoomScale="85" zoomScaleNormal="90" zoomScaleSheetLayoutView="85" workbookViewId="0">
      <selection activeCell="A293" sqref="A293:XFD293"/>
    </sheetView>
  </sheetViews>
  <sheetFormatPr defaultColWidth="9.140625" defaultRowHeight="15" x14ac:dyDescent="0.25"/>
  <cols>
    <col min="1" max="1" width="38.7109375" style="1537" customWidth="1"/>
    <col min="2" max="8" width="9.85546875" style="1538" customWidth="1"/>
    <col min="9" max="9" width="9.85546875" style="1537" customWidth="1"/>
    <col min="10" max="16384" width="9.140625" style="1742"/>
  </cols>
  <sheetData>
    <row r="1" spans="1:14" x14ac:dyDescent="0.25">
      <c r="A1" s="1563" t="s">
        <v>1373</v>
      </c>
      <c r="B1" s="1563"/>
      <c r="C1" s="1563"/>
      <c r="D1" s="1437"/>
      <c r="E1" s="1579"/>
      <c r="F1" s="1578"/>
      <c r="G1" s="1577"/>
      <c r="H1" s="1447"/>
      <c r="I1" s="1538"/>
    </row>
    <row r="2" spans="1:14" ht="13.5" customHeight="1" x14ac:dyDescent="0.25">
      <c r="A2" s="2253" t="s">
        <v>316</v>
      </c>
      <c r="B2" s="1411"/>
      <c r="C2" s="1411"/>
      <c r="D2" s="1411"/>
      <c r="E2" s="1411"/>
      <c r="F2" s="1411"/>
      <c r="G2" s="1575"/>
      <c r="H2" s="1574"/>
      <c r="I2" s="1573"/>
    </row>
    <row r="3" spans="1:14" ht="39" customHeight="1" thickBot="1" x14ac:dyDescent="0.3">
      <c r="A3" s="2263" t="s">
        <v>143</v>
      </c>
      <c r="B3" s="2251" t="s">
        <v>316</v>
      </c>
      <c r="C3" s="2251"/>
      <c r="D3" s="2251" t="s">
        <v>305</v>
      </c>
      <c r="E3" s="2251" t="s">
        <v>304</v>
      </c>
      <c r="F3" s="2251" t="s">
        <v>303</v>
      </c>
      <c r="G3" s="2251" t="s">
        <v>302</v>
      </c>
      <c r="H3" s="2252" t="s">
        <v>301</v>
      </c>
      <c r="I3" s="2262" t="s">
        <v>366</v>
      </c>
    </row>
    <row r="4" spans="1:14" ht="13.5" customHeight="1" x14ac:dyDescent="0.25">
      <c r="A4" s="1521" t="s">
        <v>1213</v>
      </c>
      <c r="B4" s="1456">
        <v>15427.981774020001</v>
      </c>
      <c r="C4" s="1572">
        <v>4.7803177452972113E-2</v>
      </c>
      <c r="D4" s="1456">
        <v>2991.8463806600002</v>
      </c>
      <c r="E4" s="1456">
        <v>2055.1934402999996</v>
      </c>
      <c r="F4" s="1456">
        <v>1995.9874533899999</v>
      </c>
      <c r="G4" s="1456">
        <v>7730.6277550200002</v>
      </c>
      <c r="H4" s="1456">
        <v>10.444455529999999</v>
      </c>
      <c r="I4" s="1456">
        <v>643.88228912</v>
      </c>
      <c r="J4" s="595"/>
      <c r="K4" s="595"/>
      <c r="L4" s="595"/>
      <c r="M4" s="595"/>
      <c r="N4" s="595"/>
    </row>
    <row r="5" spans="1:14" ht="13.5" customHeight="1" x14ac:dyDescent="0.25">
      <c r="A5" s="1521" t="s">
        <v>1513</v>
      </c>
      <c r="B5" s="1456">
        <v>3698.3966020800003</v>
      </c>
      <c r="C5" s="1572">
        <v>1.1459380212544329E-2</v>
      </c>
      <c r="D5" s="1456">
        <v>3409.7092441099999</v>
      </c>
      <c r="E5" s="1456">
        <v>170.63489113</v>
      </c>
      <c r="F5" s="1456">
        <v>21.27100888</v>
      </c>
      <c r="G5" s="1456">
        <v>89.94487273</v>
      </c>
      <c r="H5" s="1456">
        <v>0</v>
      </c>
      <c r="I5" s="1456">
        <v>6.8365852299999998</v>
      </c>
      <c r="J5" s="595"/>
      <c r="K5" s="595"/>
      <c r="L5" s="595"/>
      <c r="M5" s="595"/>
      <c r="N5" s="595"/>
    </row>
    <row r="6" spans="1:14" ht="13.5" customHeight="1" x14ac:dyDescent="0.25">
      <c r="A6" s="1521" t="s">
        <v>1514</v>
      </c>
      <c r="B6" s="1456">
        <v>2557.5139549199998</v>
      </c>
      <c r="C6" s="1572">
        <v>7.9243866901222842E-3</v>
      </c>
      <c r="D6" s="1456">
        <v>2358.48574345</v>
      </c>
      <c r="E6" s="1456">
        <v>111.05020549</v>
      </c>
      <c r="F6" s="1456">
        <v>9.1241202399999999</v>
      </c>
      <c r="G6" s="1456">
        <v>78.853885739999996</v>
      </c>
      <c r="H6" s="1456">
        <v>0</v>
      </c>
      <c r="I6" s="1456">
        <v>0</v>
      </c>
      <c r="J6" s="595"/>
      <c r="K6" s="595"/>
      <c r="L6" s="595"/>
      <c r="M6" s="595"/>
      <c r="N6" s="595"/>
    </row>
    <row r="7" spans="1:14" ht="13.5" customHeight="1" x14ac:dyDescent="0.25">
      <c r="A7" s="1523" t="s">
        <v>1212</v>
      </c>
      <c r="B7" s="1456">
        <v>1270.7471377500001</v>
      </c>
      <c r="C7" s="1572">
        <v>3.9373750768887123E-3</v>
      </c>
      <c r="D7" s="1456">
        <v>41.071261589999999</v>
      </c>
      <c r="E7" s="1456">
        <v>8.3182046800000009</v>
      </c>
      <c r="F7" s="1456">
        <v>1219.89548193</v>
      </c>
      <c r="G7" s="1456">
        <v>1.4621895499999999</v>
      </c>
      <c r="H7" s="1456">
        <v>0</v>
      </c>
      <c r="I7" s="1456">
        <v>0</v>
      </c>
      <c r="J7" s="595"/>
      <c r="K7" s="595"/>
      <c r="L7" s="595"/>
      <c r="M7" s="595"/>
      <c r="N7" s="595"/>
    </row>
    <row r="8" spans="1:14" ht="13.5" customHeight="1" x14ac:dyDescent="0.25">
      <c r="A8" s="1523" t="s">
        <v>1211</v>
      </c>
      <c r="B8" s="1456">
        <v>2201.6891354999998</v>
      </c>
      <c r="C8" s="1572">
        <v>6.821873267819095E-3</v>
      </c>
      <c r="D8" s="1456">
        <v>279.44366312000005</v>
      </c>
      <c r="E8" s="1456">
        <v>866.83282802999997</v>
      </c>
      <c r="F8" s="1456">
        <v>146.62041899999997</v>
      </c>
      <c r="G8" s="1456">
        <v>823.76765889000012</v>
      </c>
      <c r="H8" s="1456">
        <v>15.7148772</v>
      </c>
      <c r="I8" s="1456">
        <v>69.309689260000027</v>
      </c>
      <c r="J8" s="595"/>
      <c r="K8" s="595"/>
      <c r="L8" s="595"/>
      <c r="M8" s="595"/>
      <c r="N8" s="595"/>
    </row>
    <row r="9" spans="1:14" ht="13.5" customHeight="1" x14ac:dyDescent="0.25">
      <c r="A9" s="1417" t="s">
        <v>1210</v>
      </c>
      <c r="B9" s="1456">
        <v>1939.8981792299999</v>
      </c>
      <c r="C9" s="1572">
        <v>6.0107211857475563E-3</v>
      </c>
      <c r="D9" s="1456">
        <v>451.24956004999996</v>
      </c>
      <c r="E9" s="1456">
        <v>74.125089349999996</v>
      </c>
      <c r="F9" s="1456">
        <v>848.16670493000004</v>
      </c>
      <c r="G9" s="1456">
        <v>246.38198334999998</v>
      </c>
      <c r="H9" s="1456">
        <v>0</v>
      </c>
      <c r="I9" s="1456">
        <v>319.97484155000001</v>
      </c>
      <c r="J9" s="595"/>
      <c r="K9" s="595"/>
      <c r="L9" s="595"/>
      <c r="M9" s="595"/>
      <c r="N9" s="595"/>
    </row>
    <row r="10" spans="1:14" ht="13.5" customHeight="1" x14ac:dyDescent="0.25">
      <c r="A10" s="1417" t="s">
        <v>1209</v>
      </c>
      <c r="B10" s="1456">
        <v>3723.13710429</v>
      </c>
      <c r="C10" s="1572">
        <v>1.1536037978591981E-2</v>
      </c>
      <c r="D10" s="1456">
        <v>1714.3886015200001</v>
      </c>
      <c r="E10" s="1456">
        <v>741.47882244999994</v>
      </c>
      <c r="F10" s="1456">
        <v>520.84595215000002</v>
      </c>
      <c r="G10" s="1456">
        <v>662.15978071999996</v>
      </c>
      <c r="H10" s="1456">
        <v>0.22589044000000003</v>
      </c>
      <c r="I10" s="1456">
        <v>84.038057010000003</v>
      </c>
      <c r="J10" s="595"/>
      <c r="K10" s="595"/>
      <c r="L10" s="595"/>
      <c r="M10" s="595"/>
      <c r="N10" s="595"/>
    </row>
    <row r="11" spans="1:14" ht="13.5" customHeight="1" x14ac:dyDescent="0.25">
      <c r="A11" s="1521" t="s">
        <v>1208</v>
      </c>
      <c r="B11" s="1456">
        <v>4067.9182943500014</v>
      </c>
      <c r="C11" s="1572">
        <v>1.2604333018882958E-2</v>
      </c>
      <c r="D11" s="1456">
        <v>1235.4423247500001</v>
      </c>
      <c r="E11" s="1456">
        <v>893.2408104000001</v>
      </c>
      <c r="F11" s="1456">
        <v>550.19395384000018</v>
      </c>
      <c r="G11" s="1456">
        <v>1386.9678198900003</v>
      </c>
      <c r="H11" s="1456">
        <v>1.6001222400000001</v>
      </c>
      <c r="I11" s="1456">
        <v>0.47326323000000414</v>
      </c>
      <c r="J11" s="595"/>
      <c r="K11" s="595"/>
      <c r="L11" s="595"/>
      <c r="M11" s="595"/>
      <c r="N11" s="595"/>
    </row>
    <row r="12" spans="1:14" ht="13.5" customHeight="1" x14ac:dyDescent="0.25">
      <c r="A12" s="1521" t="s">
        <v>1207</v>
      </c>
      <c r="B12" s="1456">
        <v>1497.00338648</v>
      </c>
      <c r="C12" s="1572">
        <v>4.6384238444013388E-3</v>
      </c>
      <c r="D12" s="1456">
        <v>203.03529992</v>
      </c>
      <c r="E12" s="1456">
        <v>309.12030706999997</v>
      </c>
      <c r="F12" s="1456">
        <v>95.340489749999989</v>
      </c>
      <c r="G12" s="1456">
        <v>730.64836522000007</v>
      </c>
      <c r="H12" s="1456">
        <v>0.21091579999999999</v>
      </c>
      <c r="I12" s="1456">
        <v>158.64800872000001</v>
      </c>
      <c r="J12" s="595"/>
      <c r="K12" s="595"/>
      <c r="L12" s="595"/>
      <c r="M12" s="595"/>
      <c r="N12" s="595"/>
    </row>
    <row r="13" spans="1:14" ht="13.5" customHeight="1" x14ac:dyDescent="0.25">
      <c r="A13" s="1521" t="s">
        <v>1206</v>
      </c>
      <c r="B13" s="1456">
        <v>3473.0875616799999</v>
      </c>
      <c r="C13" s="1572">
        <v>1.0761266344005991E-2</v>
      </c>
      <c r="D13" s="1456">
        <v>928.84246039999994</v>
      </c>
      <c r="E13" s="1456">
        <v>970.53136962999997</v>
      </c>
      <c r="F13" s="1456">
        <v>489.79066906999998</v>
      </c>
      <c r="G13" s="1456">
        <v>1065.73142493</v>
      </c>
      <c r="H13" s="1456">
        <v>0</v>
      </c>
      <c r="I13" s="1456">
        <v>18.191637650000001</v>
      </c>
      <c r="J13" s="595"/>
      <c r="K13" s="595"/>
      <c r="L13" s="595"/>
      <c r="M13" s="595"/>
      <c r="N13" s="595"/>
    </row>
    <row r="14" spans="1:14" ht="13.5" customHeight="1" x14ac:dyDescent="0.25">
      <c r="A14" s="1521" t="s">
        <v>1205</v>
      </c>
      <c r="B14" s="1456">
        <v>3920.1825829500021</v>
      </c>
      <c r="C14" s="1572">
        <v>1.2146577977968422E-2</v>
      </c>
      <c r="D14" s="1456">
        <v>882.77126137999926</v>
      </c>
      <c r="E14" s="1456">
        <v>1308.0490266800002</v>
      </c>
      <c r="F14" s="1456">
        <v>681.43564526999921</v>
      </c>
      <c r="G14" s="1456">
        <v>929.26574030000006</v>
      </c>
      <c r="H14" s="1456">
        <v>18.901950970000019</v>
      </c>
      <c r="I14" s="1456">
        <v>99.758958349999972</v>
      </c>
      <c r="J14" s="595"/>
      <c r="K14" s="595"/>
      <c r="L14" s="595"/>
      <c r="M14" s="595"/>
      <c r="N14" s="595"/>
    </row>
    <row r="15" spans="1:14" ht="13.5" customHeight="1" x14ac:dyDescent="0.25">
      <c r="A15" s="1522" t="s">
        <v>1204</v>
      </c>
      <c r="B15" s="1456">
        <v>1877.43941954</v>
      </c>
      <c r="C15" s="1572">
        <v>5.8171944356718314E-3</v>
      </c>
      <c r="D15" s="1456">
        <v>266.1520428</v>
      </c>
      <c r="E15" s="1456">
        <v>459.30388633000001</v>
      </c>
      <c r="F15" s="1456">
        <v>235.68039834000001</v>
      </c>
      <c r="G15" s="1456">
        <v>679.77379257999996</v>
      </c>
      <c r="H15" s="1456">
        <v>231.42548413999998</v>
      </c>
      <c r="I15" s="1456">
        <v>5.1038153499999996</v>
      </c>
      <c r="J15" s="595"/>
      <c r="K15" s="595"/>
      <c r="L15" s="595"/>
      <c r="M15" s="595"/>
      <c r="N15" s="595"/>
    </row>
    <row r="16" spans="1:14" ht="13.5" customHeight="1" x14ac:dyDescent="0.25">
      <c r="A16" s="1521" t="s">
        <v>1203</v>
      </c>
      <c r="B16" s="1456">
        <v>3262.0049063900001</v>
      </c>
      <c r="C16" s="1572">
        <v>1.0107232538685828E-2</v>
      </c>
      <c r="D16" s="1456">
        <v>617.04014489999997</v>
      </c>
      <c r="E16" s="1456">
        <v>1583.0162541300001</v>
      </c>
      <c r="F16" s="1456">
        <v>150.60906376</v>
      </c>
      <c r="G16" s="1456">
        <v>648.37740904000009</v>
      </c>
      <c r="H16" s="1456">
        <v>127.60679573</v>
      </c>
      <c r="I16" s="1456">
        <v>135.35523882999999</v>
      </c>
      <c r="J16" s="595"/>
      <c r="K16" s="595"/>
      <c r="L16" s="595"/>
      <c r="M16" s="595"/>
      <c r="N16" s="595"/>
    </row>
    <row r="17" spans="1:14" ht="13.5" customHeight="1" x14ac:dyDescent="0.25">
      <c r="A17" s="1521" t="s">
        <v>1202</v>
      </c>
      <c r="B17" s="1456">
        <v>11400.386420819999</v>
      </c>
      <c r="C17" s="1572">
        <v>3.5323783958872958E-2</v>
      </c>
      <c r="D17" s="1456">
        <v>3461.8995456299999</v>
      </c>
      <c r="E17" s="1456">
        <v>1137.1649886</v>
      </c>
      <c r="F17" s="1456">
        <v>3184.4662767099999</v>
      </c>
      <c r="G17" s="1456">
        <v>3342.46087708</v>
      </c>
      <c r="H17" s="1456">
        <v>-4.4995E-3</v>
      </c>
      <c r="I17" s="1456">
        <v>274.39923229999999</v>
      </c>
      <c r="J17" s="595"/>
      <c r="K17" s="595"/>
      <c r="L17" s="595"/>
      <c r="M17" s="595"/>
      <c r="N17" s="595"/>
    </row>
    <row r="18" spans="1:14" ht="13.5" customHeight="1" x14ac:dyDescent="0.25">
      <c r="A18" s="1521" t="s">
        <v>1201</v>
      </c>
      <c r="B18" s="1456">
        <v>6571.9001942299992</v>
      </c>
      <c r="C18" s="1572">
        <v>2.0362852107916374E-2</v>
      </c>
      <c r="D18" s="1456">
        <v>1312.12372891</v>
      </c>
      <c r="E18" s="1456">
        <v>1173.22518231</v>
      </c>
      <c r="F18" s="1456">
        <v>3051.1616567699998</v>
      </c>
      <c r="G18" s="1456">
        <v>975.66771293999989</v>
      </c>
      <c r="H18" s="1456">
        <v>-1.0845499999999999E-3</v>
      </c>
      <c r="I18" s="1456">
        <v>59.722997849999999</v>
      </c>
      <c r="J18" s="595"/>
      <c r="K18" s="595"/>
      <c r="L18" s="595"/>
      <c r="M18" s="595"/>
      <c r="N18" s="595"/>
    </row>
    <row r="19" spans="1:14" ht="13.5" customHeight="1" x14ac:dyDescent="0.25">
      <c r="A19" s="1521" t="s">
        <v>1200</v>
      </c>
      <c r="B19" s="1456">
        <v>4949.63151423</v>
      </c>
      <c r="C19" s="1572">
        <v>1.5336297194750175E-2</v>
      </c>
      <c r="D19" s="1456">
        <v>1752.6343848600002</v>
      </c>
      <c r="E19" s="1456">
        <v>1129.9832229899998</v>
      </c>
      <c r="F19" s="1456">
        <v>473.93977092</v>
      </c>
      <c r="G19" s="1456">
        <v>1533.3103257599998</v>
      </c>
      <c r="H19" s="1456">
        <v>7.34268725</v>
      </c>
      <c r="I19" s="1456">
        <v>52.421122450000006</v>
      </c>
      <c r="J19" s="595"/>
      <c r="K19" s="595"/>
      <c r="L19" s="595"/>
      <c r="M19" s="595"/>
      <c r="N19" s="595"/>
    </row>
    <row r="20" spans="1:14" s="873" customFormat="1" ht="13.5" customHeight="1" x14ac:dyDescent="0.25">
      <c r="A20" s="1522" t="s">
        <v>1199</v>
      </c>
      <c r="B20" s="1456">
        <v>7725.6058532100005</v>
      </c>
      <c r="C20" s="1572">
        <v>2.3937577379992497E-2</v>
      </c>
      <c r="D20" s="1456">
        <v>396.21521461000003</v>
      </c>
      <c r="E20" s="1456">
        <v>246.36179462999999</v>
      </c>
      <c r="F20" s="1456">
        <v>4864.2370819300004</v>
      </c>
      <c r="G20" s="1456">
        <v>105.77338266</v>
      </c>
      <c r="H20" s="1456">
        <v>0</v>
      </c>
      <c r="I20" s="1456">
        <v>2113.0183793800006</v>
      </c>
      <c r="J20" s="595"/>
      <c r="K20" s="595"/>
      <c r="L20" s="595"/>
      <c r="M20" s="595"/>
      <c r="N20" s="595"/>
    </row>
    <row r="21" spans="1:14" s="873" customFormat="1" ht="13.5" customHeight="1" x14ac:dyDescent="0.25">
      <c r="A21" s="1521" t="s">
        <v>1198</v>
      </c>
      <c r="B21" s="1456">
        <v>7829.1675156200008</v>
      </c>
      <c r="C21" s="1572">
        <v>2.4258460344337616E-2</v>
      </c>
      <c r="D21" s="1456">
        <v>1224.4372438999999</v>
      </c>
      <c r="E21" s="1456">
        <v>1868.0136036000001</v>
      </c>
      <c r="F21" s="1456">
        <v>1036.01713193</v>
      </c>
      <c r="G21" s="1456">
        <v>3560.34738539</v>
      </c>
      <c r="H21" s="1456">
        <v>84.364711060000005</v>
      </c>
      <c r="I21" s="1456">
        <v>55.987439739999999</v>
      </c>
      <c r="J21" s="595"/>
      <c r="K21" s="595"/>
      <c r="L21" s="595"/>
      <c r="M21" s="595"/>
      <c r="N21" s="595"/>
    </row>
    <row r="22" spans="1:14" ht="13.5" customHeight="1" x14ac:dyDescent="0.25">
      <c r="A22" s="1521" t="s">
        <v>1197</v>
      </c>
      <c r="B22" s="1456">
        <v>26355.771594326736</v>
      </c>
      <c r="C22" s="1572">
        <v>8.1662633835567391E-2</v>
      </c>
      <c r="D22" s="1456">
        <v>6893.4714694594832</v>
      </c>
      <c r="E22" s="1456">
        <v>4211.1287015044472</v>
      </c>
      <c r="F22" s="1456">
        <v>7524.0267087636439</v>
      </c>
      <c r="G22" s="1456">
        <v>7017.6757586291606</v>
      </c>
      <c r="H22" s="1456">
        <v>2.72398205</v>
      </c>
      <c r="I22" s="1456">
        <v>706.74497392000001</v>
      </c>
      <c r="J22" s="595"/>
      <c r="K22" s="595"/>
      <c r="L22" s="595"/>
      <c r="M22" s="595"/>
      <c r="N22" s="595"/>
    </row>
    <row r="23" spans="1:14" ht="13.5" customHeight="1" x14ac:dyDescent="0.25">
      <c r="A23" s="1521" t="s">
        <v>1196</v>
      </c>
      <c r="B23" s="1456">
        <v>17516.818298403265</v>
      </c>
      <c r="C23" s="1572">
        <v>5.4275380007261523E-2</v>
      </c>
      <c r="D23" s="1456">
        <v>3634.0658817005155</v>
      </c>
      <c r="E23" s="1456">
        <v>3862.2880107655524</v>
      </c>
      <c r="F23" s="1456">
        <v>1529.3213298263549</v>
      </c>
      <c r="G23" s="1456">
        <v>8491.1430761108404</v>
      </c>
      <c r="H23" s="1456">
        <v>0</v>
      </c>
      <c r="I23" s="1456">
        <v>0</v>
      </c>
      <c r="J23" s="595"/>
      <c r="K23" s="595"/>
      <c r="L23" s="595"/>
      <c r="M23" s="595"/>
      <c r="N23" s="595"/>
    </row>
    <row r="24" spans="1:14" ht="13.5" customHeight="1" x14ac:dyDescent="0.25">
      <c r="A24" s="1521" t="s">
        <v>3</v>
      </c>
      <c r="B24" s="1456">
        <v>1358.3635189300001</v>
      </c>
      <c r="C24" s="1572">
        <v>4.2088520256356801E-3</v>
      </c>
      <c r="D24" s="1456">
        <v>1164.8843047</v>
      </c>
      <c r="E24" s="1456">
        <v>-4.8643100000020922E-3</v>
      </c>
      <c r="F24" s="1456">
        <v>99.654107980000006</v>
      </c>
      <c r="G24" s="1456">
        <v>93.834309140000002</v>
      </c>
      <c r="H24" s="1456">
        <v>0</v>
      </c>
      <c r="I24" s="1456">
        <v>-4.3385800000024233E-3</v>
      </c>
      <c r="J24" s="595"/>
      <c r="K24" s="595"/>
      <c r="L24" s="595"/>
      <c r="M24" s="595"/>
      <c r="N24" s="595"/>
    </row>
    <row r="25" spans="1:14" ht="13.5" customHeight="1" thickBot="1" x14ac:dyDescent="0.3">
      <c r="A25"/>
      <c r="B25" s="1456"/>
      <c r="C25" s="1572"/>
      <c r="D25" s="1456"/>
      <c r="E25" s="1456"/>
      <c r="F25" s="1456"/>
      <c r="G25" s="1456"/>
      <c r="H25" s="1504"/>
      <c r="I25" s="1504"/>
      <c r="J25" s="595"/>
      <c r="K25" s="595"/>
      <c r="L25" s="595"/>
      <c r="M25" s="595"/>
      <c r="N25" s="595"/>
    </row>
    <row r="26" spans="1:14" ht="13.5" customHeight="1" thickBot="1" x14ac:dyDescent="0.3">
      <c r="A26" s="1502" t="s">
        <v>343</v>
      </c>
      <c r="B26" s="1501">
        <v>132624.64494895001</v>
      </c>
      <c r="C26" s="1567">
        <v>0.41093381687863667</v>
      </c>
      <c r="D26" s="1501">
        <v>35219.209762420011</v>
      </c>
      <c r="E26" s="1501">
        <v>23179.055775760004</v>
      </c>
      <c r="F26" s="1501">
        <v>28727.785425379996</v>
      </c>
      <c r="G26" s="1501">
        <v>40194.175505669999</v>
      </c>
      <c r="H26" s="1501">
        <v>500.55628836000005</v>
      </c>
      <c r="I26" s="1501">
        <v>4803.86219136</v>
      </c>
      <c r="J26" s="595"/>
      <c r="K26" s="595"/>
      <c r="L26" s="595"/>
      <c r="M26" s="595"/>
      <c r="N26" s="595"/>
    </row>
    <row r="27" spans="1:14" ht="13.5" customHeight="1" x14ac:dyDescent="0.25">
      <c r="A27" s="1519" t="s">
        <v>645</v>
      </c>
      <c r="B27" s="1518">
        <v>141788.81655292001</v>
      </c>
      <c r="C27" s="1571">
        <v>0.4393287506950459</v>
      </c>
      <c r="D27" s="1518">
        <v>33395.174887299996</v>
      </c>
      <c r="E27" s="1518">
        <v>29938.939209089996</v>
      </c>
      <c r="F27" s="1518">
        <v>33499.019483579999</v>
      </c>
      <c r="G27" s="1518">
        <v>44955.682972949995</v>
      </c>
      <c r="H27" s="1518">
        <v>0</v>
      </c>
      <c r="I27" s="1518">
        <v>0</v>
      </c>
      <c r="J27" s="595"/>
      <c r="K27" s="595"/>
      <c r="L27" s="595"/>
      <c r="M27" s="595"/>
      <c r="N27" s="595"/>
    </row>
    <row r="28" spans="1:14" ht="13.5" customHeight="1" x14ac:dyDescent="0.25">
      <c r="A28" s="1519" t="s">
        <v>644</v>
      </c>
      <c r="B28" s="1518">
        <v>18224.527529899999</v>
      </c>
      <c r="C28" s="1571">
        <v>5.6468197608026016E-2</v>
      </c>
      <c r="D28" s="1518">
        <v>7838.3267192599997</v>
      </c>
      <c r="E28" s="1518">
        <v>5385.09477599</v>
      </c>
      <c r="F28" s="1518">
        <v>2581.9095777400003</v>
      </c>
      <c r="G28" s="1518">
        <v>2419.1543413499999</v>
      </c>
      <c r="H28" s="1518">
        <v>0</v>
      </c>
      <c r="I28" s="1518">
        <v>4.2115560000000003E-2</v>
      </c>
      <c r="J28" s="595"/>
      <c r="K28" s="595"/>
      <c r="L28" s="595"/>
      <c r="M28" s="595"/>
      <c r="N28" s="595"/>
    </row>
    <row r="29" spans="1:14" ht="13.5" customHeight="1" thickBot="1" x14ac:dyDescent="0.3">
      <c r="A29" s="1517" t="s">
        <v>643</v>
      </c>
      <c r="B29" s="1516">
        <v>7150.7868870099992</v>
      </c>
      <c r="C29" s="1570">
        <v>2.2156516613453053E-2</v>
      </c>
      <c r="D29" s="1516">
        <v>1087.3991837300018</v>
      </c>
      <c r="E29" s="1516">
        <v>3168.4005905799977</v>
      </c>
      <c r="F29" s="1516">
        <v>577.98750963000157</v>
      </c>
      <c r="G29" s="1516">
        <v>2316.9994244800077</v>
      </c>
      <c r="H29" s="1516">
        <v>0</v>
      </c>
      <c r="I29" s="1516">
        <v>1.785899999999993E-4</v>
      </c>
    </row>
    <row r="30" spans="1:14" ht="13.5" customHeight="1" thickBot="1" x14ac:dyDescent="0.3">
      <c r="A30" s="1500" t="s">
        <v>342</v>
      </c>
      <c r="B30" s="1499">
        <v>167164.13096983</v>
      </c>
      <c r="C30" s="1568">
        <v>0.51795346491652494</v>
      </c>
      <c r="D30" s="1499">
        <v>42320.900790289998</v>
      </c>
      <c r="E30" s="1499">
        <v>38492.434575659994</v>
      </c>
      <c r="F30" s="1499">
        <v>36658.916570950001</v>
      </c>
      <c r="G30" s="1499">
        <v>49691.836738780003</v>
      </c>
      <c r="H30" s="1499">
        <v>0</v>
      </c>
      <c r="I30" s="1499">
        <v>4.2294150000000003E-2</v>
      </c>
    </row>
    <row r="31" spans="1:14" ht="13.5" customHeight="1" thickBot="1" x14ac:dyDescent="0.3">
      <c r="A31" s="1502" t="s">
        <v>335</v>
      </c>
      <c r="B31" s="1501">
        <v>4062.0585063200001</v>
      </c>
      <c r="C31" s="1567">
        <v>1.258617662674185E-2</v>
      </c>
      <c r="D31" s="1501">
        <v>1131.0303724299999</v>
      </c>
      <c r="E31" s="1501">
        <v>1330.6728735300001</v>
      </c>
      <c r="F31" s="1501">
        <v>28.34877985</v>
      </c>
      <c r="G31" s="1501">
        <v>1572.0064805099998</v>
      </c>
      <c r="H31" s="1501">
        <v>0</v>
      </c>
      <c r="I31" s="1501">
        <v>0</v>
      </c>
    </row>
    <row r="32" spans="1:14" ht="13.5" customHeight="1" thickBot="1" x14ac:dyDescent="0.3">
      <c r="A32" s="1502" t="s">
        <v>739</v>
      </c>
      <c r="B32" s="1501">
        <v>18888.836786039999</v>
      </c>
      <c r="C32" s="1567">
        <v>5.8526541578096565E-2</v>
      </c>
      <c r="D32" s="1501">
        <v>0</v>
      </c>
      <c r="E32" s="1501">
        <v>18888.836786039999</v>
      </c>
      <c r="F32" s="1501">
        <v>0</v>
      </c>
      <c r="G32" s="1501">
        <v>0</v>
      </c>
      <c r="H32" s="1501">
        <v>0</v>
      </c>
      <c r="I32" s="1501">
        <v>0</v>
      </c>
    </row>
    <row r="33" spans="1:14" ht="13.5" customHeight="1" thickBot="1" x14ac:dyDescent="0.3">
      <c r="A33" s="1500" t="s">
        <v>341</v>
      </c>
      <c r="B33" s="1499">
        <v>322739.67121114</v>
      </c>
      <c r="C33" s="1568">
        <v>1</v>
      </c>
      <c r="D33" s="1499">
        <v>78671.140925140018</v>
      </c>
      <c r="E33" s="1499">
        <v>81891.000010989999</v>
      </c>
      <c r="F33" s="1499">
        <v>65415.050776179996</v>
      </c>
      <c r="G33" s="1499">
        <v>91458.018724960013</v>
      </c>
      <c r="H33" s="1499">
        <v>500.55628836000005</v>
      </c>
      <c r="I33" s="1499">
        <v>4803.9044855100001</v>
      </c>
    </row>
    <row r="34" spans="1:14" ht="13.5" customHeight="1" thickBot="1" x14ac:dyDescent="0.3">
      <c r="A34" s="1502" t="s">
        <v>340</v>
      </c>
      <c r="B34" s="1501">
        <v>303850.83442510001</v>
      </c>
      <c r="C34" s="1567">
        <v>0.94147345842190344</v>
      </c>
      <c r="D34" s="1501">
        <v>78671.140925140018</v>
      </c>
      <c r="E34" s="1501">
        <v>63002.163224949996</v>
      </c>
      <c r="F34" s="1501">
        <v>65415.050776179996</v>
      </c>
      <c r="G34" s="1501">
        <v>91458.018724960013</v>
      </c>
      <c r="H34" s="1501">
        <v>500.55628836000005</v>
      </c>
      <c r="I34" s="1501">
        <v>4803.9044855100001</v>
      </c>
    </row>
    <row r="35" spans="1:14" ht="13.5" customHeight="1" thickBot="1" x14ac:dyDescent="0.3">
      <c r="A35" s="1502" t="s">
        <v>741</v>
      </c>
      <c r="B35" s="1788">
        <v>77513.819563600002</v>
      </c>
      <c r="C35" s="1567">
        <v>0.24017443927086848</v>
      </c>
      <c r="D35" s="1788">
        <v>54315.419139639998</v>
      </c>
      <c r="E35" s="1788">
        <v>18888.836786039999</v>
      </c>
      <c r="F35" s="1788">
        <v>6.1952512899999999</v>
      </c>
      <c r="G35" s="1788">
        <v>4303.3683866299998</v>
      </c>
      <c r="H35" s="1788">
        <v>0</v>
      </c>
      <c r="I35" s="1788">
        <v>0</v>
      </c>
    </row>
    <row r="36" spans="1:14" ht="13.5" customHeight="1" x14ac:dyDescent="0.25">
      <c r="A36" s="1566"/>
      <c r="B36" s="1406"/>
      <c r="C36" s="1742"/>
      <c r="D36" s="1406"/>
      <c r="E36" s="1406"/>
      <c r="F36" s="1406"/>
      <c r="G36" s="1406"/>
      <c r="H36" s="1406"/>
      <c r="I36" s="1406"/>
    </row>
    <row r="37" spans="1:14" ht="13.5" customHeight="1" x14ac:dyDescent="0.25">
      <c r="A37" s="1564"/>
      <c r="B37" s="1693"/>
      <c r="C37" s="1796"/>
      <c r="D37" s="1692"/>
      <c r="E37" s="1692"/>
      <c r="F37" s="1692"/>
      <c r="G37" s="1692"/>
      <c r="H37" s="1692"/>
      <c r="I37" s="1692"/>
    </row>
    <row r="38" spans="1:14" ht="13.5" customHeight="1" x14ac:dyDescent="0.25">
      <c r="A38" s="1795"/>
      <c r="B38" s="1406"/>
      <c r="C38" s="1794"/>
      <c r="D38" s="1694"/>
      <c r="E38" s="1694"/>
      <c r="F38" s="1694"/>
      <c r="G38" s="1793"/>
      <c r="H38" s="1694"/>
      <c r="I38" s="1694"/>
    </row>
    <row r="39" spans="1:14" ht="13.5" customHeight="1" x14ac:dyDescent="0.25">
      <c r="B39" s="1791"/>
      <c r="C39" s="1792"/>
      <c r="D39" s="1791"/>
      <c r="E39" s="1791"/>
      <c r="F39" s="1791"/>
      <c r="G39" s="1791"/>
      <c r="H39" s="1791"/>
      <c r="I39" s="1791"/>
    </row>
    <row r="40" spans="1:14" ht="13.5" customHeight="1" x14ac:dyDescent="0.25">
      <c r="A40" s="1563" t="s">
        <v>1215</v>
      </c>
      <c r="I40" s="1538"/>
    </row>
    <row r="41" spans="1:14" ht="18.75" customHeight="1" x14ac:dyDescent="0.25">
      <c r="A41" s="1562"/>
      <c r="H41" s="1790"/>
      <c r="I41" s="1789"/>
    </row>
    <row r="42" spans="1:14" ht="24" customHeight="1" thickBot="1" x14ac:dyDescent="0.3">
      <c r="A42" s="2254" t="s">
        <v>143</v>
      </c>
      <c r="B42" s="1543" t="s">
        <v>316</v>
      </c>
      <c r="C42" s="1543"/>
      <c r="D42" s="1543" t="s">
        <v>305</v>
      </c>
      <c r="E42" s="1543" t="s">
        <v>304</v>
      </c>
      <c r="F42" s="1543" t="s">
        <v>303</v>
      </c>
      <c r="G42" s="1543" t="s">
        <v>302</v>
      </c>
      <c r="H42" s="2212" t="s">
        <v>301</v>
      </c>
      <c r="I42" s="2213" t="s">
        <v>366</v>
      </c>
    </row>
    <row r="43" spans="1:14" ht="13.5" customHeight="1" x14ac:dyDescent="0.25">
      <c r="A43" s="1521" t="s">
        <v>1213</v>
      </c>
      <c r="B43" s="1456">
        <v>15776.185135059999</v>
      </c>
      <c r="C43" s="1572">
        <v>4.8058807965779514E-2</v>
      </c>
      <c r="D43" s="1456">
        <v>3078.7371379300002</v>
      </c>
      <c r="E43" s="1456">
        <v>2085.94869758</v>
      </c>
      <c r="F43" s="1456">
        <v>1906.2148169899999</v>
      </c>
      <c r="G43" s="1456">
        <v>8310.4898340399996</v>
      </c>
      <c r="H43" s="1456">
        <v>1.6939910199999999</v>
      </c>
      <c r="I43" s="1456">
        <v>393.10065750000007</v>
      </c>
      <c r="J43" s="595"/>
      <c r="K43" s="595"/>
      <c r="L43" s="595"/>
      <c r="M43" s="595"/>
      <c r="N43" s="595"/>
    </row>
    <row r="44" spans="1:14" ht="13.5" customHeight="1" x14ac:dyDescent="0.25">
      <c r="A44" s="1521" t="s">
        <v>1513</v>
      </c>
      <c r="B44" s="1456">
        <v>3749.78087211</v>
      </c>
      <c r="C44" s="1572">
        <v>1.1422913543655138E-2</v>
      </c>
      <c r="D44" s="1456">
        <v>3468.4788200500002</v>
      </c>
      <c r="E44" s="1456">
        <v>176.03487985999999</v>
      </c>
      <c r="F44" s="1456">
        <v>20.655607289999999</v>
      </c>
      <c r="G44" s="1456">
        <v>75.736435310000005</v>
      </c>
      <c r="H44" s="1456">
        <v>0</v>
      </c>
      <c r="I44" s="1456">
        <v>8.8751296000000011</v>
      </c>
      <c r="J44" s="595"/>
      <c r="K44" s="595"/>
      <c r="L44" s="595"/>
      <c r="M44" s="595"/>
      <c r="N44" s="595"/>
    </row>
    <row r="45" spans="1:14" ht="13.5" customHeight="1" x14ac:dyDescent="0.25">
      <c r="A45" s="1521" t="s">
        <v>1514</v>
      </c>
      <c r="B45" s="1456">
        <v>2664.4747589899998</v>
      </c>
      <c r="C45" s="1572">
        <v>8.116758245147208E-3</v>
      </c>
      <c r="D45" s="1456">
        <v>2455.0672918499999</v>
      </c>
      <c r="E45" s="1456">
        <v>114.72989316</v>
      </c>
      <c r="F45" s="1456">
        <v>16.962436229999998</v>
      </c>
      <c r="G45" s="1456">
        <v>77.715137749999997</v>
      </c>
      <c r="H45" s="1456">
        <v>0</v>
      </c>
      <c r="I45" s="1456">
        <v>0</v>
      </c>
      <c r="J45" s="595"/>
      <c r="K45" s="595"/>
      <c r="L45" s="595"/>
      <c r="M45" s="595"/>
      <c r="N45" s="595"/>
    </row>
    <row r="46" spans="1:14" ht="13.5" customHeight="1" x14ac:dyDescent="0.25">
      <c r="A46" s="1523" t="s">
        <v>1212</v>
      </c>
      <c r="B46" s="1456">
        <v>1188.6094429599998</v>
      </c>
      <c r="C46" s="1572">
        <v>3.6208470220458998E-3</v>
      </c>
      <c r="D46" s="1456">
        <v>21.898211419999999</v>
      </c>
      <c r="E46" s="1456">
        <v>7.5683736799999997</v>
      </c>
      <c r="F46" s="1456">
        <v>1157.8959183499999</v>
      </c>
      <c r="G46" s="1456">
        <v>1.24693951</v>
      </c>
      <c r="H46" s="1456">
        <v>0</v>
      </c>
      <c r="I46" s="1456">
        <v>0</v>
      </c>
      <c r="J46" s="595"/>
      <c r="K46" s="595"/>
      <c r="L46" s="595"/>
      <c r="M46" s="595"/>
      <c r="N46" s="595"/>
    </row>
    <row r="47" spans="1:14" ht="13.5" customHeight="1" x14ac:dyDescent="0.25">
      <c r="A47" s="1523" t="s">
        <v>1211</v>
      </c>
      <c r="B47" s="1456">
        <v>2334.7233314199993</v>
      </c>
      <c r="C47" s="1572">
        <v>7.1122403342354047E-3</v>
      </c>
      <c r="D47" s="1456">
        <v>282.70406130000003</v>
      </c>
      <c r="E47" s="1456">
        <v>914.90497517999995</v>
      </c>
      <c r="F47" s="1456">
        <v>146.47754432000011</v>
      </c>
      <c r="G47" s="1456">
        <v>885.21109578000005</v>
      </c>
      <c r="H47" s="1456">
        <v>28.000094199999999</v>
      </c>
      <c r="I47" s="1456">
        <v>77.425560640000015</v>
      </c>
      <c r="J47" s="595"/>
      <c r="K47" s="595"/>
      <c r="L47" s="595"/>
      <c r="M47" s="595"/>
      <c r="N47" s="595"/>
    </row>
    <row r="48" spans="1:14" ht="13.5" customHeight="1" x14ac:dyDescent="0.25">
      <c r="A48" s="1417" t="s">
        <v>1210</v>
      </c>
      <c r="B48" s="1456">
        <v>2147.9281031</v>
      </c>
      <c r="C48" s="1572">
        <v>6.5432082184291238E-3</v>
      </c>
      <c r="D48" s="1456">
        <v>550.30074101000002</v>
      </c>
      <c r="E48" s="1456">
        <v>81.323663620000005</v>
      </c>
      <c r="F48" s="1456">
        <v>856.6400761299999</v>
      </c>
      <c r="G48" s="1456">
        <v>311.38408772000003</v>
      </c>
      <c r="H48" s="1456">
        <v>-2.553277E-2</v>
      </c>
      <c r="I48" s="1456">
        <v>348.30506738999998</v>
      </c>
      <c r="J48" s="595"/>
      <c r="K48" s="595"/>
      <c r="L48" s="595"/>
      <c r="M48" s="595"/>
      <c r="N48" s="595"/>
    </row>
    <row r="49" spans="1:14" ht="13.5" customHeight="1" x14ac:dyDescent="0.25">
      <c r="A49" s="1417" t="s">
        <v>1209</v>
      </c>
      <c r="B49" s="1456">
        <v>3129.63283852</v>
      </c>
      <c r="C49" s="1572">
        <v>9.533763853694666E-3</v>
      </c>
      <c r="D49" s="1456">
        <v>1173.8772131399999</v>
      </c>
      <c r="E49" s="1456">
        <v>701.71777670999995</v>
      </c>
      <c r="F49" s="1456">
        <v>528.28858895999997</v>
      </c>
      <c r="G49" s="1456">
        <v>637.79681835999997</v>
      </c>
      <c r="H49" s="1456">
        <v>-2.4664500000000002E-3</v>
      </c>
      <c r="I49" s="1456">
        <v>87.954907800000015</v>
      </c>
      <c r="J49" s="595"/>
      <c r="K49" s="595"/>
      <c r="L49" s="595"/>
      <c r="M49" s="595"/>
      <c r="N49" s="595"/>
    </row>
    <row r="50" spans="1:14" ht="13.5" customHeight="1" x14ac:dyDescent="0.25">
      <c r="A50" s="1521" t="s">
        <v>1208</v>
      </c>
      <c r="B50" s="1456">
        <v>3685.1668029399998</v>
      </c>
      <c r="C50" s="1572">
        <v>1.1226080461668311E-2</v>
      </c>
      <c r="D50" s="1456">
        <v>1116.7891406999997</v>
      </c>
      <c r="E50" s="1456">
        <v>892.45299321000027</v>
      </c>
      <c r="F50" s="1456">
        <v>541.74535762000005</v>
      </c>
      <c r="G50" s="1456">
        <v>1130.1472293400002</v>
      </c>
      <c r="H50" s="1456">
        <v>1.3679482200000002</v>
      </c>
      <c r="I50" s="1456">
        <v>2.6641338500000131</v>
      </c>
      <c r="J50" s="595"/>
      <c r="K50" s="595"/>
      <c r="L50" s="595"/>
      <c r="M50" s="595"/>
      <c r="N50" s="595"/>
    </row>
    <row r="51" spans="1:14" ht="13.5" customHeight="1" x14ac:dyDescent="0.25">
      <c r="A51" s="1521" t="s">
        <v>1207</v>
      </c>
      <c r="B51" s="1456">
        <v>1480.30585868</v>
      </c>
      <c r="C51" s="1572">
        <v>4.5094383961569746E-3</v>
      </c>
      <c r="D51" s="1456">
        <v>173.13515051000002</v>
      </c>
      <c r="E51" s="1456">
        <v>316.19636266999998</v>
      </c>
      <c r="F51" s="1456">
        <v>100.90590892</v>
      </c>
      <c r="G51" s="1456">
        <v>727.50168486999996</v>
      </c>
      <c r="H51" s="1456">
        <v>0.26471109999999998</v>
      </c>
      <c r="I51" s="1456">
        <v>162.30204061000001</v>
      </c>
      <c r="J51" s="595"/>
      <c r="K51" s="595"/>
      <c r="L51" s="595"/>
      <c r="M51" s="595"/>
      <c r="N51" s="595"/>
    </row>
    <row r="52" spans="1:14" ht="13.5" customHeight="1" x14ac:dyDescent="0.25">
      <c r="A52" s="1521" t="s">
        <v>1206</v>
      </c>
      <c r="B52" s="1456">
        <v>3545.7311270199998</v>
      </c>
      <c r="C52" s="1572">
        <v>1.0801319195541569E-2</v>
      </c>
      <c r="D52" s="1456">
        <v>980.44433420000007</v>
      </c>
      <c r="E52" s="1456">
        <v>895.37196912000002</v>
      </c>
      <c r="F52" s="1456">
        <v>462.02827490999999</v>
      </c>
      <c r="G52" s="1456">
        <v>1179.84989296</v>
      </c>
      <c r="H52" s="1456">
        <v>0</v>
      </c>
      <c r="I52" s="1456">
        <v>28.036655830000001</v>
      </c>
      <c r="J52" s="595"/>
      <c r="K52" s="595"/>
      <c r="L52" s="595"/>
      <c r="M52" s="595"/>
      <c r="N52" s="595"/>
    </row>
    <row r="53" spans="1:14" ht="13.5" customHeight="1" x14ac:dyDescent="0.25">
      <c r="A53" s="1521" t="s">
        <v>1205</v>
      </c>
      <c r="B53" s="1456">
        <v>3667.2819074699983</v>
      </c>
      <c r="C53" s="1572">
        <v>1.1171597914111825E-2</v>
      </c>
      <c r="D53" s="1456">
        <v>765.15976925999962</v>
      </c>
      <c r="E53" s="1456">
        <v>1117.0375349299993</v>
      </c>
      <c r="F53" s="1456">
        <v>722.05655517999924</v>
      </c>
      <c r="G53" s="1456">
        <v>948.93342938000137</v>
      </c>
      <c r="H53" s="1456">
        <v>8.8777016100000274</v>
      </c>
      <c r="I53" s="1456">
        <v>105.21691710999994</v>
      </c>
      <c r="J53" s="595"/>
      <c r="K53" s="595"/>
      <c r="L53" s="595"/>
      <c r="M53" s="595"/>
      <c r="N53" s="595"/>
    </row>
    <row r="54" spans="1:14" ht="13.5" customHeight="1" x14ac:dyDescent="0.25">
      <c r="A54" s="1522" t="s">
        <v>1204</v>
      </c>
      <c r="B54" s="1456">
        <v>2025.29184773</v>
      </c>
      <c r="C54" s="1572">
        <v>6.1696228303259361E-3</v>
      </c>
      <c r="D54" s="1456">
        <v>208.52236743</v>
      </c>
      <c r="E54" s="1456">
        <v>474.42758602999999</v>
      </c>
      <c r="F54" s="1456">
        <v>255.11359324</v>
      </c>
      <c r="G54" s="1456">
        <v>748.61201291999998</v>
      </c>
      <c r="H54" s="1456">
        <v>336.08019715</v>
      </c>
      <c r="I54" s="1456">
        <v>2.5360909600000001</v>
      </c>
      <c r="J54" s="595"/>
      <c r="K54" s="595"/>
      <c r="L54" s="595"/>
      <c r="M54" s="595"/>
      <c r="N54" s="595"/>
    </row>
    <row r="55" spans="1:14" ht="13.5" customHeight="1" x14ac:dyDescent="0.25">
      <c r="A55" s="1521" t="s">
        <v>1203</v>
      </c>
      <c r="B55" s="1456">
        <v>2990.7757460299999</v>
      </c>
      <c r="C55" s="1572">
        <v>9.1107651194928807E-3</v>
      </c>
      <c r="D55" s="1456">
        <v>463.27594226999997</v>
      </c>
      <c r="E55" s="1456">
        <v>1399.7497438399998</v>
      </c>
      <c r="F55" s="1456">
        <v>121.57205007</v>
      </c>
      <c r="G55" s="1456">
        <v>710.63854671000001</v>
      </c>
      <c r="H55" s="1456">
        <v>147.35802379999998</v>
      </c>
      <c r="I55" s="1456">
        <v>148.18143934000003</v>
      </c>
      <c r="J55" s="595"/>
      <c r="K55" s="595"/>
      <c r="L55" s="595"/>
      <c r="M55" s="595"/>
      <c r="N55" s="595"/>
    </row>
    <row r="56" spans="1:14" ht="13.5" customHeight="1" x14ac:dyDescent="0.25">
      <c r="A56" s="1521" t="s">
        <v>1202</v>
      </c>
      <c r="B56" s="1456">
        <v>10891.543847360001</v>
      </c>
      <c r="C56" s="1572">
        <v>3.3178782432509213E-2</v>
      </c>
      <c r="D56" s="1456">
        <v>3373.7522552200003</v>
      </c>
      <c r="E56" s="1456">
        <v>1146.9882974700001</v>
      </c>
      <c r="F56" s="1456">
        <v>2876.5754851700003</v>
      </c>
      <c r="G56" s="1456">
        <v>3151.9476331000001</v>
      </c>
      <c r="H56" s="1456">
        <v>-3.7223E-3</v>
      </c>
      <c r="I56" s="1456">
        <v>342.28389870000001</v>
      </c>
      <c r="J56" s="595"/>
      <c r="K56" s="595"/>
      <c r="L56" s="595"/>
      <c r="M56" s="595"/>
      <c r="N56" s="595"/>
    </row>
    <row r="57" spans="1:14" ht="13.5" customHeight="1" x14ac:dyDescent="0.25">
      <c r="A57" s="1521" t="s">
        <v>1201</v>
      </c>
      <c r="B57" s="1456">
        <v>6543.8319665299996</v>
      </c>
      <c r="C57" s="1572">
        <v>1.9934398661492287E-2</v>
      </c>
      <c r="D57" s="1456">
        <v>1179.2479442900001</v>
      </c>
      <c r="E57" s="1456">
        <v>1228.44093142</v>
      </c>
      <c r="F57" s="1456">
        <v>2981.9782279199999</v>
      </c>
      <c r="G57" s="1456">
        <v>1096.6682570199998</v>
      </c>
      <c r="H57" s="1456">
        <v>3.1204550000000001E-2</v>
      </c>
      <c r="I57" s="1456">
        <v>57.465401329999999</v>
      </c>
      <c r="J57" s="595"/>
      <c r="K57" s="595"/>
      <c r="L57" s="595"/>
      <c r="M57" s="595"/>
      <c r="N57" s="595"/>
    </row>
    <row r="58" spans="1:14" ht="13.5" customHeight="1" x14ac:dyDescent="0.25">
      <c r="A58" s="1521" t="s">
        <v>1200</v>
      </c>
      <c r="B58" s="1456">
        <v>5381.6756320599998</v>
      </c>
      <c r="C58" s="1572">
        <v>1.6394135433952805E-2</v>
      </c>
      <c r="D58" s="1456">
        <v>1963.30164309</v>
      </c>
      <c r="E58" s="1456">
        <v>1066.21396405</v>
      </c>
      <c r="F58" s="1456">
        <v>516.41497332999995</v>
      </c>
      <c r="G58" s="1456">
        <v>1759.8556526</v>
      </c>
      <c r="H58" s="1456">
        <v>7.3362315500000008</v>
      </c>
      <c r="I58" s="1456">
        <v>68.55316744000001</v>
      </c>
      <c r="J58" s="595"/>
      <c r="K58" s="595"/>
      <c r="L58" s="595"/>
      <c r="M58" s="595"/>
      <c r="N58" s="595"/>
    </row>
    <row r="59" spans="1:14" ht="13.5" customHeight="1" x14ac:dyDescent="0.25">
      <c r="A59" s="1522" t="s">
        <v>1199</v>
      </c>
      <c r="B59" s="1456">
        <v>8010.1005176999997</v>
      </c>
      <c r="C59" s="1572">
        <v>2.4401075372222508E-2</v>
      </c>
      <c r="D59" s="1456">
        <v>224.61685711000001</v>
      </c>
      <c r="E59" s="1456">
        <v>313.37909925000002</v>
      </c>
      <c r="F59" s="1456">
        <v>5078.9430046499992</v>
      </c>
      <c r="G59" s="1456">
        <v>114.66092897000001</v>
      </c>
      <c r="H59" s="1456">
        <v>0</v>
      </c>
      <c r="I59" s="1456">
        <v>2278.5006277200005</v>
      </c>
      <c r="J59" s="595"/>
      <c r="K59" s="595"/>
      <c r="L59" s="595"/>
      <c r="M59" s="595"/>
      <c r="N59" s="595"/>
    </row>
    <row r="60" spans="1:14" ht="13.5" customHeight="1" x14ac:dyDescent="0.25">
      <c r="A60" s="1521" t="s">
        <v>1198</v>
      </c>
      <c r="B60" s="1456">
        <v>9914.9784672599999</v>
      </c>
      <c r="C60" s="1572">
        <v>3.020388275514967E-2</v>
      </c>
      <c r="D60" s="1456">
        <v>3097.0447414</v>
      </c>
      <c r="E60" s="1456">
        <v>1970.10762075</v>
      </c>
      <c r="F60" s="1456">
        <v>1163.87060331</v>
      </c>
      <c r="G60" s="1456">
        <v>3304.8103453999997</v>
      </c>
      <c r="H60" s="1456">
        <v>181.28527027999999</v>
      </c>
      <c r="I60" s="1456">
        <v>197.85988612000003</v>
      </c>
      <c r="J60" s="595"/>
      <c r="K60" s="595"/>
      <c r="L60" s="595"/>
      <c r="M60" s="595"/>
      <c r="N60" s="595"/>
    </row>
    <row r="61" spans="1:14" ht="13.5" customHeight="1" x14ac:dyDescent="0.25">
      <c r="A61" s="1521" t="s">
        <v>1197</v>
      </c>
      <c r="B61" s="1456">
        <v>24289.418705224998</v>
      </c>
      <c r="C61" s="1572">
        <v>7.3992571661741058E-2</v>
      </c>
      <c r="D61" s="1456">
        <v>6180.3338546050009</v>
      </c>
      <c r="E61" s="1456">
        <v>4209.73634305</v>
      </c>
      <c r="F61" s="1456">
        <v>6864.9163515300006</v>
      </c>
      <c r="G61" s="1456">
        <v>6375.4281158700005</v>
      </c>
      <c r="H61" s="1456">
        <v>17.704377839999999</v>
      </c>
      <c r="I61" s="1456">
        <v>641.29966233000005</v>
      </c>
      <c r="J61" s="595"/>
      <c r="K61" s="595"/>
      <c r="L61" s="595"/>
      <c r="M61" s="595"/>
      <c r="N61" s="595"/>
    </row>
    <row r="62" spans="1:14" ht="13.5" customHeight="1" x14ac:dyDescent="0.25">
      <c r="A62" s="1521" t="s">
        <v>1196</v>
      </c>
      <c r="B62" s="1456">
        <v>17243.773984374999</v>
      </c>
      <c r="C62" s="1572">
        <v>5.2529506685282126E-2</v>
      </c>
      <c r="D62" s="1456">
        <v>3606.9624843749998</v>
      </c>
      <c r="E62" s="1456">
        <v>3846.0448124999998</v>
      </c>
      <c r="F62" s="1456">
        <v>1589.8386875000001</v>
      </c>
      <c r="G62" s="1456">
        <v>8200.9279999999999</v>
      </c>
      <c r="H62" s="1456">
        <v>0</v>
      </c>
      <c r="I62" s="1456">
        <v>0</v>
      </c>
      <c r="J62" s="595"/>
      <c r="K62" s="595"/>
      <c r="L62" s="595"/>
      <c r="M62" s="595"/>
      <c r="N62" s="595"/>
    </row>
    <row r="63" spans="1:14" ht="13.5" customHeight="1" x14ac:dyDescent="0.25">
      <c r="A63" s="1521" t="s">
        <v>3</v>
      </c>
      <c r="B63" s="1456">
        <v>804.80041095999991</v>
      </c>
      <c r="C63" s="1572">
        <v>2.4516540640203365E-3</v>
      </c>
      <c r="D63" s="1456">
        <v>1197.3247984900001</v>
      </c>
      <c r="E63" s="1456">
        <v>-60.660303440000007</v>
      </c>
      <c r="F63" s="1456">
        <v>56.317218109999999</v>
      </c>
      <c r="G63" s="1456">
        <v>-374.21663601</v>
      </c>
      <c r="H63" s="1456">
        <v>0</v>
      </c>
      <c r="I63" s="1456">
        <v>-13.964666189999999</v>
      </c>
      <c r="J63" s="595"/>
      <c r="K63" s="595"/>
      <c r="L63" s="595"/>
      <c r="M63" s="595"/>
      <c r="N63" s="595"/>
    </row>
    <row r="64" spans="1:14" ht="13.5" customHeight="1" thickBot="1" x14ac:dyDescent="0.3">
      <c r="A64"/>
      <c r="B64" s="1456"/>
      <c r="C64" s="1572">
        <v>0</v>
      </c>
      <c r="D64" s="1456"/>
      <c r="E64" s="1456"/>
      <c r="F64" s="1456"/>
      <c r="G64" s="1456"/>
      <c r="H64" s="1504"/>
      <c r="I64" s="1504"/>
      <c r="J64" s="595"/>
      <c r="K64" s="595"/>
      <c r="L64" s="595"/>
      <c r="M64" s="595"/>
      <c r="N64" s="595"/>
    </row>
    <row r="65" spans="1:14" ht="13.5" customHeight="1" thickBot="1" x14ac:dyDescent="0.3">
      <c r="A65" s="1502" t="s">
        <v>343</v>
      </c>
      <c r="B65" s="1501">
        <v>131466.01130350001</v>
      </c>
      <c r="C65" s="1567">
        <v>0.40048337016665453</v>
      </c>
      <c r="D65" s="1501">
        <v>35560.974759649995</v>
      </c>
      <c r="E65" s="1501">
        <v>22897.715214640004</v>
      </c>
      <c r="F65" s="1501">
        <v>27965.411279729997</v>
      </c>
      <c r="G65" s="1501">
        <v>39375.345441599995</v>
      </c>
      <c r="H65" s="1501">
        <v>729.96802979999995</v>
      </c>
      <c r="I65" s="1501">
        <v>4936.5965780799997</v>
      </c>
      <c r="J65" s="595"/>
      <c r="K65" s="595"/>
      <c r="L65" s="595"/>
      <c r="M65" s="595"/>
      <c r="N65" s="595"/>
    </row>
    <row r="66" spans="1:14" ht="13.5" customHeight="1" x14ac:dyDescent="0.25">
      <c r="A66" s="1519" t="s">
        <v>645</v>
      </c>
      <c r="B66" s="1518">
        <v>139024.55834269</v>
      </c>
      <c r="C66" s="1571">
        <v>0.42350888346704474</v>
      </c>
      <c r="D66" s="1518">
        <v>32972.433957740002</v>
      </c>
      <c r="E66" s="1518">
        <v>29621.495725140001</v>
      </c>
      <c r="F66" s="1518">
        <v>33104.505067749997</v>
      </c>
      <c r="G66" s="1518">
        <v>43235.187611059999</v>
      </c>
      <c r="H66" s="1518">
        <v>0</v>
      </c>
      <c r="I66" s="1518">
        <v>90.935980999999998</v>
      </c>
      <c r="J66" s="595"/>
      <c r="K66" s="595"/>
      <c r="L66" s="595"/>
      <c r="M66" s="595"/>
      <c r="N66" s="595"/>
    </row>
    <row r="67" spans="1:14" ht="13.5" customHeight="1" x14ac:dyDescent="0.25">
      <c r="A67" s="1519" t="s">
        <v>644</v>
      </c>
      <c r="B67" s="1518">
        <v>18012.75445959</v>
      </c>
      <c r="C67" s="1571">
        <v>5.4872042898657457E-2</v>
      </c>
      <c r="D67" s="1518">
        <v>7918.7917283900006</v>
      </c>
      <c r="E67" s="1518">
        <v>5400.3982406900004</v>
      </c>
      <c r="F67" s="1518">
        <v>2490.66103742</v>
      </c>
      <c r="G67" s="1518">
        <v>2181.4775967600008</v>
      </c>
      <c r="H67" s="1518">
        <v>0</v>
      </c>
      <c r="I67" s="1518">
        <v>21.425856330000002</v>
      </c>
      <c r="J67" s="595"/>
      <c r="K67" s="595"/>
      <c r="L67" s="595"/>
      <c r="M67" s="595"/>
      <c r="N67" s="595"/>
    </row>
    <row r="68" spans="1:14" ht="13.5" customHeight="1" thickBot="1" x14ac:dyDescent="0.3">
      <c r="A68" s="1517" t="s">
        <v>643</v>
      </c>
      <c r="B68" s="1516">
        <v>7670.3539629300176</v>
      </c>
      <c r="C68" s="1570">
        <v>2.3366109422409975E-2</v>
      </c>
      <c r="D68" s="1516">
        <v>1124.4286473099946</v>
      </c>
      <c r="E68" s="1516">
        <v>3218.3399699200008</v>
      </c>
      <c r="F68" s="1516">
        <v>590.99335140000312</v>
      </c>
      <c r="G68" s="1516">
        <v>2736.5919942999963</v>
      </c>
      <c r="H68" s="1516">
        <v>0</v>
      </c>
      <c r="I68" s="1516">
        <v>0</v>
      </c>
      <c r="J68" s="595"/>
      <c r="K68" s="595"/>
      <c r="L68" s="595"/>
      <c r="M68" s="595"/>
      <c r="N68" s="595"/>
    </row>
    <row r="69" spans="1:14" ht="13.5" customHeight="1" thickBot="1" x14ac:dyDescent="0.3">
      <c r="A69" s="1500" t="s">
        <v>342</v>
      </c>
      <c r="B69" s="1499">
        <v>164707.66676521002</v>
      </c>
      <c r="C69" s="1568">
        <v>0.50174703578811219</v>
      </c>
      <c r="D69" s="1499">
        <v>42015.654333439998</v>
      </c>
      <c r="E69" s="1499">
        <v>38240.233935750002</v>
      </c>
      <c r="F69" s="1499">
        <v>36186.15945657</v>
      </c>
      <c r="G69" s="1499">
        <v>48153.257202119996</v>
      </c>
      <c r="H69" s="1499">
        <v>0</v>
      </c>
      <c r="I69" s="1499">
        <v>112.36183733</v>
      </c>
      <c r="J69" s="595"/>
      <c r="K69" s="595"/>
      <c r="L69" s="595"/>
      <c r="M69" s="595"/>
      <c r="N69" s="595"/>
    </row>
    <row r="70" spans="1:14" ht="13.5" customHeight="1" thickBot="1" x14ac:dyDescent="0.3">
      <c r="A70" s="1502" t="s">
        <v>335</v>
      </c>
      <c r="B70" s="1501">
        <v>3355.5667990100001</v>
      </c>
      <c r="C70" s="1567">
        <v>1.0222023830817179E-2</v>
      </c>
      <c r="D70" s="1501">
        <v>968.86333375999993</v>
      </c>
      <c r="E70" s="1501">
        <v>1062.0726047199998</v>
      </c>
      <c r="F70" s="1501">
        <v>26.2549891</v>
      </c>
      <c r="G70" s="1501">
        <v>1298.3760364300001</v>
      </c>
      <c r="H70" s="1501">
        <v>0</v>
      </c>
      <c r="I70" s="1501">
        <v>-1.65E-4</v>
      </c>
      <c r="J70" s="595"/>
      <c r="K70" s="595"/>
      <c r="L70" s="595"/>
      <c r="M70" s="595"/>
      <c r="N70" s="595"/>
    </row>
    <row r="71" spans="1:14" ht="13.5" customHeight="1" thickBot="1" x14ac:dyDescent="0.3">
      <c r="A71" s="1502" t="s">
        <v>739</v>
      </c>
      <c r="B71" s="1501">
        <v>28739.095584949999</v>
      </c>
      <c r="C71" s="1567">
        <v>8.754757021441617E-2</v>
      </c>
      <c r="D71" s="1501">
        <v>0</v>
      </c>
      <c r="E71" s="1501">
        <v>28739.095584949999</v>
      </c>
      <c r="F71" s="1501">
        <v>0</v>
      </c>
      <c r="G71" s="1501">
        <v>0</v>
      </c>
      <c r="H71" s="1501">
        <v>0</v>
      </c>
      <c r="I71" s="1501">
        <v>0</v>
      </c>
      <c r="J71" s="595"/>
      <c r="K71" s="595"/>
      <c r="L71" s="595"/>
      <c r="M71" s="595"/>
      <c r="N71" s="595"/>
    </row>
    <row r="72" spans="1:14" ht="13.5" customHeight="1" thickBot="1" x14ac:dyDescent="0.3">
      <c r="A72" s="1500" t="s">
        <v>341</v>
      </c>
      <c r="B72" s="1499">
        <v>328268.34045267</v>
      </c>
      <c r="C72" s="1568">
        <v>1</v>
      </c>
      <c r="D72" s="1499">
        <v>78545.492426849989</v>
      </c>
      <c r="E72" s="1499">
        <v>90939.117340060009</v>
      </c>
      <c r="F72" s="1499">
        <v>64177.825725399998</v>
      </c>
      <c r="G72" s="1499">
        <v>88826.978680149987</v>
      </c>
      <c r="H72" s="1499">
        <v>729.96802979999995</v>
      </c>
      <c r="I72" s="1499">
        <v>5048.9582504099999</v>
      </c>
      <c r="J72" s="595"/>
      <c r="K72" s="595"/>
      <c r="L72" s="595"/>
      <c r="M72" s="595"/>
      <c r="N72" s="595"/>
    </row>
    <row r="73" spans="1:14" ht="13.5" customHeight="1" thickBot="1" x14ac:dyDescent="0.3">
      <c r="A73" s="1502" t="s">
        <v>340</v>
      </c>
      <c r="B73" s="1501">
        <v>299529.24486772</v>
      </c>
      <c r="C73" s="1567">
        <v>0.91245242978558383</v>
      </c>
      <c r="D73" s="1501">
        <v>78545.492426849989</v>
      </c>
      <c r="E73" s="1501">
        <v>62200.021755110007</v>
      </c>
      <c r="F73" s="1501">
        <v>64177.825725399998</v>
      </c>
      <c r="G73" s="1501">
        <v>88826.978680149987</v>
      </c>
      <c r="H73" s="1501">
        <v>729.96802979999995</v>
      </c>
      <c r="I73" s="1501">
        <v>5048.9582504099999</v>
      </c>
      <c r="J73" s="595"/>
      <c r="K73" s="595"/>
      <c r="L73" s="595"/>
      <c r="M73" s="595"/>
      <c r="N73" s="595"/>
    </row>
    <row r="74" spans="1:14" ht="13.5" customHeight="1" thickBot="1" x14ac:dyDescent="0.3">
      <c r="A74" s="1502" t="s">
        <v>741</v>
      </c>
      <c r="B74" s="1788">
        <v>87193.590942380004</v>
      </c>
      <c r="C74" s="1567">
        <v>0.26561681465274184</v>
      </c>
      <c r="D74" s="1788">
        <v>54010.497438849998</v>
      </c>
      <c r="E74" s="1788">
        <v>28739.095584949999</v>
      </c>
      <c r="F74" s="1788">
        <v>130.67734177</v>
      </c>
      <c r="G74" s="1788">
        <v>4313.3205768099997</v>
      </c>
      <c r="H74" s="1788">
        <v>0</v>
      </c>
      <c r="I74" s="1788">
        <v>0</v>
      </c>
      <c r="J74" s="595"/>
      <c r="K74" s="595"/>
      <c r="L74" s="595"/>
      <c r="M74" s="595"/>
      <c r="N74" s="595"/>
    </row>
    <row r="75" spans="1:14" x14ac:dyDescent="0.25">
      <c r="A75" s="1566"/>
      <c r="B75" s="1406"/>
      <c r="C75" s="1742"/>
      <c r="D75" s="1787"/>
      <c r="E75" s="1787"/>
      <c r="F75" s="1787"/>
      <c r="G75" s="1787"/>
      <c r="H75" s="1787"/>
      <c r="I75" s="1787"/>
      <c r="J75" s="595"/>
      <c r="K75" s="595"/>
      <c r="L75" s="595"/>
      <c r="M75" s="595"/>
      <c r="N75" s="595"/>
    </row>
    <row r="76" spans="1:14" x14ac:dyDescent="0.25">
      <c r="A76" s="1566"/>
      <c r="B76" s="1406"/>
      <c r="C76" s="1742"/>
      <c r="D76" s="1787"/>
      <c r="E76" s="1787"/>
      <c r="F76" s="1787"/>
      <c r="G76" s="1787"/>
      <c r="H76" s="1787"/>
      <c r="I76" s="1787"/>
      <c r="J76" s="595"/>
      <c r="K76" s="595"/>
      <c r="L76" s="595"/>
      <c r="M76" s="595"/>
      <c r="N76" s="595"/>
    </row>
    <row r="77" spans="1:14" x14ac:dyDescent="0.25">
      <c r="A77" s="1563" t="s">
        <v>1107</v>
      </c>
      <c r="B77" s="278"/>
      <c r="C77" s="1563"/>
      <c r="D77" s="1563"/>
      <c r="E77" s="1563"/>
      <c r="F77" s="1742"/>
      <c r="G77" s="1742"/>
      <c r="H77" s="1742"/>
      <c r="I77" s="1533"/>
      <c r="J77" s="595"/>
      <c r="K77" s="595"/>
      <c r="L77" s="595"/>
      <c r="M77" s="595"/>
      <c r="N77" s="595"/>
    </row>
    <row r="78" spans="1:14" x14ac:dyDescent="0.25">
      <c r="A78" s="1562" t="s">
        <v>316</v>
      </c>
      <c r="B78" s="1561"/>
      <c r="C78" s="1742"/>
      <c r="D78" s="1742"/>
      <c r="E78" s="1742"/>
      <c r="F78" s="1742"/>
      <c r="G78" s="1742"/>
      <c r="H78" s="1742"/>
      <c r="I78" s="1533"/>
      <c r="J78" s="595"/>
      <c r="K78" s="595"/>
      <c r="L78" s="595"/>
      <c r="M78" s="595"/>
      <c r="N78" s="595"/>
    </row>
    <row r="79" spans="1:14" ht="15.75" thickBot="1" x14ac:dyDescent="0.3">
      <c r="A79" s="1560" t="s">
        <v>143</v>
      </c>
      <c r="B79" s="1543" t="s">
        <v>885</v>
      </c>
      <c r="C79" s="1544" t="s">
        <v>842</v>
      </c>
      <c r="D79" s="1544" t="s">
        <v>772</v>
      </c>
      <c r="E79" s="1544" t="s">
        <v>732</v>
      </c>
      <c r="F79" s="1544" t="s">
        <v>704</v>
      </c>
      <c r="G79" s="1544" t="s">
        <v>647</v>
      </c>
      <c r="H79" s="1544" t="s">
        <v>740</v>
      </c>
      <c r="I79" s="1533"/>
      <c r="J79" s="595"/>
      <c r="K79" s="595"/>
      <c r="L79" s="595"/>
      <c r="M79" s="595"/>
      <c r="N79" s="595"/>
    </row>
    <row r="80" spans="1:14" x14ac:dyDescent="0.25">
      <c r="A80" s="1519" t="s">
        <v>365</v>
      </c>
      <c r="B80" s="1518">
        <v>1937.6847783999999</v>
      </c>
      <c r="C80" s="1456">
        <v>1811.73630211</v>
      </c>
      <c r="D80" s="1456">
        <v>1818.6782209900002</v>
      </c>
      <c r="E80" s="1456">
        <v>1651.1547759499999</v>
      </c>
      <c r="F80" s="1456">
        <v>1805.7459562900001</v>
      </c>
      <c r="G80" s="1456">
        <v>1844.8304073400002</v>
      </c>
      <c r="H80" s="1456">
        <v>1866.8142</v>
      </c>
      <c r="I80" s="1533"/>
      <c r="J80" s="595"/>
      <c r="K80" s="595"/>
      <c r="L80" s="595"/>
      <c r="M80" s="595"/>
      <c r="N80" s="595"/>
    </row>
    <row r="81" spans="1:14" x14ac:dyDescent="0.25">
      <c r="A81" s="1519" t="s">
        <v>364</v>
      </c>
      <c r="B81" s="1518">
        <v>680.0989469299999</v>
      </c>
      <c r="C81" s="1456">
        <v>663.17014604000008</v>
      </c>
      <c r="D81" s="1456">
        <v>649.73111264000011</v>
      </c>
      <c r="E81" s="1456">
        <v>645.39711342999999</v>
      </c>
      <c r="F81" s="1456">
        <v>658.06147276000002</v>
      </c>
      <c r="G81" s="1456">
        <v>665.85302082177645</v>
      </c>
      <c r="H81" s="1456">
        <v>688.05792000000008</v>
      </c>
      <c r="I81" s="1533"/>
      <c r="J81" s="595"/>
      <c r="K81" s="595"/>
      <c r="L81" s="595"/>
      <c r="M81" s="595"/>
      <c r="N81" s="595"/>
    </row>
    <row r="82" spans="1:14" x14ac:dyDescent="0.25">
      <c r="A82" s="1519" t="s">
        <v>363</v>
      </c>
      <c r="B82" s="1518">
        <v>1455.3117498999998</v>
      </c>
      <c r="C82" s="1456">
        <v>1489.64300192</v>
      </c>
      <c r="D82" s="1456">
        <v>1408.2170492300002</v>
      </c>
      <c r="E82" s="1456">
        <v>1210.0167482299998</v>
      </c>
      <c r="F82" s="1456">
        <v>1072.15289981</v>
      </c>
      <c r="G82" s="1456">
        <v>1106.049857187204</v>
      </c>
      <c r="H82" s="1456">
        <v>1300.98542</v>
      </c>
      <c r="I82" s="1533"/>
      <c r="J82" s="595"/>
      <c r="K82" s="595"/>
      <c r="L82" s="595"/>
      <c r="M82" s="595"/>
      <c r="N82" s="595"/>
    </row>
    <row r="83" spans="1:14" x14ac:dyDescent="0.25">
      <c r="A83" s="1519" t="s">
        <v>362</v>
      </c>
      <c r="B83" s="1518">
        <v>3964.5401916799997</v>
      </c>
      <c r="C83" s="1456">
        <v>4234.4454801400007</v>
      </c>
      <c r="D83" s="1456">
        <v>3979.9573936699999</v>
      </c>
      <c r="E83" s="1456">
        <v>4239.71223887</v>
      </c>
      <c r="F83" s="1456">
        <v>4195.5616760100002</v>
      </c>
      <c r="G83" s="1456">
        <v>4001.7158908762935</v>
      </c>
      <c r="H83" s="1456">
        <v>3994.4489800000001</v>
      </c>
      <c r="I83" s="1533"/>
      <c r="J83" s="595"/>
      <c r="K83" s="595"/>
      <c r="L83" s="595"/>
      <c r="M83" s="595"/>
      <c r="N83" s="595"/>
    </row>
    <row r="84" spans="1:14" x14ac:dyDescent="0.25">
      <c r="A84" s="1519" t="s">
        <v>361</v>
      </c>
      <c r="B84" s="1518">
        <v>1458.3260317999998</v>
      </c>
      <c r="C84" s="1456">
        <v>1399.8979738400001</v>
      </c>
      <c r="D84" s="1456">
        <v>1363.1703831100001</v>
      </c>
      <c r="E84" s="1456">
        <v>1359.9391541099999</v>
      </c>
      <c r="F84" s="1456">
        <v>1486.4583279999999</v>
      </c>
      <c r="G84" s="1456">
        <v>1654.4174285365812</v>
      </c>
      <c r="H84" s="1456">
        <v>1642.63555</v>
      </c>
      <c r="I84" s="1533"/>
      <c r="J84" s="595"/>
      <c r="K84" s="595"/>
      <c r="L84" s="595"/>
      <c r="M84" s="595"/>
      <c r="N84" s="595"/>
    </row>
    <row r="85" spans="1:14" x14ac:dyDescent="0.25">
      <c r="A85" s="1519" t="s">
        <v>360</v>
      </c>
      <c r="B85" s="1518">
        <v>13373.03077915</v>
      </c>
      <c r="C85" s="1456">
        <v>13245.07307101</v>
      </c>
      <c r="D85" s="1456">
        <v>12346.003116020001</v>
      </c>
      <c r="E85" s="1456">
        <v>12263.36795534</v>
      </c>
      <c r="F85" s="1456">
        <v>12236.012060140001</v>
      </c>
      <c r="G85" s="1456">
        <v>10777.17739517221</v>
      </c>
      <c r="H85" s="1456">
        <v>11188.758300000001</v>
      </c>
      <c r="I85" s="1533"/>
      <c r="J85" s="595"/>
      <c r="K85" s="595"/>
      <c r="L85" s="595"/>
      <c r="M85" s="595"/>
      <c r="N85" s="595"/>
    </row>
    <row r="86" spans="1:14" x14ac:dyDescent="0.25">
      <c r="A86" s="1519" t="s">
        <v>359</v>
      </c>
      <c r="B86" s="1518">
        <v>5115.7761838199995</v>
      </c>
      <c r="C86" s="1456">
        <v>5021.1830888299992</v>
      </c>
      <c r="D86" s="1456">
        <v>4758.65823697</v>
      </c>
      <c r="E86" s="1456">
        <v>4864.1672970199998</v>
      </c>
      <c r="F86" s="1456">
        <v>4935.90201841</v>
      </c>
      <c r="G86" s="1456">
        <v>4799.9332744264466</v>
      </c>
      <c r="H86" s="1456">
        <v>4788.1719699999994</v>
      </c>
      <c r="I86" s="1533"/>
      <c r="J86" s="595"/>
      <c r="K86" s="595"/>
      <c r="L86" s="595"/>
      <c r="M86" s="595"/>
      <c r="N86" s="595"/>
    </row>
    <row r="87" spans="1:14" x14ac:dyDescent="0.25">
      <c r="A87" s="1519" t="s">
        <v>358</v>
      </c>
      <c r="B87" s="1518">
        <v>7402.8586762000004</v>
      </c>
      <c r="C87" s="1456">
        <v>7642.2197842199994</v>
      </c>
      <c r="D87" s="1456">
        <v>7635.8308795800003</v>
      </c>
      <c r="E87" s="1456">
        <v>7879.9294390999994</v>
      </c>
      <c r="F87" s="1456">
        <v>8180.8551754299988</v>
      </c>
      <c r="G87" s="1456">
        <v>7937.2198547723347</v>
      </c>
      <c r="H87" s="1456">
        <v>8376.9412800000009</v>
      </c>
      <c r="I87" s="1533"/>
      <c r="J87" s="595"/>
      <c r="K87" s="595"/>
      <c r="L87" s="595"/>
      <c r="M87" s="595"/>
      <c r="N87" s="595"/>
    </row>
    <row r="88" spans="1:14" x14ac:dyDescent="0.25">
      <c r="A88" s="1519" t="s">
        <v>357</v>
      </c>
      <c r="B88" s="1518">
        <v>2961.5488460699999</v>
      </c>
      <c r="C88" s="1456">
        <v>3235.5399579799996</v>
      </c>
      <c r="D88" s="1456">
        <v>3299.3566518699995</v>
      </c>
      <c r="E88" s="1456">
        <v>3321.7000340499999</v>
      </c>
      <c r="F88" s="1456">
        <v>3251.6890005799996</v>
      </c>
      <c r="G88" s="1456">
        <v>3423.1425460950122</v>
      </c>
      <c r="H88" s="1456">
        <v>3210.5655699999998</v>
      </c>
      <c r="I88" s="1533"/>
      <c r="J88" s="595"/>
      <c r="K88" s="595"/>
      <c r="L88" s="595"/>
      <c r="M88" s="595"/>
      <c r="N88" s="595"/>
    </row>
    <row r="89" spans="1:14" x14ac:dyDescent="0.25">
      <c r="A89" s="1519" t="s">
        <v>356</v>
      </c>
      <c r="B89" s="1518">
        <v>1669.31482439</v>
      </c>
      <c r="C89" s="1456">
        <v>1499.5803289099999</v>
      </c>
      <c r="D89" s="1456">
        <v>1656.0065553100001</v>
      </c>
      <c r="E89" s="1456">
        <v>1844.4046218999999</v>
      </c>
      <c r="F89" s="1456">
        <v>1808.4634346699997</v>
      </c>
      <c r="G89" s="1456">
        <v>1659.7434512987231</v>
      </c>
      <c r="H89" s="1456">
        <v>1987.1315</v>
      </c>
      <c r="I89" s="1533"/>
      <c r="J89" s="595"/>
      <c r="K89" s="595"/>
      <c r="L89" s="595"/>
      <c r="M89" s="595"/>
      <c r="N89" s="595"/>
    </row>
    <row r="90" spans="1:14" x14ac:dyDescent="0.25">
      <c r="A90" s="1519" t="s">
        <v>355</v>
      </c>
      <c r="B90" s="1518">
        <v>2275.2822439199999</v>
      </c>
      <c r="C90" s="1456">
        <v>2382.6448336099998</v>
      </c>
      <c r="D90" s="1456">
        <v>2253.24825182</v>
      </c>
      <c r="E90" s="1456">
        <v>2329.0193499799998</v>
      </c>
      <c r="F90" s="1456">
        <v>2301.3672938499999</v>
      </c>
      <c r="G90" s="1456">
        <v>2308.1315819829911</v>
      </c>
      <c r="H90" s="1456">
        <v>2335.6294900000003</v>
      </c>
      <c r="I90" s="1533"/>
      <c r="J90" s="595"/>
      <c r="K90" s="595"/>
      <c r="L90" s="595"/>
      <c r="M90" s="595"/>
      <c r="N90" s="595"/>
    </row>
    <row r="91" spans="1:14" ht="15" customHeight="1" x14ac:dyDescent="0.25">
      <c r="A91" s="1519" t="s">
        <v>354</v>
      </c>
      <c r="B91" s="1518">
        <v>8520.1506117999998</v>
      </c>
      <c r="C91" s="1456">
        <v>9000.280561829999</v>
      </c>
      <c r="D91" s="1456">
        <v>8529.4381597699994</v>
      </c>
      <c r="E91" s="1456">
        <v>8842.7900451000005</v>
      </c>
      <c r="F91" s="1456">
        <v>8790.9518986900002</v>
      </c>
      <c r="G91" s="1456">
        <v>9094.607354500009</v>
      </c>
      <c r="H91" s="1456">
        <v>8724.97631</v>
      </c>
      <c r="I91" s="1533"/>
      <c r="J91" s="595"/>
      <c r="K91" s="595"/>
      <c r="L91" s="595"/>
      <c r="M91" s="595"/>
      <c r="N91" s="595"/>
    </row>
    <row r="92" spans="1:14" x14ac:dyDescent="0.25">
      <c r="A92" s="1519" t="s">
        <v>353</v>
      </c>
      <c r="B92" s="1518">
        <v>9700.3349317600005</v>
      </c>
      <c r="C92" s="1456">
        <v>10060.86436702</v>
      </c>
      <c r="D92" s="1456">
        <v>10070.186003860001</v>
      </c>
      <c r="E92" s="1456">
        <v>10268.931269770001</v>
      </c>
      <c r="F92" s="1456">
        <v>10269.10242474</v>
      </c>
      <c r="G92" s="1456">
        <v>10430.07477068252</v>
      </c>
      <c r="H92" s="1456">
        <v>9664.5581300000013</v>
      </c>
      <c r="I92" s="1533"/>
      <c r="J92" s="595"/>
      <c r="K92" s="595"/>
      <c r="L92" s="595"/>
      <c r="M92" s="595"/>
      <c r="N92" s="595"/>
    </row>
    <row r="93" spans="1:14" x14ac:dyDescent="0.25">
      <c r="A93" s="1519" t="s">
        <v>352</v>
      </c>
      <c r="B93" s="1518">
        <v>1403.4783355499999</v>
      </c>
      <c r="C93" s="1456">
        <v>1427.4663169</v>
      </c>
      <c r="D93" s="1456">
        <v>1463.31895257</v>
      </c>
      <c r="E93" s="1456">
        <v>1314.08922573</v>
      </c>
      <c r="F93" s="1456">
        <v>1449.1827211300001</v>
      </c>
      <c r="G93" s="1456">
        <v>1407.6725192415579</v>
      </c>
      <c r="H93" s="1456">
        <v>1404.5736100000001</v>
      </c>
      <c r="I93" s="1533"/>
      <c r="J93" s="595"/>
      <c r="K93" s="595"/>
      <c r="L93" s="595"/>
      <c r="M93" s="595"/>
      <c r="N93" s="595"/>
    </row>
    <row r="94" spans="1:14" x14ac:dyDescent="0.25">
      <c r="A94" s="1519" t="s">
        <v>351</v>
      </c>
      <c r="B94" s="1518">
        <v>0</v>
      </c>
      <c r="C94" s="1456">
        <v>0</v>
      </c>
      <c r="D94" s="1456">
        <v>0</v>
      </c>
      <c r="E94" s="1456">
        <v>0</v>
      </c>
      <c r="F94" s="1456">
        <v>0</v>
      </c>
      <c r="G94" s="1456">
        <v>0</v>
      </c>
      <c r="H94" s="1456">
        <v>0</v>
      </c>
      <c r="I94" s="1533"/>
      <c r="J94" s="595"/>
      <c r="K94" s="595"/>
      <c r="L94" s="595"/>
      <c r="M94" s="595"/>
      <c r="N94" s="595"/>
    </row>
    <row r="95" spans="1:14" x14ac:dyDescent="0.25">
      <c r="A95" s="1559" t="s">
        <v>350</v>
      </c>
      <c r="B95" s="1558">
        <v>14877.994286040001</v>
      </c>
      <c r="C95" s="1557">
        <v>14727.63375132</v>
      </c>
      <c r="D95" s="1557">
        <v>14713.712395769999</v>
      </c>
      <c r="E95" s="1557">
        <v>14029.2678048</v>
      </c>
      <c r="F95" s="1557">
        <v>15273.37798447</v>
      </c>
      <c r="G95" s="1557">
        <v>14622.472675965901</v>
      </c>
      <c r="H95" s="1557">
        <v>15375.594550000002</v>
      </c>
      <c r="I95" s="1533"/>
      <c r="J95" s="595"/>
      <c r="K95" s="595"/>
      <c r="L95" s="595"/>
      <c r="M95" s="595"/>
      <c r="N95" s="595"/>
    </row>
    <row r="96" spans="1:14" x14ac:dyDescent="0.25">
      <c r="A96" s="1559" t="s">
        <v>349</v>
      </c>
      <c r="B96" s="1558">
        <v>42249.330457119999</v>
      </c>
      <c r="C96" s="1557">
        <v>42328.245779520003</v>
      </c>
      <c r="D96" s="1557">
        <v>43163.194662509988</v>
      </c>
      <c r="E96" s="1557">
        <v>43214.103625980002</v>
      </c>
      <c r="F96" s="1557">
        <v>42345.349606780001</v>
      </c>
      <c r="G96" s="1557">
        <v>41670.01420990008</v>
      </c>
      <c r="H96" s="1557">
        <v>41954.279039999994</v>
      </c>
      <c r="I96" s="1533"/>
      <c r="J96" s="595"/>
      <c r="K96" s="595"/>
      <c r="L96" s="595"/>
      <c r="M96" s="595"/>
      <c r="N96" s="595"/>
    </row>
    <row r="97" spans="1:14" x14ac:dyDescent="0.25">
      <c r="A97" s="1559" t="s">
        <v>1536</v>
      </c>
      <c r="B97" s="1558">
        <v>25054.874941495</v>
      </c>
      <c r="C97" s="1557">
        <v>24929.682467140003</v>
      </c>
      <c r="D97" s="1557">
        <v>25742.966427329993</v>
      </c>
      <c r="E97" s="1557">
        <v>25435.449911499996</v>
      </c>
      <c r="F97" s="1557">
        <v>24918.016811450001</v>
      </c>
      <c r="G97" s="1557">
        <v>24513.76285001</v>
      </c>
      <c r="H97" s="1557">
        <v>24854.99069088999</v>
      </c>
      <c r="I97" s="1533"/>
      <c r="J97" s="595"/>
      <c r="K97" s="595"/>
      <c r="L97" s="595"/>
      <c r="M97" s="595"/>
      <c r="N97" s="595"/>
    </row>
    <row r="98" spans="1:14" x14ac:dyDescent="0.25">
      <c r="A98" s="1559" t="s">
        <v>1537</v>
      </c>
      <c r="B98" s="1558">
        <v>17194.455515624999</v>
      </c>
      <c r="C98" s="1557">
        <v>17398.563312380003</v>
      </c>
      <c r="D98" s="1557">
        <v>17420.228235179999</v>
      </c>
      <c r="E98" s="1557">
        <v>17778.653714480002</v>
      </c>
      <c r="F98" s="1557">
        <v>17427.332795330003</v>
      </c>
      <c r="G98" s="1557">
        <v>17156.25135989008</v>
      </c>
      <c r="H98" s="1557">
        <v>17099.28834911</v>
      </c>
      <c r="I98" s="1533"/>
      <c r="J98" s="595"/>
      <c r="K98" s="595"/>
      <c r="L98" s="595"/>
      <c r="M98" s="595"/>
      <c r="N98" s="595"/>
    </row>
    <row r="99" spans="1:14" x14ac:dyDescent="0.25">
      <c r="A99" s="1559" t="s">
        <v>348</v>
      </c>
      <c r="B99" s="1558">
        <v>1941.98511383</v>
      </c>
      <c r="C99" s="1557">
        <v>1994.8801396700001</v>
      </c>
      <c r="D99" s="1557">
        <v>2013.0166901799998</v>
      </c>
      <c r="E99" s="1557">
        <v>2004.5507383499998</v>
      </c>
      <c r="F99" s="1557">
        <v>1895.5957148</v>
      </c>
      <c r="G99" s="1557">
        <v>1899.7809064405881</v>
      </c>
      <c r="H99" s="1557">
        <v>1945.53467</v>
      </c>
      <c r="I99" s="1533"/>
      <c r="J99" s="595"/>
      <c r="K99" s="595"/>
      <c r="L99" s="595"/>
      <c r="M99" s="595"/>
      <c r="N99" s="595"/>
    </row>
    <row r="100" spans="1:14" x14ac:dyDescent="0.25">
      <c r="A100" s="1559" t="s">
        <v>347</v>
      </c>
      <c r="B100" s="1558">
        <v>25.83004042</v>
      </c>
      <c r="C100" s="1557">
        <v>26.297542050000001</v>
      </c>
      <c r="D100" s="1557">
        <v>19.99156704</v>
      </c>
      <c r="E100" s="1557">
        <v>20.422504300000003</v>
      </c>
      <c r="F100" s="1557">
        <v>17.247508439999997</v>
      </c>
      <c r="G100" s="1557">
        <v>22.108278764926872</v>
      </c>
      <c r="H100" s="1557">
        <v>29.275880000000001</v>
      </c>
      <c r="I100" s="1533"/>
      <c r="J100" s="595"/>
      <c r="K100" s="595"/>
      <c r="L100" s="595"/>
      <c r="M100" s="595"/>
      <c r="N100" s="595"/>
    </row>
    <row r="101" spans="1:14" x14ac:dyDescent="0.25">
      <c r="A101" s="1519" t="s">
        <v>346</v>
      </c>
      <c r="B101" s="1518">
        <v>925.01754663000008</v>
      </c>
      <c r="C101" s="1456">
        <v>762.81788577999987</v>
      </c>
      <c r="D101" s="1456">
        <v>954.40497513000003</v>
      </c>
      <c r="E101" s="1456">
        <v>895.1990943400001</v>
      </c>
      <c r="F101" s="1456">
        <v>953.20651721000013</v>
      </c>
      <c r="G101" s="1456">
        <v>933.25520948340386</v>
      </c>
      <c r="H101" s="1456">
        <v>885.72556999999995</v>
      </c>
      <c r="I101" s="1533"/>
      <c r="J101" s="595"/>
      <c r="K101" s="595"/>
      <c r="L101" s="595"/>
      <c r="M101" s="595"/>
      <c r="N101" s="595"/>
    </row>
    <row r="102" spans="1:14" x14ac:dyDescent="0.25">
      <c r="A102" s="1519" t="s">
        <v>345</v>
      </c>
      <c r="B102" s="1518">
        <v>4612.8916806899997</v>
      </c>
      <c r="C102" s="1456">
        <v>4700.3063168099998</v>
      </c>
      <c r="D102" s="1456">
        <v>4873.7110713000002</v>
      </c>
      <c r="E102" s="1456">
        <v>4893.7234264799999</v>
      </c>
      <c r="F102" s="1456">
        <v>5127.7451955000006</v>
      </c>
      <c r="G102" s="1456">
        <v>5218.114198713346</v>
      </c>
      <c r="H102" s="1456">
        <v>4894.7274900000002</v>
      </c>
      <c r="I102" s="1533"/>
      <c r="J102" s="595"/>
      <c r="K102" s="595"/>
      <c r="L102" s="595"/>
      <c r="M102" s="595"/>
      <c r="N102" s="595"/>
    </row>
    <row r="103" spans="1:14" ht="15.75" thickBot="1" x14ac:dyDescent="0.3">
      <c r="A103" s="1517" t="s">
        <v>344</v>
      </c>
      <c r="B103" s="1516">
        <v>5741.2885980199999</v>
      </c>
      <c r="C103" s="1556">
        <v>5366.9484642099997</v>
      </c>
      <c r="D103" s="1556">
        <v>3747.0310767800001</v>
      </c>
      <c r="E103" s="1556">
        <v>4181.1782480100019</v>
      </c>
      <c r="F103" s="1556">
        <v>3364.2419568199994</v>
      </c>
      <c r="G103" s="1556">
        <v>3189.2490331187491</v>
      </c>
      <c r="H103" s="1556">
        <v>4456.7293800000016</v>
      </c>
      <c r="I103" s="1533"/>
      <c r="J103" s="595"/>
      <c r="K103" s="595"/>
      <c r="L103" s="595"/>
      <c r="M103" s="595"/>
      <c r="N103" s="595"/>
    </row>
    <row r="104" spans="1:14" ht="15.75" thickBot="1" x14ac:dyDescent="0.3">
      <c r="A104" s="1502" t="s">
        <v>343</v>
      </c>
      <c r="B104" s="1501">
        <v>132292.07485412003</v>
      </c>
      <c r="C104" s="1501">
        <v>133020.87509371998</v>
      </c>
      <c r="D104" s="1501">
        <v>130716.86340611998</v>
      </c>
      <c r="E104" s="1501">
        <v>131273.06471083997</v>
      </c>
      <c r="F104" s="1781">
        <v>131418.27084452999</v>
      </c>
      <c r="G104" s="1782">
        <v>128665.56386532066</v>
      </c>
      <c r="H104" s="1782">
        <v>130716.11481</v>
      </c>
      <c r="I104" s="1533"/>
      <c r="J104" s="595"/>
      <c r="K104" s="595"/>
      <c r="L104" s="595"/>
      <c r="M104" s="595"/>
      <c r="N104" s="595"/>
    </row>
    <row r="105" spans="1:14" x14ac:dyDescent="0.25">
      <c r="A105" s="1519" t="s">
        <v>645</v>
      </c>
      <c r="B105" s="1518">
        <v>138622.79978706001</v>
      </c>
      <c r="C105" s="1558">
        <v>136758.94464826002</v>
      </c>
      <c r="D105" s="1558">
        <v>132227.09210359002</v>
      </c>
      <c r="E105" s="1558">
        <v>132447.42941606001</v>
      </c>
      <c r="F105" s="1555">
        <v>131358.02387119</v>
      </c>
      <c r="G105" s="1555">
        <v>130537.87481307941</v>
      </c>
      <c r="H105" s="1555">
        <v>132477.11695999998</v>
      </c>
      <c r="I105" s="1533"/>
      <c r="J105" s="595"/>
      <c r="K105" s="595"/>
      <c r="L105" s="595"/>
      <c r="M105" s="595"/>
      <c r="N105" s="595"/>
    </row>
    <row r="106" spans="1:14" x14ac:dyDescent="0.25">
      <c r="A106" s="1519" t="s">
        <v>644</v>
      </c>
      <c r="B106" s="1518">
        <v>18072.839082089999</v>
      </c>
      <c r="C106" s="1558">
        <v>17986.95089779</v>
      </c>
      <c r="D106" s="1558">
        <v>17402.075281409998</v>
      </c>
      <c r="E106" s="1558">
        <v>17470.083739950001</v>
      </c>
      <c r="F106" s="1555">
        <v>17681.79431465</v>
      </c>
      <c r="G106" s="1555">
        <v>17830.372204710002</v>
      </c>
      <c r="H106" s="1555">
        <v>18347.750210000002</v>
      </c>
      <c r="I106" s="1533"/>
      <c r="J106" s="595"/>
      <c r="K106" s="595"/>
      <c r="L106" s="595"/>
      <c r="M106" s="595"/>
      <c r="N106" s="595"/>
    </row>
    <row r="107" spans="1:14" ht="15.75" thickBot="1" x14ac:dyDescent="0.3">
      <c r="A107" s="1517" t="s">
        <v>643</v>
      </c>
      <c r="B107" s="1516">
        <v>7785.9551293199993</v>
      </c>
      <c r="C107" s="1569">
        <v>7817.4271829100007</v>
      </c>
      <c r="D107" s="1569">
        <v>7399.9909309699997</v>
      </c>
      <c r="E107" s="1569">
        <v>7480.4655315300006</v>
      </c>
      <c r="F107" s="1784">
        <v>7485.4098363200001</v>
      </c>
      <c r="G107" s="1784">
        <v>7630.4795318200013</v>
      </c>
      <c r="H107" s="1784">
        <v>7759.7221699999991</v>
      </c>
      <c r="I107" s="1533"/>
      <c r="J107" s="595"/>
      <c r="K107" s="595"/>
      <c r="L107" s="595"/>
      <c r="M107" s="595"/>
      <c r="N107" s="595"/>
    </row>
    <row r="108" spans="1:14" ht="15.75" thickBot="1" x14ac:dyDescent="0.3">
      <c r="A108" s="1500" t="s">
        <v>342</v>
      </c>
      <c r="B108" s="1499">
        <v>164481.59399847002</v>
      </c>
      <c r="C108" s="1554">
        <v>162563.32272896002</v>
      </c>
      <c r="D108" s="1554">
        <v>157029.15831597004</v>
      </c>
      <c r="E108" s="1554">
        <v>157397.97868754002</v>
      </c>
      <c r="F108" s="1782">
        <v>156525.22802216001</v>
      </c>
      <c r="G108" s="1782">
        <v>155998.72654960939</v>
      </c>
      <c r="H108" s="1782">
        <v>158584.58933999998</v>
      </c>
      <c r="I108" s="1533"/>
      <c r="J108" s="595"/>
      <c r="K108" s="595"/>
      <c r="L108" s="595"/>
      <c r="M108" s="595"/>
      <c r="N108" s="595"/>
    </row>
    <row r="109" spans="1:14" ht="15.75" thickBot="1" x14ac:dyDescent="0.3">
      <c r="A109" s="1502" t="s">
        <v>335</v>
      </c>
      <c r="B109" s="1501">
        <v>3454.3747490999999</v>
      </c>
      <c r="C109" s="1565">
        <v>5022.5599682499997</v>
      </c>
      <c r="D109" s="1565">
        <v>3847.7111596099999</v>
      </c>
      <c r="E109" s="1565">
        <v>2990.3571472699996</v>
      </c>
      <c r="F109" s="1782">
        <v>4407.1998853100004</v>
      </c>
      <c r="G109" s="1782">
        <v>2856.6860193800003</v>
      </c>
      <c r="H109" s="1782">
        <v>4565.4386299999996</v>
      </c>
      <c r="I109" s="1533"/>
      <c r="J109" s="595"/>
      <c r="K109" s="595"/>
      <c r="L109" s="595"/>
      <c r="M109" s="595"/>
      <c r="N109" s="595"/>
    </row>
    <row r="110" spans="1:14" ht="15.75" thickBot="1" x14ac:dyDescent="0.3">
      <c r="A110" s="1502" t="s">
        <v>739</v>
      </c>
      <c r="B110" s="1501">
        <v>23555.443409889998</v>
      </c>
      <c r="C110" s="1565">
        <v>24970.094079229999</v>
      </c>
      <c r="D110" s="1565">
        <v>16710.681941909999</v>
      </c>
      <c r="E110" s="1565">
        <v>24832.617999999999</v>
      </c>
      <c r="F110" s="1782">
        <v>22461.380844260002</v>
      </c>
      <c r="G110" s="1782">
        <v>23404.632350190001</v>
      </c>
      <c r="H110" s="1782">
        <v>16291.809659999999</v>
      </c>
      <c r="I110" s="1533"/>
      <c r="J110" s="595"/>
      <c r="K110" s="595"/>
      <c r="L110" s="595"/>
      <c r="M110" s="595"/>
      <c r="N110" s="595"/>
    </row>
    <row r="111" spans="1:14" ht="15.75" thickBot="1" x14ac:dyDescent="0.3">
      <c r="A111" s="1500" t="s">
        <v>341</v>
      </c>
      <c r="B111" s="1499">
        <v>323783.48701158003</v>
      </c>
      <c r="C111" s="1554">
        <v>325576.85187015997</v>
      </c>
      <c r="D111" s="1554">
        <v>308304.41482361004</v>
      </c>
      <c r="E111" s="1554">
        <v>316494.01854565</v>
      </c>
      <c r="F111" s="1782">
        <v>314812.07959625998</v>
      </c>
      <c r="G111" s="1782">
        <v>310925.60878450004</v>
      </c>
      <c r="H111" s="1782">
        <v>310157.95244000002</v>
      </c>
      <c r="I111" s="1533"/>
      <c r="J111" s="595"/>
      <c r="K111" s="595"/>
      <c r="L111" s="595"/>
      <c r="M111" s="595"/>
      <c r="N111" s="595"/>
    </row>
    <row r="112" spans="1:14" ht="15.75" thickBot="1" x14ac:dyDescent="0.3">
      <c r="A112" s="1502" t="s">
        <v>340</v>
      </c>
      <c r="B112" s="1501">
        <v>300228.04360169003</v>
      </c>
      <c r="C112" s="1565">
        <v>300606.75779092999</v>
      </c>
      <c r="D112" s="1565">
        <v>291593.73288170004</v>
      </c>
      <c r="E112" s="1565">
        <v>291661.40054564999</v>
      </c>
      <c r="F112" s="1782">
        <v>292350.698752</v>
      </c>
      <c r="G112" s="1782">
        <v>287520.97643431003</v>
      </c>
      <c r="H112" s="1782">
        <v>293866.14277999999</v>
      </c>
      <c r="I112" s="1533"/>
      <c r="J112" s="595"/>
      <c r="K112" s="595"/>
      <c r="L112" s="595"/>
      <c r="M112" s="595"/>
      <c r="N112" s="595"/>
    </row>
    <row r="113" spans="1:14" x14ac:dyDescent="0.25">
      <c r="A113" s="1564"/>
      <c r="B113" s="2181"/>
      <c r="C113" s="2234"/>
      <c r="D113" s="2234"/>
      <c r="E113" s="2234"/>
      <c r="F113" s="1446"/>
      <c r="G113" s="1446"/>
      <c r="H113" s="1446"/>
      <c r="I113" s="1533"/>
      <c r="J113" s="595"/>
      <c r="K113" s="595"/>
      <c r="L113" s="595"/>
      <c r="M113" s="595"/>
      <c r="N113" s="595"/>
    </row>
    <row r="114" spans="1:14" x14ac:dyDescent="0.25">
      <c r="A114" s="1562" t="s">
        <v>384</v>
      </c>
      <c r="B114" s="1561"/>
      <c r="C114" s="1742"/>
      <c r="D114" s="1742"/>
      <c r="E114" s="1742"/>
      <c r="F114" s="1742"/>
      <c r="G114" s="1742"/>
      <c r="H114" s="1742"/>
      <c r="I114" s="1533"/>
      <c r="J114" s="595"/>
      <c r="K114" s="595"/>
      <c r="L114" s="595"/>
      <c r="M114" s="595"/>
      <c r="N114" s="595"/>
    </row>
    <row r="115" spans="1:14" ht="15.75" thickBot="1" x14ac:dyDescent="0.3">
      <c r="A115" s="1560" t="s">
        <v>143</v>
      </c>
      <c r="B115" s="1543" t="s">
        <v>885</v>
      </c>
      <c r="C115" s="1544" t="s">
        <v>842</v>
      </c>
      <c r="D115" s="1544" t="s">
        <v>772</v>
      </c>
      <c r="E115" s="1544" t="s">
        <v>732</v>
      </c>
      <c r="F115" s="1544" t="s">
        <v>704</v>
      </c>
      <c r="G115" s="1544" t="s">
        <v>647</v>
      </c>
      <c r="H115" s="1544" t="s">
        <v>740</v>
      </c>
      <c r="I115" s="1533"/>
      <c r="J115" s="595"/>
      <c r="K115" s="595"/>
      <c r="L115" s="595"/>
      <c r="M115" s="595"/>
      <c r="N115" s="595"/>
    </row>
    <row r="116" spans="1:14" x14ac:dyDescent="0.25">
      <c r="A116" s="1519" t="s">
        <v>365</v>
      </c>
      <c r="B116" s="1518">
        <v>441.65693500999998</v>
      </c>
      <c r="C116" s="1518">
        <v>447.84781913999996</v>
      </c>
      <c r="D116" s="1518">
        <v>468.59447868000001</v>
      </c>
      <c r="E116" s="1518">
        <v>107.18584704</v>
      </c>
      <c r="F116" s="1456">
        <v>117.14522484</v>
      </c>
      <c r="G116" s="1456">
        <v>99.788329989999994</v>
      </c>
      <c r="H116" s="1456">
        <v>100.9967</v>
      </c>
      <c r="I116" s="1533"/>
      <c r="J116" s="595"/>
      <c r="K116" s="595"/>
      <c r="L116" s="595"/>
      <c r="M116" s="595"/>
      <c r="N116" s="595"/>
    </row>
    <row r="117" spans="1:14" x14ac:dyDescent="0.25">
      <c r="A117" s="1519" t="s">
        <v>364</v>
      </c>
      <c r="B117" s="1518">
        <v>26.224818110000001</v>
      </c>
      <c r="C117" s="1518">
        <v>29.34022968</v>
      </c>
      <c r="D117" s="1518">
        <v>28.190352379999997</v>
      </c>
      <c r="E117" s="1518">
        <v>30.284166640000002</v>
      </c>
      <c r="F117" s="1456">
        <v>27.278884360000003</v>
      </c>
      <c r="G117" s="1456">
        <v>28.349988181776467</v>
      </c>
      <c r="H117" s="1456">
        <v>12.823799999999999</v>
      </c>
      <c r="I117" s="1533"/>
      <c r="J117" s="595"/>
      <c r="K117" s="595"/>
      <c r="L117" s="595"/>
      <c r="M117" s="595"/>
      <c r="N117" s="595"/>
    </row>
    <row r="118" spans="1:14" x14ac:dyDescent="0.25">
      <c r="A118" s="1519" t="s">
        <v>363</v>
      </c>
      <c r="B118" s="1518">
        <v>259.58393490999998</v>
      </c>
      <c r="C118" s="1518">
        <v>267.73527457</v>
      </c>
      <c r="D118" s="1518">
        <v>273.75083888999995</v>
      </c>
      <c r="E118" s="1518">
        <v>284.82058742999999</v>
      </c>
      <c r="F118" s="1456">
        <v>279.62175313</v>
      </c>
      <c r="G118" s="1456">
        <v>283.9248256972038</v>
      </c>
      <c r="H118" s="1456">
        <v>285.03501</v>
      </c>
      <c r="I118" s="1533"/>
      <c r="J118" s="595"/>
      <c r="K118" s="595"/>
      <c r="L118" s="595"/>
      <c r="M118" s="595"/>
      <c r="N118" s="595"/>
    </row>
    <row r="119" spans="1:14" x14ac:dyDescent="0.25">
      <c r="A119" s="1519" t="s">
        <v>362</v>
      </c>
      <c r="B119" s="1518">
        <v>410.87487134000003</v>
      </c>
      <c r="C119" s="1518">
        <v>406.30790231999998</v>
      </c>
      <c r="D119" s="1518">
        <v>401.62193158000002</v>
      </c>
      <c r="E119" s="1518">
        <v>460.60156760999996</v>
      </c>
      <c r="F119" s="1456">
        <v>402.01684811999996</v>
      </c>
      <c r="G119" s="1456">
        <v>416.03634303629275</v>
      </c>
      <c r="H119" s="1456">
        <v>346.03796</v>
      </c>
      <c r="I119" s="1533"/>
      <c r="J119" s="595"/>
      <c r="K119" s="595"/>
      <c r="L119" s="595"/>
      <c r="M119" s="595"/>
      <c r="N119" s="595"/>
    </row>
    <row r="120" spans="1:14" x14ac:dyDescent="0.25">
      <c r="A120" s="1519" t="s">
        <v>361</v>
      </c>
      <c r="B120" s="1518">
        <v>396.40935852000001</v>
      </c>
      <c r="C120" s="1518">
        <v>388.87601101999996</v>
      </c>
      <c r="D120" s="1518">
        <v>365.33684196999997</v>
      </c>
      <c r="E120" s="1518">
        <v>373.17940714999997</v>
      </c>
      <c r="F120" s="1456">
        <v>437.33049947000001</v>
      </c>
      <c r="G120" s="1456">
        <v>538.36630222658118</v>
      </c>
      <c r="H120" s="1456">
        <v>545.84307999999999</v>
      </c>
      <c r="I120" s="1533"/>
      <c r="J120" s="595"/>
      <c r="K120" s="595"/>
      <c r="L120" s="595"/>
      <c r="M120" s="595"/>
      <c r="N120" s="595"/>
    </row>
    <row r="121" spans="1:14" x14ac:dyDescent="0.25">
      <c r="A121" s="1519" t="s">
        <v>360</v>
      </c>
      <c r="B121" s="1518">
        <v>4010.8658276399997</v>
      </c>
      <c r="C121" s="1518">
        <v>4453.24167846</v>
      </c>
      <c r="D121" s="1518">
        <v>4416.0488412500008</v>
      </c>
      <c r="E121" s="1518">
        <v>4560.4870142599993</v>
      </c>
      <c r="F121" s="1456">
        <v>5017.6792280399995</v>
      </c>
      <c r="G121" s="1456">
        <v>4888.5723818522101</v>
      </c>
      <c r="H121" s="1456">
        <v>4585.4046500000004</v>
      </c>
      <c r="I121" s="1533"/>
      <c r="J121" s="595"/>
      <c r="K121" s="595"/>
      <c r="L121" s="595"/>
      <c r="M121" s="595"/>
      <c r="N121" s="595"/>
    </row>
    <row r="122" spans="1:14" x14ac:dyDescent="0.25">
      <c r="A122" s="1519" t="s">
        <v>359</v>
      </c>
      <c r="B122" s="1518">
        <v>1011.1216210399999</v>
      </c>
      <c r="C122" s="1518">
        <v>1118.24245221</v>
      </c>
      <c r="D122" s="1518">
        <v>1088.6092081300001</v>
      </c>
      <c r="E122" s="1518">
        <v>1075.21926859</v>
      </c>
      <c r="F122" s="1456">
        <v>1027.1973847700001</v>
      </c>
      <c r="G122" s="1456">
        <v>1032.4612103664458</v>
      </c>
      <c r="H122" s="1456">
        <v>953.39337</v>
      </c>
      <c r="I122" s="1533"/>
      <c r="J122" s="595"/>
      <c r="K122" s="595"/>
      <c r="L122" s="595"/>
      <c r="M122" s="595"/>
      <c r="N122" s="595"/>
    </row>
    <row r="123" spans="1:14" x14ac:dyDescent="0.25">
      <c r="A123" s="1519" t="s">
        <v>358</v>
      </c>
      <c r="B123" s="1518">
        <v>174.04198169</v>
      </c>
      <c r="C123" s="1518">
        <v>164.35805005999998</v>
      </c>
      <c r="D123" s="1518">
        <v>192.71117418</v>
      </c>
      <c r="E123" s="1518">
        <v>171.62184142000001</v>
      </c>
      <c r="F123" s="1456">
        <v>171.11165296999997</v>
      </c>
      <c r="G123" s="1456">
        <v>117.04422892233463</v>
      </c>
      <c r="H123" s="1456">
        <v>75.518429999999995</v>
      </c>
      <c r="I123" s="1533"/>
      <c r="J123" s="595"/>
      <c r="K123" s="595"/>
      <c r="L123" s="595"/>
      <c r="M123" s="595"/>
      <c r="N123" s="595"/>
    </row>
    <row r="124" spans="1:14" x14ac:dyDescent="0.25">
      <c r="A124" s="1519" t="s">
        <v>357</v>
      </c>
      <c r="B124" s="1518">
        <v>552.24370778999992</v>
      </c>
      <c r="C124" s="1518">
        <v>537.20861887000001</v>
      </c>
      <c r="D124" s="1518">
        <v>560.01875829000005</v>
      </c>
      <c r="E124" s="1518">
        <v>547.15254937999998</v>
      </c>
      <c r="F124" s="1456">
        <v>574.69122171000004</v>
      </c>
      <c r="G124" s="1456">
        <v>559.92549248501268</v>
      </c>
      <c r="H124" s="1456">
        <v>427.02046999999999</v>
      </c>
      <c r="I124" s="1533"/>
      <c r="J124" s="595"/>
      <c r="K124" s="595"/>
      <c r="L124" s="595"/>
      <c r="M124" s="595"/>
      <c r="N124" s="595"/>
    </row>
    <row r="125" spans="1:14" x14ac:dyDescent="0.25">
      <c r="A125" s="1519" t="s">
        <v>356</v>
      </c>
      <c r="B125" s="1518">
        <v>273.15829368999999</v>
      </c>
      <c r="C125" s="1518">
        <v>240.55240584000001</v>
      </c>
      <c r="D125" s="1518">
        <v>208.10270634</v>
      </c>
      <c r="E125" s="1518">
        <v>263.07568609999998</v>
      </c>
      <c r="F125" s="1456">
        <v>252.86691921999997</v>
      </c>
      <c r="G125" s="1456">
        <v>268.85403000872265</v>
      </c>
      <c r="H125" s="1456">
        <v>268.38204999999999</v>
      </c>
      <c r="I125" s="1533"/>
      <c r="J125" s="595"/>
      <c r="K125" s="595"/>
      <c r="L125" s="595"/>
      <c r="M125" s="595"/>
      <c r="N125" s="595"/>
    </row>
    <row r="126" spans="1:14" x14ac:dyDescent="0.25">
      <c r="A126" s="1519" t="s">
        <v>355</v>
      </c>
      <c r="B126" s="1518">
        <v>959.44400879</v>
      </c>
      <c r="C126" s="1518">
        <v>1024.0923216900001</v>
      </c>
      <c r="D126" s="1518">
        <v>816.72417679</v>
      </c>
      <c r="E126" s="1518">
        <v>842.30606325999997</v>
      </c>
      <c r="F126" s="1456">
        <v>833.21648720999997</v>
      </c>
      <c r="G126" s="1456">
        <v>833.23369301299067</v>
      </c>
      <c r="H126" s="1456">
        <v>823.81020999999998</v>
      </c>
      <c r="I126" s="1533"/>
      <c r="J126" s="595"/>
      <c r="K126" s="595"/>
      <c r="L126" s="595"/>
      <c r="M126" s="595"/>
      <c r="N126" s="595"/>
    </row>
    <row r="127" spans="1:14" x14ac:dyDescent="0.25">
      <c r="A127" s="1519" t="s">
        <v>354</v>
      </c>
      <c r="B127" s="1518">
        <v>2880.1613610200002</v>
      </c>
      <c r="C127" s="1518">
        <v>3494.8800418200003</v>
      </c>
      <c r="D127" s="1518">
        <v>3294.4482477699999</v>
      </c>
      <c r="E127" s="1518">
        <v>3443.4093354099996</v>
      </c>
      <c r="F127" s="1456">
        <v>3216.6238040999997</v>
      </c>
      <c r="G127" s="1456">
        <v>3219.642430350008</v>
      </c>
      <c r="H127" s="1456">
        <v>2882.6282999999999</v>
      </c>
      <c r="I127" s="1533"/>
      <c r="J127" s="595"/>
      <c r="K127" s="595"/>
      <c r="L127" s="595"/>
      <c r="M127" s="595"/>
      <c r="N127" s="595"/>
    </row>
    <row r="128" spans="1:14" x14ac:dyDescent="0.25">
      <c r="A128" s="1519" t="s">
        <v>353</v>
      </c>
      <c r="B128" s="1518">
        <v>6637.2145851700006</v>
      </c>
      <c r="C128" s="1518">
        <v>6849.3344674499995</v>
      </c>
      <c r="D128" s="1518">
        <v>6934.8583931800003</v>
      </c>
      <c r="E128" s="1518">
        <v>7106.4795352500005</v>
      </c>
      <c r="F128" s="1456">
        <v>7153.8531469199997</v>
      </c>
      <c r="G128" s="1456">
        <v>7248.789705042519</v>
      </c>
      <c r="H128" s="1456">
        <v>6697.9018900000001</v>
      </c>
      <c r="I128" s="1533"/>
      <c r="J128" s="595"/>
      <c r="K128" s="595"/>
      <c r="L128" s="595"/>
      <c r="M128" s="595"/>
      <c r="N128" s="595"/>
    </row>
    <row r="129" spans="1:14" x14ac:dyDescent="0.25">
      <c r="A129" s="1519" t="s">
        <v>352</v>
      </c>
      <c r="B129" s="1518">
        <v>729.64713871999993</v>
      </c>
      <c r="C129" s="1518">
        <v>736.92793798000002</v>
      </c>
      <c r="D129" s="1518">
        <v>811.99960589000011</v>
      </c>
      <c r="E129" s="1518">
        <v>726.34177141999999</v>
      </c>
      <c r="F129" s="1456">
        <v>715.24663429999998</v>
      </c>
      <c r="G129" s="1456">
        <v>686.8245094615578</v>
      </c>
      <c r="H129" s="1456">
        <v>676.92598999999996</v>
      </c>
      <c r="I129" s="1533"/>
      <c r="J129" s="595"/>
      <c r="K129" s="595"/>
      <c r="L129" s="595"/>
      <c r="M129" s="595"/>
      <c r="N129" s="595"/>
    </row>
    <row r="130" spans="1:14" x14ac:dyDescent="0.25">
      <c r="A130" s="1519" t="s">
        <v>351</v>
      </c>
      <c r="B130" s="1518">
        <v>0</v>
      </c>
      <c r="C130" s="1518">
        <v>0</v>
      </c>
      <c r="D130" s="1518">
        <v>0</v>
      </c>
      <c r="E130" s="1518">
        <v>0</v>
      </c>
      <c r="F130" s="1456">
        <v>0</v>
      </c>
      <c r="G130" s="1456">
        <v>0</v>
      </c>
      <c r="H130" s="1456">
        <v>0</v>
      </c>
      <c r="I130" s="1533"/>
      <c r="J130" s="595"/>
      <c r="K130" s="595"/>
      <c r="L130" s="595"/>
      <c r="M130" s="595"/>
      <c r="N130" s="595"/>
    </row>
    <row r="131" spans="1:14" x14ac:dyDescent="0.25">
      <c r="A131" s="1559" t="s">
        <v>350</v>
      </c>
      <c r="B131" s="1558">
        <v>3072.5084618599994</v>
      </c>
      <c r="C131" s="1558">
        <v>3011.0625661799995</v>
      </c>
      <c r="D131" s="1558">
        <v>2981.8834907</v>
      </c>
      <c r="E131" s="1558">
        <v>2831.5775145399998</v>
      </c>
      <c r="F131" s="1557">
        <v>2688.4821405499988</v>
      </c>
      <c r="G131" s="1557">
        <v>2163.7603803858992</v>
      </c>
      <c r="H131" s="1557">
        <v>3001.2133100000005</v>
      </c>
      <c r="I131" s="1533"/>
      <c r="J131" s="595"/>
      <c r="K131" s="595"/>
      <c r="L131" s="595"/>
      <c r="M131" s="595"/>
      <c r="N131" s="595"/>
    </row>
    <row r="132" spans="1:14" x14ac:dyDescent="0.25">
      <c r="A132" s="1559" t="s">
        <v>349</v>
      </c>
      <c r="B132" s="1558">
        <v>9882.0393810599999</v>
      </c>
      <c r="C132" s="1557">
        <v>9827.25501024</v>
      </c>
      <c r="D132" s="1557">
        <v>9851.1130603700003</v>
      </c>
      <c r="E132" s="1557">
        <v>9783.569086810001</v>
      </c>
      <c r="F132" s="1557">
        <v>9680.3636018100005</v>
      </c>
      <c r="G132" s="1557">
        <v>9560.7049120700794</v>
      </c>
      <c r="H132" s="1557">
        <v>9489.7245199999998</v>
      </c>
      <c r="I132" s="1533"/>
      <c r="J132" s="595"/>
      <c r="K132" s="595"/>
      <c r="L132" s="595"/>
      <c r="M132" s="595"/>
      <c r="N132" s="595"/>
    </row>
    <row r="133" spans="1:14" x14ac:dyDescent="0.25">
      <c r="A133" s="1559" t="s">
        <v>1536</v>
      </c>
      <c r="B133" s="1558">
        <v>6420.9010529349998</v>
      </c>
      <c r="C133" s="1558">
        <v>6391.1570384199995</v>
      </c>
      <c r="D133" s="1558">
        <v>6480.32268019</v>
      </c>
      <c r="E133" s="1558">
        <v>6266.2142895100005</v>
      </c>
      <c r="F133" s="1557">
        <v>6240.6948243799998</v>
      </c>
      <c r="G133" s="1557">
        <v>6312.0437059099995</v>
      </c>
      <c r="H133" s="1557">
        <v>6332.1318689</v>
      </c>
      <c r="I133" s="1533"/>
      <c r="J133" s="595"/>
      <c r="K133" s="595"/>
      <c r="L133" s="595"/>
      <c r="M133" s="595"/>
      <c r="N133" s="595"/>
    </row>
    <row r="134" spans="1:14" x14ac:dyDescent="0.25">
      <c r="A134" s="1559" t="s">
        <v>1537</v>
      </c>
      <c r="B134" s="1558">
        <v>3461.138328125</v>
      </c>
      <c r="C134" s="1558">
        <v>3436.0979718200001</v>
      </c>
      <c r="D134" s="1558">
        <v>3370.7903801800003</v>
      </c>
      <c r="E134" s="1558">
        <v>3517.3547973000004</v>
      </c>
      <c r="F134" s="1557">
        <v>3439.6687774300008</v>
      </c>
      <c r="G134" s="1557">
        <v>3248.6612061600799</v>
      </c>
      <c r="H134" s="1557">
        <v>3157.5926510999998</v>
      </c>
      <c r="I134" s="1533"/>
      <c r="J134" s="595"/>
      <c r="K134" s="595"/>
      <c r="L134" s="595"/>
      <c r="M134" s="595"/>
      <c r="N134" s="595"/>
    </row>
    <row r="135" spans="1:14" x14ac:dyDescent="0.25">
      <c r="A135" s="1559" t="s">
        <v>348</v>
      </c>
      <c r="B135" s="1558">
        <v>556.76231551000001</v>
      </c>
      <c r="C135" s="1558">
        <v>742.78753506999999</v>
      </c>
      <c r="D135" s="1558">
        <v>786.32970391000003</v>
      </c>
      <c r="E135" s="1558">
        <v>813.24819113000001</v>
      </c>
      <c r="F135" s="1557">
        <v>818.98283403999994</v>
      </c>
      <c r="G135" s="1557">
        <v>764.53581470058759</v>
      </c>
      <c r="H135" s="1557">
        <v>740.74413000000004</v>
      </c>
      <c r="I135" s="1533"/>
      <c r="J135" s="595"/>
      <c r="K135" s="595"/>
      <c r="L135" s="595"/>
      <c r="M135" s="595"/>
      <c r="N135" s="595"/>
    </row>
    <row r="136" spans="1:14" x14ac:dyDescent="0.25">
      <c r="A136" s="1559" t="s">
        <v>347</v>
      </c>
      <c r="B136" s="1558">
        <v>13.62439852</v>
      </c>
      <c r="C136" s="1558">
        <v>13.158584980000001</v>
      </c>
      <c r="D136" s="1558">
        <v>6.9225565099999997</v>
      </c>
      <c r="E136" s="1558">
        <v>5.5582957200000003</v>
      </c>
      <c r="F136" s="1557">
        <v>5.63217268</v>
      </c>
      <c r="G136" s="1557">
        <v>5.4111674649268746</v>
      </c>
      <c r="H136" s="1557">
        <v>4.1076800000000002</v>
      </c>
      <c r="I136" s="1533"/>
      <c r="J136" s="595"/>
      <c r="K136" s="595"/>
      <c r="L136" s="595"/>
      <c r="M136" s="595"/>
      <c r="N136" s="595"/>
    </row>
    <row r="137" spans="1:14" x14ac:dyDescent="0.25">
      <c r="A137" s="1519" t="s">
        <v>346</v>
      </c>
      <c r="B137" s="1518">
        <v>115.92268811</v>
      </c>
      <c r="C137" s="1518">
        <v>119.68339796999999</v>
      </c>
      <c r="D137" s="1518">
        <v>121.57089625</v>
      </c>
      <c r="E137" s="1518">
        <v>172.93903860999998</v>
      </c>
      <c r="F137" s="1456">
        <v>182.11466421</v>
      </c>
      <c r="G137" s="1456">
        <v>185.97579034340396</v>
      </c>
      <c r="H137" s="1456">
        <v>76.738210000000009</v>
      </c>
      <c r="I137" s="1533"/>
      <c r="J137" s="595"/>
      <c r="K137" s="595"/>
      <c r="L137" s="595"/>
      <c r="M137" s="595"/>
      <c r="N137" s="595"/>
    </row>
    <row r="138" spans="1:14" x14ac:dyDescent="0.25">
      <c r="A138" s="1519" t="s">
        <v>345</v>
      </c>
      <c r="B138" s="1518">
        <v>900.32174287999999</v>
      </c>
      <c r="C138" s="1518">
        <v>920.28546196999991</v>
      </c>
      <c r="D138" s="1518">
        <v>925.96738584000002</v>
      </c>
      <c r="E138" s="1518">
        <v>962.25465975999998</v>
      </c>
      <c r="F138" s="1456">
        <v>899.12913460999994</v>
      </c>
      <c r="G138" s="1456">
        <v>938.47155821334513</v>
      </c>
      <c r="H138" s="1456">
        <v>949.30048999999997</v>
      </c>
      <c r="I138" s="1533"/>
      <c r="J138" s="595"/>
      <c r="K138" s="595"/>
      <c r="L138" s="595"/>
      <c r="M138" s="595"/>
      <c r="N138" s="595"/>
    </row>
    <row r="139" spans="1:14" ht="15.75" thickBot="1" x14ac:dyDescent="0.3">
      <c r="A139" s="1517" t="s">
        <v>344</v>
      </c>
      <c r="B139" s="1516">
        <v>2470.3718705699998</v>
      </c>
      <c r="C139" s="1556">
        <v>2566.1042552100002</v>
      </c>
      <c r="D139" s="1556">
        <v>2004.5459632299999</v>
      </c>
      <c r="E139" s="1556">
        <v>2087.1704389900001</v>
      </c>
      <c r="F139" s="1556">
        <v>2080.2042971899996</v>
      </c>
      <c r="G139" s="1556">
        <v>2528.7131611587592</v>
      </c>
      <c r="H139" s="1556">
        <v>3398.3985800000005</v>
      </c>
      <c r="I139" s="1533"/>
      <c r="J139" s="595"/>
      <c r="K139" s="595"/>
      <c r="L139" s="595"/>
      <c r="M139" s="595"/>
      <c r="N139" s="595"/>
    </row>
    <row r="140" spans="1:14" ht="15.75" thickBot="1" x14ac:dyDescent="0.3">
      <c r="A140" s="1502" t="s">
        <v>343</v>
      </c>
      <c r="B140" s="1501">
        <v>35774.199301949993</v>
      </c>
      <c r="C140" s="1501">
        <v>37359.282022730004</v>
      </c>
      <c r="D140" s="1501">
        <v>36539.348612129994</v>
      </c>
      <c r="E140" s="1501">
        <v>36648.481866520007</v>
      </c>
      <c r="F140" s="1781">
        <v>36580.788534249994</v>
      </c>
      <c r="G140" s="1781">
        <v>36369.386254970661</v>
      </c>
      <c r="H140" s="1781">
        <v>36341.948830000008</v>
      </c>
      <c r="I140" s="1533"/>
      <c r="J140" s="595"/>
      <c r="K140" s="595"/>
      <c r="L140" s="595"/>
      <c r="M140" s="595"/>
      <c r="N140" s="595"/>
    </row>
    <row r="141" spans="1:14" x14ac:dyDescent="0.25">
      <c r="A141" s="1519" t="s">
        <v>645</v>
      </c>
      <c r="B141" s="1518">
        <v>32648.918493789999</v>
      </c>
      <c r="C141" s="1518">
        <v>31423.477888920002</v>
      </c>
      <c r="D141" s="1518">
        <v>31353.85307112</v>
      </c>
      <c r="E141" s="1518">
        <v>31155.672422889998</v>
      </c>
      <c r="F141" s="1434">
        <v>31330.6965777</v>
      </c>
      <c r="G141" s="1434">
        <v>31053.240595749401</v>
      </c>
      <c r="H141" s="1434">
        <v>31104.562899999997</v>
      </c>
      <c r="I141" s="1533"/>
      <c r="J141" s="595"/>
      <c r="K141" s="595"/>
      <c r="L141" s="595"/>
      <c r="M141" s="595"/>
      <c r="N141" s="595"/>
    </row>
    <row r="142" spans="1:14" x14ac:dyDescent="0.25">
      <c r="A142" s="1519" t="s">
        <v>644</v>
      </c>
      <c r="B142" s="1518">
        <v>7998.95709635</v>
      </c>
      <c r="C142" s="1518">
        <v>7899.5036889500007</v>
      </c>
      <c r="D142" s="1518">
        <v>8012.0879094299999</v>
      </c>
      <c r="E142" s="1518">
        <v>8157.1974949799996</v>
      </c>
      <c r="F142" s="1434">
        <v>8305.479613290001</v>
      </c>
      <c r="G142" s="1434">
        <v>8327.5389922300001</v>
      </c>
      <c r="H142" s="1434">
        <v>8033.6223499999996</v>
      </c>
      <c r="I142" s="1533"/>
      <c r="J142" s="595"/>
      <c r="K142" s="595"/>
      <c r="L142" s="595"/>
      <c r="M142" s="595"/>
      <c r="N142" s="595"/>
    </row>
    <row r="143" spans="1:14" ht="15.75" thickBot="1" x14ac:dyDescent="0.3">
      <c r="A143" s="1517" t="s">
        <v>643</v>
      </c>
      <c r="B143" s="1516">
        <v>1136.17926382</v>
      </c>
      <c r="C143" s="1516">
        <v>1129.9146690700002</v>
      </c>
      <c r="D143" s="1516">
        <v>1146.51051177</v>
      </c>
      <c r="E143" s="1516">
        <v>1153.9342140200001</v>
      </c>
      <c r="F143" s="1783">
        <v>1155.1174098800002</v>
      </c>
      <c r="G143" s="1783">
        <v>1211.21751079</v>
      </c>
      <c r="H143" s="1783">
        <v>1828.5614599999999</v>
      </c>
      <c r="I143" s="1533"/>
      <c r="J143" s="595"/>
      <c r="K143" s="595"/>
      <c r="L143" s="595"/>
      <c r="M143" s="595"/>
      <c r="N143" s="595"/>
    </row>
    <row r="144" spans="1:14" ht="15.75" thickBot="1" x14ac:dyDescent="0.3">
      <c r="A144" s="1500" t="s">
        <v>342</v>
      </c>
      <c r="B144" s="1499">
        <v>41784.054853959999</v>
      </c>
      <c r="C144" s="1499">
        <v>40452.896246939999</v>
      </c>
      <c r="D144" s="1499">
        <v>40512.451492320004</v>
      </c>
      <c r="E144" s="1499">
        <v>40466.80413189</v>
      </c>
      <c r="F144" s="1781">
        <v>40791.293600870005</v>
      </c>
      <c r="G144" s="1781">
        <v>40591.997098769396</v>
      </c>
      <c r="H144" s="1781">
        <v>40966.746709999992</v>
      </c>
      <c r="I144" s="1533"/>
      <c r="J144" s="595"/>
      <c r="K144" s="595"/>
      <c r="L144" s="595"/>
      <c r="M144" s="595"/>
      <c r="N144" s="595"/>
    </row>
    <row r="145" spans="1:14" ht="15.75" thickBot="1" x14ac:dyDescent="0.3">
      <c r="A145" s="1502" t="s">
        <v>335</v>
      </c>
      <c r="B145" s="1501">
        <v>1143.19136697</v>
      </c>
      <c r="C145" s="1501">
        <v>987.98805177999998</v>
      </c>
      <c r="D145" s="1501">
        <v>1514.31692914</v>
      </c>
      <c r="E145" s="1501">
        <v>1038.9557444299999</v>
      </c>
      <c r="F145" s="1781">
        <v>1285.86924129</v>
      </c>
      <c r="G145" s="1781">
        <v>959.79010965999987</v>
      </c>
      <c r="H145" s="1781">
        <v>1209.9736399999999</v>
      </c>
      <c r="I145" s="1533"/>
      <c r="J145" s="595"/>
      <c r="K145" s="595"/>
      <c r="L145" s="595"/>
      <c r="M145" s="595"/>
      <c r="N145" s="595"/>
    </row>
    <row r="146" spans="1:14" ht="15.75" thickBot="1" x14ac:dyDescent="0.3">
      <c r="A146" s="1502" t="s">
        <v>739</v>
      </c>
      <c r="B146" s="1501">
        <v>0</v>
      </c>
      <c r="C146" s="1501">
        <v>0</v>
      </c>
      <c r="D146" s="1501">
        <v>0</v>
      </c>
      <c r="E146" s="1501">
        <v>0</v>
      </c>
      <c r="F146" s="1781">
        <v>0</v>
      </c>
      <c r="G146" s="1781">
        <v>0</v>
      </c>
      <c r="H146" s="1781">
        <v>0</v>
      </c>
      <c r="I146" s="1533"/>
      <c r="J146" s="595"/>
      <c r="K146" s="595"/>
      <c r="L146" s="595"/>
      <c r="M146" s="595"/>
      <c r="N146" s="595"/>
    </row>
    <row r="147" spans="1:14" ht="15.75" thickBot="1" x14ac:dyDescent="0.3">
      <c r="A147" s="1500" t="s">
        <v>341</v>
      </c>
      <c r="B147" s="1499">
        <v>78701.445522879992</v>
      </c>
      <c r="C147" s="1554">
        <v>78800.16632145</v>
      </c>
      <c r="D147" s="1554">
        <v>78566.117033589995</v>
      </c>
      <c r="E147" s="1554">
        <v>78154.241742840008</v>
      </c>
      <c r="F147" s="1781">
        <v>78657.951376409997</v>
      </c>
      <c r="G147" s="1781">
        <v>77921.17346340006</v>
      </c>
      <c r="H147" s="1781">
        <v>78518.669179999997</v>
      </c>
      <c r="I147" s="1533"/>
      <c r="J147" s="595"/>
      <c r="K147" s="595"/>
      <c r="L147" s="595"/>
      <c r="M147" s="595"/>
      <c r="N147" s="595"/>
    </row>
    <row r="148" spans="1:14" ht="15.75" thickBot="1" x14ac:dyDescent="0.3">
      <c r="A148" s="1502" t="s">
        <v>340</v>
      </c>
      <c r="B148" s="1501">
        <v>78701.445522879992</v>
      </c>
      <c r="C148" s="1501">
        <v>78800.16632145</v>
      </c>
      <c r="D148" s="1501">
        <v>78566.117033589995</v>
      </c>
      <c r="E148" s="1501">
        <v>78154.241742840008</v>
      </c>
      <c r="F148" s="1781">
        <v>78657.951376409997</v>
      </c>
      <c r="G148" s="1781">
        <v>77921.17346340006</v>
      </c>
      <c r="H148" s="1781">
        <v>78518.669179999997</v>
      </c>
      <c r="I148" s="1533"/>
      <c r="J148" s="595"/>
      <c r="K148" s="595"/>
      <c r="L148" s="595"/>
      <c r="M148" s="595"/>
      <c r="N148" s="595"/>
    </row>
    <row r="149" spans="1:14" x14ac:dyDescent="0.25">
      <c r="A149" s="1562" t="s">
        <v>383</v>
      </c>
      <c r="B149" s="1561"/>
      <c r="C149" s="1742"/>
      <c r="D149" s="1742"/>
      <c r="E149" s="1742"/>
      <c r="F149" s="1742"/>
      <c r="G149" s="1742"/>
      <c r="H149" s="1742"/>
      <c r="I149" s="1533"/>
      <c r="J149" s="595"/>
      <c r="K149" s="595"/>
      <c r="L149" s="595"/>
      <c r="M149" s="595"/>
      <c r="N149" s="595"/>
    </row>
    <row r="150" spans="1:14" ht="15.75" thickBot="1" x14ac:dyDescent="0.3">
      <c r="A150" s="1560" t="s">
        <v>143</v>
      </c>
      <c r="B150" s="1543" t="s">
        <v>885</v>
      </c>
      <c r="C150" s="1544" t="s">
        <v>842</v>
      </c>
      <c r="D150" s="1544" t="s">
        <v>772</v>
      </c>
      <c r="E150" s="1544" t="s">
        <v>732</v>
      </c>
      <c r="F150" s="1544" t="s">
        <v>704</v>
      </c>
      <c r="G150" s="1544" t="s">
        <v>647</v>
      </c>
      <c r="H150" s="1544" t="s">
        <v>740</v>
      </c>
      <c r="I150" s="1533"/>
      <c r="J150" s="595"/>
      <c r="K150" s="595"/>
      <c r="L150" s="595"/>
      <c r="M150" s="595"/>
      <c r="N150" s="595"/>
    </row>
    <row r="151" spans="1:14" x14ac:dyDescent="0.25">
      <c r="A151" s="1519" t="s">
        <v>365</v>
      </c>
      <c r="B151" s="1518">
        <v>56.320755439999999</v>
      </c>
      <c r="C151" s="1518">
        <v>57.525494899999998</v>
      </c>
      <c r="D151" s="1518">
        <v>54.81908825</v>
      </c>
      <c r="E151" s="1518">
        <v>56.073449330000003</v>
      </c>
      <c r="F151" s="1456">
        <v>53.262684800000002</v>
      </c>
      <c r="G151" s="1456">
        <v>56.243450689999996</v>
      </c>
      <c r="H151" s="1456">
        <v>52.328429999999997</v>
      </c>
      <c r="I151" s="1533"/>
      <c r="J151" s="595"/>
      <c r="K151" s="595"/>
      <c r="L151" s="595"/>
      <c r="M151" s="595"/>
      <c r="N151" s="595"/>
    </row>
    <row r="152" spans="1:14" x14ac:dyDescent="0.25">
      <c r="A152" s="1519" t="s">
        <v>364</v>
      </c>
      <c r="B152" s="1518">
        <v>222.45657686999999</v>
      </c>
      <c r="C152" s="1518">
        <v>192.85536764</v>
      </c>
      <c r="D152" s="1518">
        <v>196.87082124</v>
      </c>
      <c r="E152" s="1518">
        <v>195.04221779</v>
      </c>
      <c r="F152" s="1456">
        <v>164.12437029000003</v>
      </c>
      <c r="G152" s="1456">
        <v>168.62923649000001</v>
      </c>
      <c r="H152" s="1456">
        <v>191.19116</v>
      </c>
      <c r="J152" s="595"/>
      <c r="K152" s="595"/>
      <c r="L152" s="595"/>
      <c r="M152" s="595"/>
      <c r="N152" s="595"/>
    </row>
    <row r="153" spans="1:14" x14ac:dyDescent="0.25">
      <c r="A153" s="1519" t="s">
        <v>363</v>
      </c>
      <c r="B153" s="1518">
        <v>627.83429490000003</v>
      </c>
      <c r="C153" s="1518">
        <v>680.46514586000001</v>
      </c>
      <c r="D153" s="1518">
        <v>678.54308343999992</v>
      </c>
      <c r="E153" s="1518">
        <v>578.29010348999998</v>
      </c>
      <c r="F153" s="1456">
        <v>450.70667655</v>
      </c>
      <c r="G153" s="1456">
        <v>424.77197981</v>
      </c>
      <c r="H153" s="1456">
        <v>603.52215999999999</v>
      </c>
      <c r="J153" s="595"/>
      <c r="K153" s="595"/>
      <c r="L153" s="595"/>
      <c r="M153" s="595"/>
      <c r="N153" s="595"/>
    </row>
    <row r="154" spans="1:14" x14ac:dyDescent="0.25">
      <c r="A154" s="1519" t="s">
        <v>362</v>
      </c>
      <c r="B154" s="1518">
        <v>1165.21252594</v>
      </c>
      <c r="C154" s="1518">
        <v>1250.0443809400001</v>
      </c>
      <c r="D154" s="1518">
        <v>1231.6895834900001</v>
      </c>
      <c r="E154" s="1518">
        <v>1351.3336081499999</v>
      </c>
      <c r="F154" s="1456">
        <v>1375.4310712299998</v>
      </c>
      <c r="G154" s="1456">
        <v>1310.80217014</v>
      </c>
      <c r="H154" s="1456">
        <v>1316.57798</v>
      </c>
      <c r="J154" s="595"/>
      <c r="K154" s="595"/>
      <c r="L154" s="595"/>
      <c r="M154" s="595"/>
      <c r="N154" s="595"/>
    </row>
    <row r="155" spans="1:14" x14ac:dyDescent="0.25">
      <c r="A155" s="1519" t="s">
        <v>361</v>
      </c>
      <c r="B155" s="1518">
        <v>581.44068460999995</v>
      </c>
      <c r="C155" s="1518">
        <v>528.79961115999993</v>
      </c>
      <c r="D155" s="1518">
        <v>546.97339274000001</v>
      </c>
      <c r="E155" s="1518">
        <v>496.51591951</v>
      </c>
      <c r="F155" s="1456">
        <v>501.15905946000004</v>
      </c>
      <c r="G155" s="1456">
        <v>571.78029049000008</v>
      </c>
      <c r="H155" s="1456">
        <v>517.30870000000004</v>
      </c>
      <c r="J155" s="595"/>
      <c r="K155" s="595"/>
      <c r="L155" s="595"/>
      <c r="M155" s="595"/>
      <c r="N155" s="595"/>
    </row>
    <row r="156" spans="1:14" x14ac:dyDescent="0.25">
      <c r="A156" s="1519" t="s">
        <v>360</v>
      </c>
      <c r="B156" s="1518">
        <v>1581.94318423</v>
      </c>
      <c r="C156" s="1518">
        <v>1488.0664165200001</v>
      </c>
      <c r="D156" s="1518">
        <v>1498.4281668199999</v>
      </c>
      <c r="E156" s="1518">
        <v>1279.90123288</v>
      </c>
      <c r="F156" s="1456">
        <v>1298.4071468299999</v>
      </c>
      <c r="G156" s="1456">
        <v>1166.87684513</v>
      </c>
      <c r="H156" s="1456">
        <v>1101.7441200000001</v>
      </c>
      <c r="J156" s="595"/>
      <c r="K156" s="595"/>
      <c r="L156" s="595"/>
      <c r="M156" s="595"/>
      <c r="N156" s="595"/>
    </row>
    <row r="157" spans="1:14" x14ac:dyDescent="0.25">
      <c r="A157" s="1519" t="s">
        <v>359</v>
      </c>
      <c r="B157" s="1518">
        <v>809.57935487000009</v>
      </c>
      <c r="C157" s="1518">
        <v>830.31578543000001</v>
      </c>
      <c r="D157" s="1518">
        <v>840.04077916999995</v>
      </c>
      <c r="E157" s="1518">
        <v>822.46399925000003</v>
      </c>
      <c r="F157" s="1456">
        <v>842.97926579999989</v>
      </c>
      <c r="G157" s="1456">
        <v>816.72331837000002</v>
      </c>
      <c r="H157" s="1456">
        <v>811.05733999999995</v>
      </c>
      <c r="J157" s="595"/>
      <c r="K157" s="595"/>
      <c r="L157" s="595"/>
      <c r="M157" s="595"/>
      <c r="N157" s="595"/>
    </row>
    <row r="158" spans="1:14" x14ac:dyDescent="0.25">
      <c r="A158" s="1519" t="s">
        <v>358</v>
      </c>
      <c r="B158" s="1518">
        <v>176.47369682999999</v>
      </c>
      <c r="C158" s="1518">
        <v>183.75643656999998</v>
      </c>
      <c r="D158" s="1518">
        <v>188.01075841000002</v>
      </c>
      <c r="E158" s="1518">
        <v>169.18773744000001</v>
      </c>
      <c r="F158" s="1456">
        <v>168.90225394999999</v>
      </c>
      <c r="G158" s="1456">
        <v>185.54639356999999</v>
      </c>
      <c r="H158" s="1456">
        <v>180.03802999999999</v>
      </c>
      <c r="J158" s="595"/>
      <c r="K158" s="595"/>
      <c r="L158" s="595"/>
      <c r="M158" s="595"/>
      <c r="N158" s="595"/>
    </row>
    <row r="159" spans="1:14" x14ac:dyDescent="0.25">
      <c r="A159" s="1519" t="s">
        <v>357</v>
      </c>
      <c r="B159" s="1518">
        <v>1027.7647508300001</v>
      </c>
      <c r="C159" s="1518">
        <v>1038.3194734799999</v>
      </c>
      <c r="D159" s="1518">
        <v>1081.83135808</v>
      </c>
      <c r="E159" s="1518">
        <v>1160.2860796</v>
      </c>
      <c r="F159" s="1456">
        <v>1087.45769926</v>
      </c>
      <c r="G159" s="1456">
        <v>1117.49006424</v>
      </c>
      <c r="H159" s="1456">
        <v>961.90820999999994</v>
      </c>
      <c r="J159" s="595"/>
      <c r="K159" s="595"/>
      <c r="L159" s="595"/>
      <c r="M159" s="595"/>
      <c r="N159" s="595"/>
    </row>
    <row r="160" spans="1:14" x14ac:dyDescent="0.25">
      <c r="A160" s="1519" t="s">
        <v>356</v>
      </c>
      <c r="B160" s="1518">
        <v>439.42558432000004</v>
      </c>
      <c r="C160" s="1518">
        <v>352.96019577999999</v>
      </c>
      <c r="D160" s="1518">
        <v>438.68141129000003</v>
      </c>
      <c r="E160" s="1518">
        <v>544.92353971</v>
      </c>
      <c r="F160" s="1456">
        <v>552.40308256999992</v>
      </c>
      <c r="G160" s="1456">
        <v>443.75484509999995</v>
      </c>
      <c r="H160" s="1456">
        <v>373.12560999999999</v>
      </c>
      <c r="J160" s="595"/>
      <c r="K160" s="595"/>
      <c r="L160" s="595"/>
      <c r="M160" s="595"/>
      <c r="N160" s="595"/>
    </row>
    <row r="161" spans="1:14" x14ac:dyDescent="0.25">
      <c r="A161" s="1519" t="s">
        <v>355</v>
      </c>
      <c r="B161" s="1518">
        <v>568.59924999999998</v>
      </c>
      <c r="C161" s="1518">
        <v>595.84708331000002</v>
      </c>
      <c r="D161" s="1518">
        <v>596.57659960000001</v>
      </c>
      <c r="E161" s="1518">
        <v>610.25717183000006</v>
      </c>
      <c r="F161" s="1456">
        <v>582.19339879000006</v>
      </c>
      <c r="G161" s="1456">
        <v>541.21679181000002</v>
      </c>
      <c r="H161" s="1456">
        <v>532.30511000000001</v>
      </c>
      <c r="J161" s="595"/>
      <c r="K161" s="595"/>
      <c r="L161" s="595"/>
      <c r="M161" s="595"/>
      <c r="N161" s="595"/>
    </row>
    <row r="162" spans="1:14" x14ac:dyDescent="0.25">
      <c r="A162" s="1519" t="s">
        <v>354</v>
      </c>
      <c r="B162" s="1518">
        <v>1853.0125855799999</v>
      </c>
      <c r="C162" s="1518">
        <v>1772.3118265000001</v>
      </c>
      <c r="D162" s="1518">
        <v>1751.44596774</v>
      </c>
      <c r="E162" s="1518">
        <v>1733.46500756</v>
      </c>
      <c r="F162" s="1456">
        <v>1839.8086290499998</v>
      </c>
      <c r="G162" s="1456">
        <v>1861.49897676</v>
      </c>
      <c r="H162" s="1456">
        <v>1824.8792699999999</v>
      </c>
      <c r="J162" s="595"/>
      <c r="K162" s="595"/>
      <c r="L162" s="595"/>
      <c r="M162" s="595"/>
      <c r="N162" s="595"/>
    </row>
    <row r="163" spans="1:14" x14ac:dyDescent="0.25">
      <c r="A163" s="1519" t="s">
        <v>353</v>
      </c>
      <c r="B163" s="1518">
        <v>843.45386974999997</v>
      </c>
      <c r="C163" s="1518">
        <v>862.18714792999992</v>
      </c>
      <c r="D163" s="1518">
        <v>849.68844009000009</v>
      </c>
      <c r="E163" s="1518">
        <v>899.29668982999999</v>
      </c>
      <c r="F163" s="1456">
        <v>900.16763005000007</v>
      </c>
      <c r="G163" s="1456">
        <v>902.82684639000001</v>
      </c>
      <c r="H163" s="1456">
        <v>992.34796999999992</v>
      </c>
      <c r="J163" s="595"/>
      <c r="K163" s="595"/>
      <c r="L163" s="595"/>
      <c r="M163" s="595"/>
      <c r="N163" s="595"/>
    </row>
    <row r="164" spans="1:14" x14ac:dyDescent="0.25">
      <c r="A164" s="1519" t="s">
        <v>352</v>
      </c>
      <c r="B164" s="1518">
        <v>333.27158539999999</v>
      </c>
      <c r="C164" s="1518">
        <v>341.25565716</v>
      </c>
      <c r="D164" s="1518">
        <v>333.34639698999996</v>
      </c>
      <c r="E164" s="1518">
        <v>292.35577097000004</v>
      </c>
      <c r="F164" s="1456">
        <v>345.86843883</v>
      </c>
      <c r="G164" s="1456">
        <v>339.61300900999998</v>
      </c>
      <c r="H164" s="1456">
        <v>323.97895</v>
      </c>
      <c r="J164" s="595"/>
      <c r="K164" s="595"/>
      <c r="L164" s="595"/>
      <c r="M164" s="595"/>
      <c r="N164" s="595"/>
    </row>
    <row r="165" spans="1:14" x14ac:dyDescent="0.25">
      <c r="A165" s="1519" t="s">
        <v>351</v>
      </c>
      <c r="B165" s="1518">
        <v>0</v>
      </c>
      <c r="C165" s="1518">
        <v>0</v>
      </c>
      <c r="D165" s="1518">
        <v>0</v>
      </c>
      <c r="E165" s="1518">
        <v>0</v>
      </c>
      <c r="F165" s="1456">
        <v>0</v>
      </c>
      <c r="G165" s="1456">
        <v>0</v>
      </c>
      <c r="H165" s="1456">
        <v>0</v>
      </c>
      <c r="J165" s="595"/>
      <c r="K165" s="595"/>
      <c r="L165" s="595"/>
      <c r="M165" s="595"/>
      <c r="N165" s="595"/>
    </row>
    <row r="166" spans="1:14" x14ac:dyDescent="0.25">
      <c r="A166" s="1559" t="s">
        <v>350</v>
      </c>
      <c r="B166" s="1558">
        <v>1871.9931398399999</v>
      </c>
      <c r="C166" s="1558">
        <v>1898.9352926400002</v>
      </c>
      <c r="D166" s="1558">
        <v>1933.1735273600002</v>
      </c>
      <c r="E166" s="1558">
        <v>1788.38271089</v>
      </c>
      <c r="F166" s="1557">
        <v>1746.0879151300001</v>
      </c>
      <c r="G166" s="1557">
        <v>1817.7243068999999</v>
      </c>
      <c r="H166" s="1557">
        <v>1864.7739999999999</v>
      </c>
      <c r="J166" s="595"/>
      <c r="K166" s="595"/>
      <c r="L166" s="595"/>
      <c r="M166" s="595"/>
      <c r="N166" s="595"/>
    </row>
    <row r="167" spans="1:14" x14ac:dyDescent="0.25">
      <c r="A167" s="1559" t="s">
        <v>349</v>
      </c>
      <c r="B167" s="1558">
        <v>7923.4155717000003</v>
      </c>
      <c r="C167" s="1557">
        <v>8122.2540354300017</v>
      </c>
      <c r="D167" s="1557">
        <v>7962.612880390001</v>
      </c>
      <c r="E167" s="1557">
        <v>8017.3080517099997</v>
      </c>
      <c r="F167" s="1557">
        <v>7865.3276111300002</v>
      </c>
      <c r="G167" s="1557">
        <v>7752.5049768199988</v>
      </c>
      <c r="H167" s="1557">
        <v>7690.1241699999991</v>
      </c>
      <c r="J167" s="595"/>
      <c r="K167" s="595"/>
      <c r="L167" s="595"/>
      <c r="M167" s="595"/>
      <c r="N167" s="595"/>
    </row>
    <row r="168" spans="1:14" x14ac:dyDescent="0.25">
      <c r="A168" s="1559" t="s">
        <v>1536</v>
      </c>
      <c r="B168" s="1558">
        <v>4157.4934467000003</v>
      </c>
      <c r="C168" s="1558">
        <v>4259.7564343900012</v>
      </c>
      <c r="D168" s="1558">
        <v>4246.8230872500008</v>
      </c>
      <c r="E168" s="1558">
        <v>4129.4539121199996</v>
      </c>
      <c r="F168" s="1557">
        <v>3935.1369318199995</v>
      </c>
      <c r="G168" s="1557">
        <v>3766.5176440699993</v>
      </c>
      <c r="H168" s="1557">
        <v>3590.0403629999996</v>
      </c>
      <c r="J168" s="595"/>
      <c r="K168" s="595"/>
      <c r="L168" s="595"/>
      <c r="M168" s="595"/>
      <c r="N168" s="595"/>
    </row>
    <row r="169" spans="1:14" x14ac:dyDescent="0.25">
      <c r="A169" s="1559" t="s">
        <v>1537</v>
      </c>
      <c r="B169" s="1558">
        <v>3765.9221250000001</v>
      </c>
      <c r="C169" s="1558">
        <v>3862.4976010400001</v>
      </c>
      <c r="D169" s="1558">
        <v>3715.7897931399998</v>
      </c>
      <c r="E169" s="1558">
        <v>3887.8541395900002</v>
      </c>
      <c r="F169" s="1557">
        <v>3930.1906793100002</v>
      </c>
      <c r="G169" s="1557">
        <v>3985.98733275</v>
      </c>
      <c r="H169" s="1557">
        <v>4100.083807</v>
      </c>
      <c r="J169" s="595"/>
      <c r="K169" s="595"/>
      <c r="L169" s="595"/>
      <c r="M169" s="595"/>
      <c r="N169" s="595"/>
    </row>
    <row r="170" spans="1:14" x14ac:dyDescent="0.25">
      <c r="A170" s="1559" t="s">
        <v>348</v>
      </c>
      <c r="B170" s="1558">
        <v>458.81585687</v>
      </c>
      <c r="C170" s="1558">
        <v>459.63957676000001</v>
      </c>
      <c r="D170" s="1558">
        <v>449.15957378999997</v>
      </c>
      <c r="E170" s="1558">
        <v>398.83861891999999</v>
      </c>
      <c r="F170" s="1557">
        <v>352.7485284</v>
      </c>
      <c r="G170" s="1557">
        <v>337.92627277999998</v>
      </c>
      <c r="H170" s="1557">
        <v>410.41591</v>
      </c>
      <c r="J170" s="595"/>
      <c r="K170" s="595"/>
      <c r="L170" s="595"/>
      <c r="M170" s="595"/>
      <c r="N170" s="595"/>
    </row>
    <row r="171" spans="1:14" x14ac:dyDescent="0.25">
      <c r="A171" s="1559" t="s">
        <v>347</v>
      </c>
      <c r="B171" s="1558">
        <v>6.8343330199999999</v>
      </c>
      <c r="C171" s="1558">
        <v>7.8615780600000003</v>
      </c>
      <c r="D171" s="1558">
        <v>8.5851876699999998</v>
      </c>
      <c r="E171" s="1558">
        <v>8.4372838200000011</v>
      </c>
      <c r="F171" s="1557">
        <v>9.0907926100000012</v>
      </c>
      <c r="G171" s="1557">
        <v>14.16447853</v>
      </c>
      <c r="H171" s="1557">
        <v>13.707000000000001</v>
      </c>
      <c r="J171" s="595"/>
      <c r="K171" s="595"/>
      <c r="L171" s="595"/>
      <c r="M171" s="595"/>
      <c r="N171" s="595"/>
    </row>
    <row r="172" spans="1:14" x14ac:dyDescent="0.25">
      <c r="A172" s="1519" t="s">
        <v>346</v>
      </c>
      <c r="B172" s="1518">
        <v>203.89105760000001</v>
      </c>
      <c r="C172" s="1456">
        <v>159.16550409000001</v>
      </c>
      <c r="D172" s="1518">
        <v>177.64656914</v>
      </c>
      <c r="E172" s="1518">
        <v>180.70328666</v>
      </c>
      <c r="F172" s="1456">
        <v>201.95495310000001</v>
      </c>
      <c r="G172" s="1456">
        <v>204.77681155000002</v>
      </c>
      <c r="H172" s="1456">
        <v>224.25479999999999</v>
      </c>
      <c r="J172" s="595"/>
      <c r="K172" s="595"/>
      <c r="L172" s="595"/>
      <c r="M172" s="595"/>
      <c r="N172" s="595"/>
    </row>
    <row r="173" spans="1:14" x14ac:dyDescent="0.25">
      <c r="A173" s="1519" t="s">
        <v>345</v>
      </c>
      <c r="B173" s="1518">
        <v>1867.91036452</v>
      </c>
      <c r="C173" s="1518">
        <v>1882.6335815699999</v>
      </c>
      <c r="D173" s="1518">
        <v>2061.2165705800003</v>
      </c>
      <c r="E173" s="1518">
        <v>2092.7027671000001</v>
      </c>
      <c r="F173" s="1456">
        <v>2089.4617554200004</v>
      </c>
      <c r="G173" s="1456">
        <v>1766.2987817400001</v>
      </c>
      <c r="H173" s="1456">
        <v>1748.93922</v>
      </c>
      <c r="J173" s="595"/>
      <c r="K173" s="595"/>
      <c r="L173" s="595"/>
      <c r="M173" s="595"/>
      <c r="N173" s="595"/>
    </row>
    <row r="174" spans="1:14" ht="15.75" thickBot="1" x14ac:dyDescent="0.3">
      <c r="A174" s="1517" t="s">
        <v>344</v>
      </c>
      <c r="B174" s="1516">
        <v>-0.27216274999999968</v>
      </c>
      <c r="C174" s="1556">
        <v>0.20118963000000178</v>
      </c>
      <c r="D174" s="1556">
        <v>0.38654649000000063</v>
      </c>
      <c r="E174" s="1556">
        <v>207.68090273000001</v>
      </c>
      <c r="F174" s="1556">
        <v>0</v>
      </c>
      <c r="G174" s="1556">
        <v>90.716493370000009</v>
      </c>
      <c r="H174" s="1556">
        <v>87.704990000000009</v>
      </c>
      <c r="J174" s="595"/>
      <c r="K174" s="595"/>
      <c r="L174" s="595"/>
      <c r="M174" s="595"/>
      <c r="N174" s="595"/>
    </row>
    <row r="175" spans="1:14" ht="15.75" thickBot="1" x14ac:dyDescent="0.3">
      <c r="A175" s="1502" t="s">
        <v>343</v>
      </c>
      <c r="B175" s="1501">
        <v>22619.376860369997</v>
      </c>
      <c r="C175" s="1501">
        <v>22705.400781360004</v>
      </c>
      <c r="D175" s="1501">
        <v>22879.72670277</v>
      </c>
      <c r="E175" s="1501">
        <v>22883.446149169999</v>
      </c>
      <c r="F175" s="1781">
        <v>22427.542963250009</v>
      </c>
      <c r="G175" s="1781">
        <v>21891.886339690001</v>
      </c>
      <c r="H175" s="1781">
        <v>21822.233129999997</v>
      </c>
      <c r="J175" s="595"/>
      <c r="K175" s="595"/>
      <c r="L175" s="595"/>
      <c r="M175" s="595"/>
      <c r="N175" s="595"/>
    </row>
    <row r="176" spans="1:14" x14ac:dyDescent="0.25">
      <c r="A176" s="1519" t="s">
        <v>645</v>
      </c>
      <c r="B176" s="1518">
        <v>29407.435922649998</v>
      </c>
      <c r="C176" s="1518">
        <v>29221.68200198</v>
      </c>
      <c r="D176" s="1518">
        <v>29267.819821559999</v>
      </c>
      <c r="E176" s="1518">
        <v>29312.96280754</v>
      </c>
      <c r="F176" s="1434">
        <v>29473.187232960001</v>
      </c>
      <c r="G176" s="1434">
        <v>29407.645995299998</v>
      </c>
      <c r="H176" s="1434">
        <v>29497.457859999999</v>
      </c>
      <c r="J176" s="595"/>
      <c r="K176" s="595"/>
      <c r="L176" s="595"/>
      <c r="M176" s="595"/>
      <c r="N176" s="595"/>
    </row>
    <row r="177" spans="1:14" x14ac:dyDescent="0.25">
      <c r="A177" s="1519" t="s">
        <v>644</v>
      </c>
      <c r="B177" s="1518">
        <v>5360.7001945100001</v>
      </c>
      <c r="C177" s="1518">
        <v>5397.25376727</v>
      </c>
      <c r="D177" s="1518">
        <v>5355.5395252500002</v>
      </c>
      <c r="E177" s="1518">
        <v>5217.7610577899995</v>
      </c>
      <c r="F177" s="1434">
        <v>5375.4481967000002</v>
      </c>
      <c r="G177" s="1434">
        <v>5424.21549151</v>
      </c>
      <c r="H177" s="1434">
        <v>5473.5954699999993</v>
      </c>
      <c r="J177" s="595"/>
      <c r="K177" s="595"/>
      <c r="L177" s="595"/>
      <c r="M177" s="595"/>
      <c r="N177" s="595"/>
    </row>
    <row r="178" spans="1:14" ht="15.75" thickBot="1" x14ac:dyDescent="0.3">
      <c r="A178" s="1517" t="s">
        <v>643</v>
      </c>
      <c r="B178" s="1516">
        <v>3259.0659187000001</v>
      </c>
      <c r="C178" s="1516">
        <v>3306.9532406099997</v>
      </c>
      <c r="D178" s="1516">
        <v>3217.8339163799997</v>
      </c>
      <c r="E178" s="1516">
        <v>3282.8350770899997</v>
      </c>
      <c r="F178" s="1783">
        <v>3393.6059620199999</v>
      </c>
      <c r="G178" s="1783">
        <v>3342.2449280399996</v>
      </c>
      <c r="H178" s="1783">
        <v>3204.1333799999998</v>
      </c>
      <c r="J178" s="595"/>
      <c r="K178" s="595"/>
      <c r="L178" s="595"/>
      <c r="M178" s="595"/>
      <c r="N178" s="595"/>
    </row>
    <row r="179" spans="1:14" ht="15.75" thickBot="1" x14ac:dyDescent="0.3">
      <c r="A179" s="1500" t="s">
        <v>342</v>
      </c>
      <c r="B179" s="1499">
        <v>38027.202035859998</v>
      </c>
      <c r="C179" s="1499">
        <v>37925.889009859995</v>
      </c>
      <c r="D179" s="1499">
        <v>37841.193263189998</v>
      </c>
      <c r="E179" s="1499">
        <v>37813.558942420001</v>
      </c>
      <c r="F179" s="1781">
        <v>38242.241391680007</v>
      </c>
      <c r="G179" s="1781">
        <v>38174.106414850001</v>
      </c>
      <c r="H179" s="1781">
        <v>38175.186709999994</v>
      </c>
      <c r="J179" s="595"/>
      <c r="K179" s="595"/>
      <c r="L179" s="595"/>
      <c r="M179" s="595"/>
      <c r="N179" s="595"/>
    </row>
    <row r="180" spans="1:14" ht="15.75" thickBot="1" x14ac:dyDescent="0.3">
      <c r="A180" s="1502" t="s">
        <v>335</v>
      </c>
      <c r="B180" s="1501">
        <v>1039.40726419</v>
      </c>
      <c r="C180" s="1501">
        <v>1489.35628232</v>
      </c>
      <c r="D180" s="1501">
        <v>842.63501095999993</v>
      </c>
      <c r="E180" s="1501">
        <v>816.95924654999999</v>
      </c>
      <c r="F180" s="1781">
        <v>855.59022895999999</v>
      </c>
      <c r="G180" s="1781">
        <v>781.07706995000001</v>
      </c>
      <c r="H180" s="1781">
        <v>874.16561999999999</v>
      </c>
      <c r="J180" s="595"/>
      <c r="K180" s="595"/>
      <c r="L180" s="595"/>
      <c r="M180" s="595"/>
      <c r="N180" s="595"/>
    </row>
    <row r="181" spans="1:14" ht="15.75" thickBot="1" x14ac:dyDescent="0.3">
      <c r="A181" s="1502" t="s">
        <v>739</v>
      </c>
      <c r="B181" s="1501">
        <v>23555.443409889998</v>
      </c>
      <c r="C181" s="1501">
        <v>24970.094079229999</v>
      </c>
      <c r="D181" s="1501">
        <v>16710.681941909999</v>
      </c>
      <c r="E181" s="1501">
        <v>0</v>
      </c>
      <c r="F181" s="1781">
        <v>0</v>
      </c>
      <c r="G181" s="1781">
        <v>0</v>
      </c>
      <c r="H181" s="1781">
        <v>0</v>
      </c>
      <c r="J181" s="595"/>
      <c r="K181" s="595"/>
      <c r="L181" s="595"/>
      <c r="M181" s="595"/>
      <c r="N181" s="595"/>
    </row>
    <row r="182" spans="1:14" ht="15.75" thickBot="1" x14ac:dyDescent="0.3">
      <c r="A182" s="1500" t="s">
        <v>341</v>
      </c>
      <c r="B182" s="1499">
        <v>85241.429570309992</v>
      </c>
      <c r="C182" s="1554">
        <v>87090.740152769999</v>
      </c>
      <c r="D182" s="1554">
        <v>78274.236918829993</v>
      </c>
      <c r="E182" s="1554">
        <v>61513.964338140002</v>
      </c>
      <c r="F182" s="1781">
        <v>61525.374583890014</v>
      </c>
      <c r="G182" s="1781">
        <v>60847.069824489998</v>
      </c>
      <c r="H182" s="1781">
        <v>60871.585459999988</v>
      </c>
      <c r="J182" s="595"/>
      <c r="K182" s="595"/>
      <c r="L182" s="595"/>
      <c r="M182" s="595"/>
      <c r="N182" s="595"/>
    </row>
    <row r="183" spans="1:14" ht="15.75" thickBot="1" x14ac:dyDescent="0.3">
      <c r="A183" s="1502" t="s">
        <v>340</v>
      </c>
      <c r="B183" s="1501">
        <v>61685.986160419998</v>
      </c>
      <c r="C183" s="1501">
        <v>62120.646073540003</v>
      </c>
      <c r="D183" s="1501">
        <v>61563.554976919993</v>
      </c>
      <c r="E183" s="1501">
        <v>61513.964338140002</v>
      </c>
      <c r="F183" s="1781">
        <v>61525.374583890014</v>
      </c>
      <c r="G183" s="1781">
        <v>60847.069824489998</v>
      </c>
      <c r="H183" s="1781">
        <v>60871.585459999988</v>
      </c>
      <c r="J183" s="595"/>
      <c r="K183" s="595"/>
      <c r="L183" s="595"/>
      <c r="M183" s="595"/>
      <c r="N183" s="595"/>
    </row>
    <row r="184" spans="1:14" x14ac:dyDescent="0.25">
      <c r="A184" s="1564"/>
      <c r="B184" s="2181"/>
      <c r="C184" s="2181"/>
      <c r="D184" s="2181"/>
      <c r="E184" s="2181"/>
      <c r="F184" s="1574"/>
      <c r="G184" s="1574"/>
      <c r="H184" s="1574"/>
      <c r="J184" s="595"/>
      <c r="K184" s="595"/>
      <c r="L184" s="595"/>
      <c r="M184" s="595"/>
      <c r="N184" s="595"/>
    </row>
    <row r="185" spans="1:14" x14ac:dyDescent="0.25">
      <c r="A185" s="1562" t="s">
        <v>382</v>
      </c>
      <c r="B185" s="1561"/>
      <c r="C185" s="1742"/>
      <c r="D185" s="1742"/>
      <c r="E185" s="1742"/>
      <c r="F185" s="1742"/>
      <c r="G185" s="1742"/>
      <c r="H185" s="1742"/>
      <c r="I185" s="1742"/>
      <c r="J185" s="595"/>
      <c r="K185" s="595"/>
      <c r="L185" s="595"/>
      <c r="M185" s="595"/>
      <c r="N185" s="595"/>
    </row>
    <row r="186" spans="1:14" ht="15.75" thickBot="1" x14ac:dyDescent="0.3">
      <c r="A186" s="1560" t="s">
        <v>143</v>
      </c>
      <c r="B186" s="1543" t="s">
        <v>885</v>
      </c>
      <c r="C186" s="1544" t="s">
        <v>842</v>
      </c>
      <c r="D186" s="1544" t="s">
        <v>772</v>
      </c>
      <c r="E186" s="1544" t="s">
        <v>732</v>
      </c>
      <c r="F186" s="1544" t="s">
        <v>704</v>
      </c>
      <c r="G186" s="1544" t="s">
        <v>647</v>
      </c>
      <c r="H186" s="1544" t="s">
        <v>740</v>
      </c>
      <c r="I186" s="2182"/>
      <c r="J186" s="595"/>
      <c r="K186" s="595"/>
      <c r="L186" s="595"/>
      <c r="M186" s="595"/>
      <c r="N186" s="595"/>
    </row>
    <row r="187" spans="1:14" x14ac:dyDescent="0.25">
      <c r="A187" s="1519" t="s">
        <v>365</v>
      </c>
      <c r="B187" s="1518">
        <v>586.05744628000002</v>
      </c>
      <c r="C187" s="1456">
        <v>533.27704088999997</v>
      </c>
      <c r="D187" s="1456">
        <v>488.46459892000001</v>
      </c>
      <c r="E187" s="1456">
        <v>663.15727192999998</v>
      </c>
      <c r="F187" s="1456">
        <v>699.41571493999993</v>
      </c>
      <c r="G187" s="1456">
        <v>710.72930761999999</v>
      </c>
      <c r="H187" s="1456">
        <v>821.1354</v>
      </c>
      <c r="I187" s="2183"/>
      <c r="J187" s="595"/>
      <c r="K187" s="595"/>
      <c r="L187" s="595"/>
      <c r="M187" s="595"/>
      <c r="N187" s="595"/>
    </row>
    <row r="188" spans="1:14" x14ac:dyDescent="0.25">
      <c r="A188" s="1519" t="s">
        <v>364</v>
      </c>
      <c r="B188" s="1518">
        <v>147.66875859999999</v>
      </c>
      <c r="C188" s="1518">
        <v>144.05002707</v>
      </c>
      <c r="D188" s="1518">
        <v>136.04671332000001</v>
      </c>
      <c r="E188" s="1518">
        <v>133.202271</v>
      </c>
      <c r="F188" s="1456">
        <v>130.35136412</v>
      </c>
      <c r="G188" s="1456">
        <v>122.11027688999999</v>
      </c>
      <c r="H188" s="1456">
        <v>127.78194999999999</v>
      </c>
      <c r="I188" s="2183"/>
      <c r="J188" s="595"/>
      <c r="K188" s="595"/>
      <c r="L188" s="595"/>
      <c r="M188" s="595"/>
      <c r="N188" s="595"/>
    </row>
    <row r="189" spans="1:14" x14ac:dyDescent="0.25">
      <c r="A189" s="1519" t="s">
        <v>363</v>
      </c>
      <c r="B189" s="1518">
        <v>71.589271109999999</v>
      </c>
      <c r="C189" s="1518">
        <v>71.574792040000005</v>
      </c>
      <c r="D189" s="1518">
        <v>68.638300299999997</v>
      </c>
      <c r="E189" s="1518">
        <v>71.69506462999999</v>
      </c>
      <c r="F189" s="1456">
        <v>70.559596099999993</v>
      </c>
      <c r="G189" s="1456">
        <v>58.872661579999999</v>
      </c>
      <c r="H189" s="1456">
        <v>58.111959999999996</v>
      </c>
      <c r="I189" s="2183"/>
      <c r="J189" s="595"/>
      <c r="K189" s="595"/>
      <c r="L189" s="595"/>
      <c r="M189" s="595"/>
      <c r="N189" s="595"/>
    </row>
    <row r="190" spans="1:14" x14ac:dyDescent="0.25">
      <c r="A190" s="1519" t="s">
        <v>362</v>
      </c>
      <c r="B190" s="1518">
        <v>360.90038147999996</v>
      </c>
      <c r="C190" s="1518">
        <v>355.49183581</v>
      </c>
      <c r="D190" s="1518">
        <v>341.97805667</v>
      </c>
      <c r="E190" s="1518">
        <v>359.02056100999999</v>
      </c>
      <c r="F190" s="1456">
        <v>395.22712280999997</v>
      </c>
      <c r="G190" s="1456">
        <v>283.38153402</v>
      </c>
      <c r="H190" s="1456">
        <v>369.26903999999996</v>
      </c>
      <c r="I190" s="2183"/>
      <c r="J190" s="595"/>
      <c r="K190" s="595"/>
      <c r="L190" s="595"/>
      <c r="M190" s="595"/>
      <c r="N190" s="595"/>
    </row>
    <row r="191" spans="1:14" x14ac:dyDescent="0.25">
      <c r="A191" s="1519" t="s">
        <v>361</v>
      </c>
      <c r="B191" s="1518">
        <v>71.969180980000004</v>
      </c>
      <c r="C191" s="1518">
        <v>82.157140630000001</v>
      </c>
      <c r="D191" s="1518">
        <v>52.161646780000005</v>
      </c>
      <c r="E191" s="1518">
        <v>55.527992779999998</v>
      </c>
      <c r="F191" s="1456">
        <v>51.139866930000004</v>
      </c>
      <c r="G191" s="1456">
        <v>66.142729399999993</v>
      </c>
      <c r="H191" s="1456">
        <v>73.312600000000003</v>
      </c>
      <c r="I191" s="2183"/>
      <c r="J191" s="595"/>
      <c r="K191" s="595"/>
      <c r="L191" s="595"/>
      <c r="M191" s="595"/>
      <c r="N191" s="595"/>
    </row>
    <row r="192" spans="1:14" x14ac:dyDescent="0.25">
      <c r="A192" s="1519" t="s">
        <v>360</v>
      </c>
      <c r="B192" s="1518">
        <v>4141.6673099700001</v>
      </c>
      <c r="C192" s="1518">
        <v>3771.3154013999997</v>
      </c>
      <c r="D192" s="1518">
        <v>2839.7711967099999</v>
      </c>
      <c r="E192" s="1518">
        <v>2701.7332882500004</v>
      </c>
      <c r="F192" s="1456">
        <v>2543.6779897800002</v>
      </c>
      <c r="G192" s="1456">
        <v>2177.0596094999996</v>
      </c>
      <c r="H192" s="1456">
        <v>2207.6468</v>
      </c>
      <c r="I192" s="2183"/>
      <c r="J192" s="595"/>
      <c r="K192" s="595"/>
      <c r="L192" s="595"/>
      <c r="M192" s="595"/>
      <c r="N192" s="595"/>
    </row>
    <row r="193" spans="1:14" x14ac:dyDescent="0.25">
      <c r="A193" s="1519" t="s">
        <v>359</v>
      </c>
      <c r="B193" s="1518">
        <v>2338.1344181099998</v>
      </c>
      <c r="C193" s="1518">
        <v>2161.0822225700003</v>
      </c>
      <c r="D193" s="1518">
        <v>1898.4189462299998</v>
      </c>
      <c r="E193" s="1518">
        <v>2005.5676587</v>
      </c>
      <c r="F193" s="1456">
        <v>2093.8949299800001</v>
      </c>
      <c r="G193" s="1456">
        <v>2057.2383921300002</v>
      </c>
      <c r="H193" s="1456">
        <v>2114.2379000000001</v>
      </c>
      <c r="I193" s="2183"/>
      <c r="J193" s="595"/>
      <c r="K193" s="595"/>
      <c r="L193" s="595"/>
      <c r="M193" s="595"/>
      <c r="N193" s="595"/>
    </row>
    <row r="194" spans="1:14" x14ac:dyDescent="0.25">
      <c r="A194" s="1519" t="s">
        <v>358</v>
      </c>
      <c r="B194" s="1518">
        <v>4563.1013099199999</v>
      </c>
      <c r="C194" s="1518">
        <v>4606.1573109400006</v>
      </c>
      <c r="D194" s="1518">
        <v>4554.4226887600007</v>
      </c>
      <c r="E194" s="1518">
        <v>4632.9408215699996</v>
      </c>
      <c r="F194" s="1456">
        <v>4719.2693321799998</v>
      </c>
      <c r="G194" s="1456">
        <v>4538.5999910299997</v>
      </c>
      <c r="H194" s="1456">
        <v>4840.7996499999999</v>
      </c>
      <c r="I194" s="2183"/>
      <c r="J194" s="595"/>
      <c r="K194" s="595"/>
      <c r="L194" s="595"/>
      <c r="M194" s="595"/>
      <c r="N194" s="595"/>
    </row>
    <row r="195" spans="1:14" x14ac:dyDescent="0.25">
      <c r="A195" s="1519" t="s">
        <v>357</v>
      </c>
      <c r="B195" s="1518">
        <v>473.19492575999999</v>
      </c>
      <c r="C195" s="1518">
        <v>597.57848153999998</v>
      </c>
      <c r="D195" s="1518">
        <v>619.13926700000002</v>
      </c>
      <c r="E195" s="1518">
        <v>597.02824691000001</v>
      </c>
      <c r="F195" s="1456">
        <v>646.05078354</v>
      </c>
      <c r="G195" s="1456">
        <v>578.99358337000001</v>
      </c>
      <c r="H195" s="1456">
        <v>558.47285999999997</v>
      </c>
      <c r="I195" s="2183"/>
      <c r="J195" s="595"/>
      <c r="K195" s="595"/>
      <c r="L195" s="595"/>
      <c r="M195" s="595"/>
      <c r="N195" s="595"/>
    </row>
    <row r="196" spans="1:14" x14ac:dyDescent="0.25">
      <c r="A196" s="1519" t="s">
        <v>356</v>
      </c>
      <c r="B196" s="1518">
        <v>208.90064206000002</v>
      </c>
      <c r="C196" s="1518">
        <v>170.57841425000001</v>
      </c>
      <c r="D196" s="1518">
        <v>264.67357290999996</v>
      </c>
      <c r="E196" s="1518">
        <v>318.04655851000001</v>
      </c>
      <c r="F196" s="1456">
        <v>337.59464590999994</v>
      </c>
      <c r="G196" s="1456">
        <v>329.01371795</v>
      </c>
      <c r="H196" s="1456">
        <v>357.82100000000003</v>
      </c>
      <c r="I196" s="2183"/>
      <c r="J196" s="595"/>
      <c r="K196" s="595"/>
      <c r="L196" s="595"/>
      <c r="M196" s="595"/>
      <c r="N196" s="595"/>
    </row>
    <row r="197" spans="1:14" x14ac:dyDescent="0.25">
      <c r="A197" s="1519" t="s">
        <v>355</v>
      </c>
      <c r="B197" s="1518">
        <v>175.65791584999999</v>
      </c>
      <c r="C197" s="1518">
        <v>168.16923226</v>
      </c>
      <c r="D197" s="1518">
        <v>198.30823816</v>
      </c>
      <c r="E197" s="1518">
        <v>202.24201861</v>
      </c>
      <c r="F197" s="1456">
        <v>198.25588281</v>
      </c>
      <c r="G197" s="1456">
        <v>261.99126303999998</v>
      </c>
      <c r="H197" s="1456">
        <v>255.76532</v>
      </c>
      <c r="I197" s="2183"/>
      <c r="J197" s="595"/>
      <c r="K197" s="595"/>
      <c r="L197" s="595"/>
      <c r="M197" s="595"/>
      <c r="N197" s="595"/>
    </row>
    <row r="198" spans="1:14" x14ac:dyDescent="0.25">
      <c r="A198" s="1519" t="s">
        <v>354</v>
      </c>
      <c r="B198" s="1518">
        <v>915.74819232000004</v>
      </c>
      <c r="C198" s="1518">
        <v>1002.7340092100001</v>
      </c>
      <c r="D198" s="1518">
        <v>839.45817966999994</v>
      </c>
      <c r="E198" s="1518">
        <v>876.19530611000005</v>
      </c>
      <c r="F198" s="1456">
        <v>851.66797896999992</v>
      </c>
      <c r="G198" s="1456">
        <v>849.96740129</v>
      </c>
      <c r="H198" s="1456">
        <v>805.15147999999999</v>
      </c>
      <c r="I198" s="2183"/>
      <c r="J198" s="595"/>
      <c r="K198" s="595"/>
      <c r="L198" s="595"/>
      <c r="M198" s="595"/>
      <c r="N198" s="595"/>
    </row>
    <row r="199" spans="1:14" x14ac:dyDescent="0.25">
      <c r="A199" s="1519" t="s">
        <v>353</v>
      </c>
      <c r="B199" s="1518">
        <v>1538.5880160099998</v>
      </c>
      <c r="C199" s="1518">
        <v>1554.5313419699999</v>
      </c>
      <c r="D199" s="1518">
        <v>1580.2760819499999</v>
      </c>
      <c r="E199" s="1518">
        <v>1616.2263112600001</v>
      </c>
      <c r="F199" s="1456">
        <v>1517.9225528200002</v>
      </c>
      <c r="G199" s="1456">
        <v>1621.4890331900001</v>
      </c>
      <c r="H199" s="1456">
        <v>1444.1339599999999</v>
      </c>
      <c r="I199" s="2183"/>
      <c r="J199" s="595"/>
      <c r="K199" s="595"/>
      <c r="L199" s="595"/>
      <c r="M199" s="595"/>
      <c r="N199" s="595"/>
    </row>
    <row r="200" spans="1:14" x14ac:dyDescent="0.25">
      <c r="A200" s="1519" t="s">
        <v>352</v>
      </c>
      <c r="B200" s="1518">
        <v>102.10228122000001</v>
      </c>
      <c r="C200" s="1518">
        <v>95.349787590000005</v>
      </c>
      <c r="D200" s="1518">
        <v>86.41908918</v>
      </c>
      <c r="E200" s="1518">
        <v>96.930136159999989</v>
      </c>
      <c r="F200" s="1456">
        <v>210.8785125</v>
      </c>
      <c r="G200" s="1456">
        <v>200.34347774</v>
      </c>
      <c r="H200" s="1456">
        <v>194.66435000000001</v>
      </c>
      <c r="I200" s="2183"/>
      <c r="J200" s="595"/>
      <c r="K200" s="595"/>
      <c r="L200" s="595"/>
      <c r="M200" s="595"/>
      <c r="N200" s="595"/>
    </row>
    <row r="201" spans="1:14" x14ac:dyDescent="0.25">
      <c r="A201" s="1519" t="s">
        <v>351</v>
      </c>
      <c r="B201" s="1518">
        <v>0</v>
      </c>
      <c r="C201" s="1518">
        <v>0</v>
      </c>
      <c r="D201" s="1518">
        <v>0</v>
      </c>
      <c r="E201" s="1518">
        <v>0</v>
      </c>
      <c r="F201" s="1456">
        <v>0</v>
      </c>
      <c r="G201" s="1456">
        <v>0</v>
      </c>
      <c r="H201" s="1456">
        <v>0</v>
      </c>
      <c r="I201" s="2183"/>
      <c r="J201" s="595"/>
      <c r="K201" s="595"/>
      <c r="L201" s="595"/>
      <c r="M201" s="595"/>
      <c r="N201" s="595"/>
    </row>
    <row r="202" spans="1:14" x14ac:dyDescent="0.25">
      <c r="A202" s="1559" t="s">
        <v>350</v>
      </c>
      <c r="B202" s="1558">
        <v>1742.84978987</v>
      </c>
      <c r="C202" s="1558">
        <v>1596.0057062599999</v>
      </c>
      <c r="D202" s="1558">
        <v>1681.9162561399999</v>
      </c>
      <c r="E202" s="1558">
        <v>1038.9665970699998</v>
      </c>
      <c r="F202" s="1557">
        <v>1401.6175872700001</v>
      </c>
      <c r="G202" s="1557">
        <v>1166.71652832</v>
      </c>
      <c r="H202" s="1557">
        <v>1238.7113599999998</v>
      </c>
      <c r="I202" s="2184"/>
      <c r="J202" s="595"/>
      <c r="K202" s="595"/>
      <c r="L202" s="595"/>
      <c r="M202" s="595"/>
      <c r="N202" s="595"/>
    </row>
    <row r="203" spans="1:14" x14ac:dyDescent="0.25">
      <c r="A203" s="1559" t="s">
        <v>349</v>
      </c>
      <c r="B203" s="1558">
        <v>8778.0993825999994</v>
      </c>
      <c r="C203" s="1557">
        <v>8637.6076766500028</v>
      </c>
      <c r="D203" s="1557">
        <v>9069.8918216600014</v>
      </c>
      <c r="E203" s="1557">
        <v>9313.4512941600005</v>
      </c>
      <c r="F203" s="1557">
        <v>9064.5572785099976</v>
      </c>
      <c r="G203" s="1557">
        <v>8970.9817847499999</v>
      </c>
      <c r="H203" s="1557">
        <v>8750.1935999999987</v>
      </c>
      <c r="I203" s="2184"/>
      <c r="J203" s="595"/>
      <c r="K203" s="595"/>
      <c r="L203" s="595"/>
      <c r="M203" s="595"/>
      <c r="N203" s="595"/>
    </row>
    <row r="204" spans="1:14" x14ac:dyDescent="0.25">
      <c r="A204" s="1559" t="s">
        <v>1536</v>
      </c>
      <c r="B204" s="1558">
        <v>7083.9134451</v>
      </c>
      <c r="C204" s="1558">
        <v>6950.3621976200029</v>
      </c>
      <c r="D204" s="1558">
        <v>7260.1364135900012</v>
      </c>
      <c r="E204" s="1558">
        <v>7435.1919373199999</v>
      </c>
      <c r="F204" s="1557">
        <v>7322.5760623299984</v>
      </c>
      <c r="G204" s="1557">
        <v>7348.5597955700005</v>
      </c>
      <c r="H204" s="1557">
        <v>7450.7965285199989</v>
      </c>
      <c r="I204" s="2184"/>
    </row>
    <row r="205" spans="1:14" x14ac:dyDescent="0.25">
      <c r="A205" s="1559" t="s">
        <v>1537</v>
      </c>
      <c r="B205" s="1558">
        <v>1694.1859374999999</v>
      </c>
      <c r="C205" s="1558">
        <v>1687.2454790300001</v>
      </c>
      <c r="D205" s="1558">
        <v>1809.7554080699999</v>
      </c>
      <c r="E205" s="1558">
        <v>1878.25935684</v>
      </c>
      <c r="F205" s="1557">
        <v>1741.98121618</v>
      </c>
      <c r="G205" s="1557">
        <v>1622.4219891800001</v>
      </c>
      <c r="H205" s="1557">
        <v>1299.39707148</v>
      </c>
      <c r="I205" s="2184"/>
    </row>
    <row r="206" spans="1:14" x14ac:dyDescent="0.25">
      <c r="A206" s="1559" t="s">
        <v>348</v>
      </c>
      <c r="B206" s="1558">
        <v>286.04220336999998</v>
      </c>
      <c r="C206" s="1558">
        <v>246.81841141000001</v>
      </c>
      <c r="D206" s="1558">
        <v>238.22834652</v>
      </c>
      <c r="E206" s="1558">
        <v>191.07011796999998</v>
      </c>
      <c r="F206" s="1557">
        <v>263.71136127</v>
      </c>
      <c r="G206" s="1557">
        <v>248.63116075000002</v>
      </c>
      <c r="H206" s="1557">
        <v>264.45312999999999</v>
      </c>
      <c r="I206" s="2184"/>
    </row>
    <row r="207" spans="1:14" x14ac:dyDescent="0.25">
      <c r="A207" s="1559" t="s">
        <v>347</v>
      </c>
      <c r="B207" s="1558">
        <v>2.8603116100000001</v>
      </c>
      <c r="C207" s="1558">
        <v>2.4013058099999998</v>
      </c>
      <c r="D207" s="1558">
        <v>1.8086472100000002</v>
      </c>
      <c r="E207" s="1558">
        <v>4.4662380800000001</v>
      </c>
      <c r="F207" s="1557">
        <v>5.6633349999999999E-2</v>
      </c>
      <c r="G207" s="1557">
        <v>9.5415260000000002E-2</v>
      </c>
      <c r="H207" s="1557">
        <v>9.5159999999999995E-2</v>
      </c>
      <c r="I207" s="2184"/>
    </row>
    <row r="208" spans="1:14" x14ac:dyDescent="0.25">
      <c r="A208" s="1519" t="s">
        <v>346</v>
      </c>
      <c r="B208" s="1518">
        <v>311.40795789999999</v>
      </c>
      <c r="C208" s="1518">
        <v>296.36773463999998</v>
      </c>
      <c r="D208" s="1518">
        <v>283.81018073000001</v>
      </c>
      <c r="E208" s="1518">
        <v>231.92627551000001</v>
      </c>
      <c r="F208" s="1456">
        <v>257.32504699999998</v>
      </c>
      <c r="G208" s="1456">
        <v>247.96365412</v>
      </c>
      <c r="H208" s="1456">
        <v>244.55322000000001</v>
      </c>
      <c r="I208" s="2184"/>
    </row>
    <row r="209" spans="1:9" x14ac:dyDescent="0.25">
      <c r="A209" s="1519" t="s">
        <v>345</v>
      </c>
      <c r="B209" s="1518">
        <v>771.52348644000006</v>
      </c>
      <c r="C209" s="1518">
        <v>751.41665786999999</v>
      </c>
      <c r="D209" s="1518">
        <v>792.57393675999992</v>
      </c>
      <c r="E209" s="1518">
        <v>880.14836866000007</v>
      </c>
      <c r="F209" s="1456">
        <v>941.16607705000001</v>
      </c>
      <c r="G209" s="1456">
        <v>836.36323189999996</v>
      </c>
      <c r="H209" s="1456">
        <v>892.55130000000008</v>
      </c>
      <c r="I209" s="2184"/>
    </row>
    <row r="210" spans="1:9" ht="15.75" thickBot="1" x14ac:dyDescent="0.3">
      <c r="A210" s="1517" t="s">
        <v>344</v>
      </c>
      <c r="B210" s="1516">
        <v>21.302109090000002</v>
      </c>
      <c r="C210" s="1556">
        <v>96.599977989999985</v>
      </c>
      <c r="D210" s="1556">
        <v>340.43971962000001</v>
      </c>
      <c r="E210" s="1556">
        <v>882.91962030999991</v>
      </c>
      <c r="F210" s="1556">
        <v>297.15741166999999</v>
      </c>
      <c r="G210" s="1556">
        <v>350.75308404000003</v>
      </c>
      <c r="H210" s="1556">
        <v>254.27502000000001</v>
      </c>
      <c r="I210" s="2184"/>
    </row>
    <row r="211" spans="1:9" ht="15.75" thickBot="1" x14ac:dyDescent="0.3">
      <c r="A211" s="1502" t="s">
        <v>343</v>
      </c>
      <c r="B211" s="1501">
        <v>27609.365290549998</v>
      </c>
      <c r="C211" s="1501">
        <v>26941.26450880001</v>
      </c>
      <c r="D211" s="1501">
        <v>26376.8454852</v>
      </c>
      <c r="E211" s="1501">
        <v>26872.462019189992</v>
      </c>
      <c r="F211" s="1781">
        <v>26691.497669509994</v>
      </c>
      <c r="G211" s="1781">
        <v>25677.437837890011</v>
      </c>
      <c r="H211" s="1781">
        <v>25873.137060000001</v>
      </c>
      <c r="I211" s="1446"/>
    </row>
    <row r="212" spans="1:9" x14ac:dyDescent="0.25">
      <c r="A212" s="1519" t="s">
        <v>645</v>
      </c>
      <c r="B212" s="1518">
        <v>33341.067372079997</v>
      </c>
      <c r="C212" s="1518">
        <v>32846.503405390002</v>
      </c>
      <c r="D212" s="1518">
        <v>27894.375358360001</v>
      </c>
      <c r="E212" s="1518">
        <v>28845.511335110001</v>
      </c>
      <c r="F212" s="1434">
        <v>28272.794383110002</v>
      </c>
      <c r="G212" s="1434">
        <v>27251.33100649</v>
      </c>
      <c r="H212" s="1434">
        <v>26644.033210000001</v>
      </c>
      <c r="I212" s="1449"/>
    </row>
    <row r="213" spans="1:9" x14ac:dyDescent="0.25">
      <c r="A213" s="1519" t="s">
        <v>644</v>
      </c>
      <c r="B213" s="1518">
        <v>2504.6396849299999</v>
      </c>
      <c r="C213" s="1518">
        <v>2448.4186940300001</v>
      </c>
      <c r="D213" s="1518">
        <v>1685.29198105</v>
      </c>
      <c r="E213" s="1518">
        <v>1738.69976578</v>
      </c>
      <c r="F213" s="1434">
        <v>1708.3835943200002</v>
      </c>
      <c r="G213" s="1434">
        <v>1612.2238377000001</v>
      </c>
      <c r="H213" s="1434">
        <v>1503.6664800000001</v>
      </c>
      <c r="I213" s="1449"/>
    </row>
    <row r="214" spans="1:9" ht="15.75" thickBot="1" x14ac:dyDescent="0.3">
      <c r="A214" s="1517" t="s">
        <v>643</v>
      </c>
      <c r="B214" s="1516">
        <v>606.28389801000003</v>
      </c>
      <c r="C214" s="1516">
        <v>613.11450805000004</v>
      </c>
      <c r="D214" s="1516">
        <v>116.82514723999999</v>
      </c>
      <c r="E214" s="1516">
        <v>127.38629645</v>
      </c>
      <c r="F214" s="1783">
        <v>114.16199263</v>
      </c>
      <c r="G214" s="1783">
        <v>278.33358381000005</v>
      </c>
      <c r="H214" s="1783">
        <v>137.50786000000002</v>
      </c>
      <c r="I214" s="1449"/>
    </row>
    <row r="215" spans="1:9" ht="15.75" thickBot="1" x14ac:dyDescent="0.3">
      <c r="A215" s="1500" t="s">
        <v>342</v>
      </c>
      <c r="B215" s="1499">
        <v>36451.990955019995</v>
      </c>
      <c r="C215" s="1499">
        <v>35908.03660747</v>
      </c>
      <c r="D215" s="1499">
        <v>29696.492486650001</v>
      </c>
      <c r="E215" s="1499">
        <v>30711.59739734</v>
      </c>
      <c r="F215" s="1781">
        <v>30095.339970060002</v>
      </c>
      <c r="G215" s="1781">
        <v>29141.888427999998</v>
      </c>
      <c r="H215" s="1781">
        <v>28285.207550000003</v>
      </c>
      <c r="I215" s="1446"/>
    </row>
    <row r="216" spans="1:9" ht="15.75" thickBot="1" x14ac:dyDescent="0.3">
      <c r="A216" s="1502" t="s">
        <v>335</v>
      </c>
      <c r="B216" s="1501">
        <v>45.124414989999998</v>
      </c>
      <c r="C216" s="1781">
        <v>44.38773673</v>
      </c>
      <c r="D216" s="1781">
        <v>44.157678629999999</v>
      </c>
      <c r="E216" s="1781">
        <v>47.117678419999997</v>
      </c>
      <c r="F216" s="1781">
        <v>21.917693489999998</v>
      </c>
      <c r="G216" s="1781">
        <v>15.629612719999999</v>
      </c>
      <c r="H216" s="1781">
        <v>33.082999999999998</v>
      </c>
      <c r="I216" s="1446"/>
    </row>
    <row r="217" spans="1:9" ht="15.75" thickBot="1" x14ac:dyDescent="0.3">
      <c r="A217" s="1502" t="s">
        <v>739</v>
      </c>
      <c r="B217" s="1501">
        <v>0</v>
      </c>
      <c r="C217" s="1781">
        <v>0</v>
      </c>
      <c r="D217" s="1781">
        <v>0</v>
      </c>
      <c r="E217" s="1781">
        <v>0</v>
      </c>
      <c r="F217" s="1781">
        <v>0</v>
      </c>
      <c r="G217" s="1781">
        <v>0</v>
      </c>
      <c r="H217" s="1781">
        <v>0</v>
      </c>
      <c r="I217" s="1446"/>
    </row>
    <row r="218" spans="1:9" ht="15.75" thickBot="1" x14ac:dyDescent="0.3">
      <c r="A218" s="1500" t="s">
        <v>341</v>
      </c>
      <c r="B218" s="1499">
        <v>64106.480660559995</v>
      </c>
      <c r="C218" s="1554">
        <v>62893.688853000014</v>
      </c>
      <c r="D218" s="1554">
        <v>56117.495650479999</v>
      </c>
      <c r="E218" s="1554">
        <v>57631.177094949991</v>
      </c>
      <c r="F218" s="1781">
        <v>56808.755333059999</v>
      </c>
      <c r="G218" s="1781">
        <v>54834.955878610002</v>
      </c>
      <c r="H218" s="1781">
        <v>54191.427609999999</v>
      </c>
      <c r="I218" s="1446"/>
    </row>
    <row r="219" spans="1:9" ht="15.75" thickBot="1" x14ac:dyDescent="0.3">
      <c r="A219" s="1502" t="s">
        <v>340</v>
      </c>
      <c r="B219" s="1501">
        <v>64106.480660559995</v>
      </c>
      <c r="C219" s="1501">
        <v>62893.688853000014</v>
      </c>
      <c r="D219" s="1501">
        <v>56117.495650479999</v>
      </c>
      <c r="E219" s="1501">
        <v>57631.177094949991</v>
      </c>
      <c r="F219" s="1781">
        <v>56808.755333059999</v>
      </c>
      <c r="G219" s="1781">
        <v>54834.955878610002</v>
      </c>
      <c r="H219" s="1781">
        <v>54191.427609999999</v>
      </c>
      <c r="I219" s="1446"/>
    </row>
    <row r="220" spans="1:9" x14ac:dyDescent="0.25">
      <c r="A220" s="1742"/>
      <c r="B220" s="278"/>
      <c r="C220" s="1742"/>
      <c r="D220" s="1742"/>
      <c r="E220" s="1742"/>
      <c r="F220" s="1742"/>
      <c r="G220" s="1742"/>
      <c r="H220" s="1742"/>
      <c r="I220" s="1785"/>
    </row>
    <row r="221" spans="1:9" x14ac:dyDescent="0.25">
      <c r="A221" s="1562" t="s">
        <v>381</v>
      </c>
      <c r="B221" s="1561"/>
      <c r="C221" s="1742"/>
      <c r="D221" s="1742"/>
      <c r="E221" s="1742"/>
      <c r="F221" s="1742"/>
      <c r="G221" s="1742"/>
      <c r="H221" s="1742"/>
      <c r="I221" s="1785"/>
    </row>
    <row r="222" spans="1:9" ht="15.75" thickBot="1" x14ac:dyDescent="0.3">
      <c r="A222" s="1560" t="s">
        <v>143</v>
      </c>
      <c r="B222" s="1543" t="s">
        <v>885</v>
      </c>
      <c r="C222" s="1544" t="s">
        <v>842</v>
      </c>
      <c r="D222" s="1544" t="s">
        <v>772</v>
      </c>
      <c r="E222" s="1544" t="s">
        <v>732</v>
      </c>
      <c r="F222" s="1544" t="s">
        <v>704</v>
      </c>
      <c r="G222" s="1544" t="s">
        <v>647</v>
      </c>
      <c r="H222" s="1544" t="s">
        <v>740</v>
      </c>
      <c r="I222" s="2182"/>
    </row>
    <row r="223" spans="1:9" x14ac:dyDescent="0.25">
      <c r="A223" s="1519" t="s">
        <v>365</v>
      </c>
      <c r="B223" s="1518">
        <v>462.22891142000003</v>
      </c>
      <c r="C223" s="1518">
        <v>392.76331511999996</v>
      </c>
      <c r="D223" s="1518">
        <v>413.65952077000003</v>
      </c>
      <c r="E223" s="1518">
        <v>411.12452665999996</v>
      </c>
      <c r="F223" s="1456">
        <v>497.66433712000003</v>
      </c>
      <c r="G223" s="1456">
        <v>454.85399999999998</v>
      </c>
      <c r="H223" s="1456">
        <v>302.91034999999999</v>
      </c>
      <c r="I223" s="2183"/>
    </row>
    <row r="224" spans="1:9" x14ac:dyDescent="0.25">
      <c r="A224" s="1519" t="s">
        <v>364</v>
      </c>
      <c r="B224" s="1518">
        <v>251.59165593</v>
      </c>
      <c r="C224" s="1518">
        <v>259.66500751000001</v>
      </c>
      <c r="D224" s="1518">
        <v>246.58128729999999</v>
      </c>
      <c r="E224" s="1518">
        <v>240.57088363999998</v>
      </c>
      <c r="F224" s="1456">
        <v>285.28880200999998</v>
      </c>
      <c r="G224" s="1456">
        <v>294.13</v>
      </c>
      <c r="H224" s="1456">
        <v>246.52303000000001</v>
      </c>
      <c r="I224" s="2183"/>
    </row>
    <row r="225" spans="1:9" x14ac:dyDescent="0.25">
      <c r="A225" s="1519" t="s">
        <v>363</v>
      </c>
      <c r="B225" s="1518">
        <v>395.75864425000003</v>
      </c>
      <c r="C225" s="1518">
        <v>380.18051919000004</v>
      </c>
      <c r="D225" s="1518">
        <v>317.11326237999998</v>
      </c>
      <c r="E225" s="1518">
        <v>208.76372850000001</v>
      </c>
      <c r="F225" s="1456">
        <v>195.31828136999997</v>
      </c>
      <c r="G225" s="1456">
        <v>187.24155999999999</v>
      </c>
      <c r="H225" s="1456">
        <v>189.56015000000002</v>
      </c>
      <c r="I225" s="2183"/>
    </row>
    <row r="226" spans="1:9" x14ac:dyDescent="0.25">
      <c r="A226" s="1519" t="s">
        <v>362</v>
      </c>
      <c r="B226" s="1518">
        <v>1464.9670775699999</v>
      </c>
      <c r="C226" s="1518">
        <v>1688.6290156</v>
      </c>
      <c r="D226" s="1518">
        <v>1467.27800809</v>
      </c>
      <c r="E226" s="1518">
        <v>1482.5492813100002</v>
      </c>
      <c r="F226" s="1456">
        <v>1506.9190121000001</v>
      </c>
      <c r="G226" s="1456">
        <v>1561.36067</v>
      </c>
      <c r="H226" s="1456">
        <v>1360.9464</v>
      </c>
      <c r="I226" s="1456"/>
    </row>
    <row r="227" spans="1:9" x14ac:dyDescent="0.25">
      <c r="A227" s="1519" t="s">
        <v>361</v>
      </c>
      <c r="B227" s="1518">
        <v>348.70016010000001</v>
      </c>
      <c r="C227" s="1518">
        <v>328.27994679999995</v>
      </c>
      <c r="D227" s="1518">
        <v>334.21808678999997</v>
      </c>
      <c r="E227" s="1518">
        <v>334.51840941</v>
      </c>
      <c r="F227" s="1456">
        <v>416.13484108</v>
      </c>
      <c r="G227" s="1456">
        <v>413.48500000000001</v>
      </c>
      <c r="H227" s="1456">
        <v>424.48485999999997</v>
      </c>
      <c r="I227" s="1456"/>
    </row>
    <row r="228" spans="1:9" x14ac:dyDescent="0.25">
      <c r="A228" s="1519" t="s">
        <v>360</v>
      </c>
      <c r="B228" s="1518">
        <v>3302.3438926400004</v>
      </c>
      <c r="C228" s="1518">
        <v>3249.2545715600004</v>
      </c>
      <c r="D228" s="1518">
        <v>3314.9473299200004</v>
      </c>
      <c r="E228" s="1518">
        <v>3457.0582289700001</v>
      </c>
      <c r="F228" s="1456">
        <v>3080.5503892699999</v>
      </c>
      <c r="G228" s="1456">
        <v>2282.3588300000001</v>
      </c>
      <c r="H228" s="1456">
        <v>3004.13112</v>
      </c>
      <c r="I228" s="1456"/>
    </row>
    <row r="229" spans="1:9" x14ac:dyDescent="0.25">
      <c r="A229" s="1519" t="s">
        <v>359</v>
      </c>
      <c r="B229" s="1518">
        <v>898.51891023999997</v>
      </c>
      <c r="C229" s="1518">
        <v>846.85008043999994</v>
      </c>
      <c r="D229" s="1518">
        <v>860.43769014999998</v>
      </c>
      <c r="E229" s="1518">
        <v>889.58152458000006</v>
      </c>
      <c r="F229" s="1456">
        <v>900.78814413999999</v>
      </c>
      <c r="G229" s="1456">
        <v>821.55322999999999</v>
      </c>
      <c r="H229" s="1456">
        <v>829.25</v>
      </c>
      <c r="I229" s="1456"/>
    </row>
    <row r="230" spans="1:9" x14ac:dyDescent="0.25">
      <c r="A230" s="1519" t="s">
        <v>358</v>
      </c>
      <c r="B230" s="1518">
        <v>113.48695069</v>
      </c>
      <c r="C230" s="1518">
        <v>115.73592791999999</v>
      </c>
      <c r="D230" s="1518">
        <v>119.85054982999998</v>
      </c>
      <c r="E230" s="1518">
        <v>268.35404524</v>
      </c>
      <c r="F230" s="1456">
        <v>299.46903561000005</v>
      </c>
      <c r="G230" s="1456">
        <v>292.87708999999995</v>
      </c>
      <c r="H230" s="1456">
        <v>304.10151999999994</v>
      </c>
      <c r="I230" s="1456"/>
    </row>
    <row r="231" spans="1:9" x14ac:dyDescent="0.25">
      <c r="A231" s="1519" t="s">
        <v>357</v>
      </c>
      <c r="B231" s="1518">
        <v>794.41501506000009</v>
      </c>
      <c r="C231" s="1518">
        <v>877.09447963000002</v>
      </c>
      <c r="D231" s="1518">
        <v>843.61999895999998</v>
      </c>
      <c r="E231" s="1518">
        <v>816.15396711999995</v>
      </c>
      <c r="F231" s="1456">
        <v>804.95103540999992</v>
      </c>
      <c r="G231" s="1456">
        <v>942.99020000000007</v>
      </c>
      <c r="H231" s="1456">
        <v>905.27982999999995</v>
      </c>
      <c r="I231" s="1456"/>
    </row>
    <row r="232" spans="1:9" x14ac:dyDescent="0.25">
      <c r="A232" s="1519" t="s">
        <v>356</v>
      </c>
      <c r="B232" s="1518">
        <v>689.97197949999997</v>
      </c>
      <c r="C232" s="1518">
        <v>677.82851255999992</v>
      </c>
      <c r="D232" s="1518">
        <v>695.94183977</v>
      </c>
      <c r="E232" s="1518">
        <v>630.87364595000008</v>
      </c>
      <c r="F232" s="1456">
        <v>571.59822210000004</v>
      </c>
      <c r="G232" s="1456">
        <v>522.93100000000004</v>
      </c>
      <c r="H232" s="1456">
        <v>910.5729</v>
      </c>
      <c r="I232" s="1456"/>
    </row>
    <row r="233" spans="1:9" x14ac:dyDescent="0.25">
      <c r="A233" s="1519" t="s">
        <v>355</v>
      </c>
      <c r="B233" s="1518">
        <v>571.58106928000007</v>
      </c>
      <c r="C233" s="1518">
        <v>594.52148094999995</v>
      </c>
      <c r="D233" s="1518">
        <v>641.12351239999998</v>
      </c>
      <c r="E233" s="1518">
        <v>674.21409628000004</v>
      </c>
      <c r="F233" s="1456">
        <v>687.68405927999993</v>
      </c>
      <c r="G233" s="1456">
        <v>671.69</v>
      </c>
      <c r="H233" s="1456">
        <v>723.64161999999999</v>
      </c>
      <c r="I233" s="1456"/>
    </row>
    <row r="234" spans="1:9" x14ac:dyDescent="0.25">
      <c r="A234" s="1519" t="s">
        <v>354</v>
      </c>
      <c r="B234" s="1518">
        <v>2776.6616313200002</v>
      </c>
      <c r="C234" s="1518">
        <v>2647.4668421800002</v>
      </c>
      <c r="D234" s="1518">
        <v>2569.6504610399998</v>
      </c>
      <c r="E234" s="1518">
        <v>2696.0294995199997</v>
      </c>
      <c r="F234" s="1456">
        <v>2744.7902964199998</v>
      </c>
      <c r="G234" s="1456">
        <v>2941.9030199999997</v>
      </c>
      <c r="H234" s="1456">
        <v>2992.5887200000002</v>
      </c>
      <c r="I234" s="1456"/>
    </row>
    <row r="235" spans="1:9" x14ac:dyDescent="0.25">
      <c r="A235" s="1519" t="s">
        <v>353</v>
      </c>
      <c r="B235" s="1518">
        <v>623.73247167999989</v>
      </c>
      <c r="C235" s="1518">
        <v>740.38817084999994</v>
      </c>
      <c r="D235" s="1518">
        <v>652.35783371000002</v>
      </c>
      <c r="E235" s="1518">
        <v>604.94363867000004</v>
      </c>
      <c r="F235" s="1456">
        <v>656.61999660000004</v>
      </c>
      <c r="G235" s="1456">
        <v>614.09269999999992</v>
      </c>
      <c r="H235" s="1456">
        <v>492.34649000000002</v>
      </c>
      <c r="I235" s="1456"/>
    </row>
    <row r="236" spans="1:9" x14ac:dyDescent="0.25">
      <c r="A236" s="1519" t="s">
        <v>352</v>
      </c>
      <c r="B236" s="1518">
        <v>214.72967864999998</v>
      </c>
      <c r="C236" s="1518">
        <v>244.09075621</v>
      </c>
      <c r="D236" s="1518">
        <v>219.26652077</v>
      </c>
      <c r="E236" s="1518">
        <v>186.09808756999999</v>
      </c>
      <c r="F236" s="1456">
        <v>165.38743926999999</v>
      </c>
      <c r="G236" s="1456">
        <v>158.37325000000001</v>
      </c>
      <c r="H236" s="1456">
        <v>175.60907</v>
      </c>
      <c r="I236" s="1456"/>
    </row>
    <row r="237" spans="1:9" x14ac:dyDescent="0.25">
      <c r="A237" s="1519" t="s">
        <v>351</v>
      </c>
      <c r="B237" s="1518">
        <v>0</v>
      </c>
      <c r="C237" s="1518">
        <v>0</v>
      </c>
      <c r="D237" s="1518">
        <v>0</v>
      </c>
      <c r="E237" s="1518">
        <v>0</v>
      </c>
      <c r="F237" s="1456">
        <v>0</v>
      </c>
      <c r="G237" s="1456">
        <v>0</v>
      </c>
      <c r="H237" s="1456">
        <v>0</v>
      </c>
      <c r="I237" s="1456"/>
    </row>
    <row r="238" spans="1:9" x14ac:dyDescent="0.25">
      <c r="A238" s="1559" t="s">
        <v>350</v>
      </c>
      <c r="B238" s="1558">
        <v>8064.1934675599996</v>
      </c>
      <c r="C238" s="1558">
        <v>8152.6721568699986</v>
      </c>
      <c r="D238" s="1558">
        <v>7983.1441609199992</v>
      </c>
      <c r="E238" s="1558">
        <v>8193.4839143699992</v>
      </c>
      <c r="F238" s="1557">
        <v>9011.2792278400011</v>
      </c>
      <c r="G238" s="1557">
        <v>9303.7488200000007</v>
      </c>
      <c r="H238" s="1557">
        <v>9041.7111700000023</v>
      </c>
      <c r="I238" s="1557"/>
    </row>
    <row r="239" spans="1:9" x14ac:dyDescent="0.25">
      <c r="A239" s="1559" t="s">
        <v>349</v>
      </c>
      <c r="B239" s="1558">
        <v>14979.623756569999</v>
      </c>
      <c r="C239" s="1557">
        <v>15002.38677934</v>
      </c>
      <c r="D239" s="1557">
        <v>15409.822862839997</v>
      </c>
      <c r="E239" s="1557">
        <v>15167.139025349998</v>
      </c>
      <c r="F239" s="1557">
        <v>14657.798569029997</v>
      </c>
      <c r="G239" s="1557">
        <v>14252.071920000002</v>
      </c>
      <c r="H239" s="1557">
        <v>14798.795299999998</v>
      </c>
      <c r="I239" s="1557"/>
    </row>
    <row r="240" spans="1:9" x14ac:dyDescent="0.25">
      <c r="A240" s="1559" t="s">
        <v>1536</v>
      </c>
      <c r="B240" s="1558">
        <v>6706.41463157</v>
      </c>
      <c r="C240" s="1558">
        <v>6589.6645188500015</v>
      </c>
      <c r="D240" s="1558">
        <v>6885.9302090499996</v>
      </c>
      <c r="E240" s="1558">
        <v>6671.9536046000003</v>
      </c>
      <c r="F240" s="1557">
        <v>6342.3064466199976</v>
      </c>
      <c r="G240" s="1557">
        <v>5952.8910882000018</v>
      </c>
      <c r="H240" s="1557">
        <v>6256.5804804699992</v>
      </c>
      <c r="I240" s="1557"/>
    </row>
    <row r="241" spans="1:9" x14ac:dyDescent="0.25">
      <c r="A241" s="1559" t="s">
        <v>1537</v>
      </c>
      <c r="B241" s="1558">
        <v>8273.2091249999994</v>
      </c>
      <c r="C241" s="1558">
        <v>8412.7222604899998</v>
      </c>
      <c r="D241" s="1558">
        <v>8523.8926537899988</v>
      </c>
      <c r="E241" s="1558">
        <v>8495.18542075</v>
      </c>
      <c r="F241" s="1557">
        <v>8315.4921224099999</v>
      </c>
      <c r="G241" s="1557">
        <v>8299.1808318000003</v>
      </c>
      <c r="H241" s="1557">
        <v>8542.2148195299997</v>
      </c>
      <c r="I241" s="1557"/>
    </row>
    <row r="242" spans="1:9" x14ac:dyDescent="0.25">
      <c r="A242" s="1559" t="s">
        <v>348</v>
      </c>
      <c r="B242" s="1558">
        <v>516.11985302999994</v>
      </c>
      <c r="C242" s="1558">
        <v>415.07171806999997</v>
      </c>
      <c r="D242" s="1558">
        <v>405.94695505999999</v>
      </c>
      <c r="E242" s="1558">
        <v>467.90510918999996</v>
      </c>
      <c r="F242" s="1557">
        <v>444.89364772999994</v>
      </c>
      <c r="G242" s="1557">
        <v>517.30700000000002</v>
      </c>
      <c r="H242" s="1557">
        <v>492.29889000000003</v>
      </c>
      <c r="I242" s="2184"/>
    </row>
    <row r="243" spans="1:9" x14ac:dyDescent="0.25">
      <c r="A243" s="1559" t="s">
        <v>347</v>
      </c>
      <c r="B243" s="1558">
        <v>2.5109972699999998</v>
      </c>
      <c r="C243" s="1558">
        <v>2.8760759299999998</v>
      </c>
      <c r="D243" s="1558">
        <v>2.67517819</v>
      </c>
      <c r="E243" s="1558">
        <v>1.96068675</v>
      </c>
      <c r="F243" s="1557">
        <v>2.46791005</v>
      </c>
      <c r="G243" s="1557">
        <v>2.4369999999999998</v>
      </c>
      <c r="H243" s="1557">
        <v>3.19306</v>
      </c>
      <c r="I243" s="2184"/>
    </row>
    <row r="244" spans="1:9" x14ac:dyDescent="0.25">
      <c r="A244" s="1519" t="s">
        <v>346</v>
      </c>
      <c r="B244" s="1518">
        <v>290.42982312999999</v>
      </c>
      <c r="C244" s="1518">
        <v>187.60125703</v>
      </c>
      <c r="D244" s="1518">
        <v>371.37733656</v>
      </c>
      <c r="E244" s="1518">
        <v>309.63050131</v>
      </c>
      <c r="F244" s="1456">
        <v>311.81186768999999</v>
      </c>
      <c r="G244" s="1456">
        <v>294.53899999999999</v>
      </c>
      <c r="H244" s="1456">
        <v>340.18234000000001</v>
      </c>
      <c r="I244" s="2184"/>
    </row>
    <row r="245" spans="1:9" x14ac:dyDescent="0.25">
      <c r="A245" s="1519" t="s">
        <v>345</v>
      </c>
      <c r="B245" s="1518">
        <v>770.18103585000006</v>
      </c>
      <c r="C245" s="1518">
        <v>829.16821216000005</v>
      </c>
      <c r="D245" s="1518">
        <v>773.34110852000003</v>
      </c>
      <c r="E245" s="1518">
        <v>508.77491512999995</v>
      </c>
      <c r="F245" s="1456">
        <v>744.17865874000006</v>
      </c>
      <c r="G245" s="1456">
        <v>1275.54907</v>
      </c>
      <c r="H245" s="1456">
        <v>947.66624999999999</v>
      </c>
      <c r="I245" s="2184"/>
    </row>
    <row r="246" spans="1:9" ht="15.75" thickBot="1" x14ac:dyDescent="0.3">
      <c r="A246" s="1517" t="s">
        <v>344</v>
      </c>
      <c r="B246" s="1516">
        <v>3144.0978585100002</v>
      </c>
      <c r="C246" s="1556">
        <v>2617.1127513099996</v>
      </c>
      <c r="D246" s="1556">
        <v>1393.5958359200001</v>
      </c>
      <c r="E246" s="1556">
        <v>985.94216482000002</v>
      </c>
      <c r="F246" s="1556">
        <v>962.77224245000002</v>
      </c>
      <c r="G246" s="1556">
        <v>191.67988</v>
      </c>
      <c r="H246" s="1556">
        <v>716.18553999999995</v>
      </c>
      <c r="I246" s="2184"/>
    </row>
    <row r="247" spans="1:9" ht="15.75" thickBot="1" x14ac:dyDescent="0.3">
      <c r="A247" s="1502" t="s">
        <v>343</v>
      </c>
      <c r="B247" s="1501">
        <v>40675.84484025</v>
      </c>
      <c r="C247" s="1501">
        <v>40249.637577230002</v>
      </c>
      <c r="D247" s="1501">
        <v>39035.949339889994</v>
      </c>
      <c r="E247" s="1501">
        <v>38535.669880339992</v>
      </c>
      <c r="F247" s="1781">
        <v>38948.366015310006</v>
      </c>
      <c r="G247" s="1781">
        <v>37997.173240000004</v>
      </c>
      <c r="H247" s="1781">
        <v>39201.978610000006</v>
      </c>
      <c r="I247" s="1446"/>
    </row>
    <row r="248" spans="1:9" x14ac:dyDescent="0.25">
      <c r="A248" s="1519" t="s">
        <v>645</v>
      </c>
      <c r="B248" s="1518">
        <v>43110.632774539998</v>
      </c>
      <c r="C248" s="1518">
        <v>43143.740569729998</v>
      </c>
      <c r="D248" s="1518">
        <v>43580.849146530003</v>
      </c>
      <c r="E248" s="1518">
        <v>43013.903720349997</v>
      </c>
      <c r="F248" s="1434">
        <v>42237.40878998</v>
      </c>
      <c r="G248" s="1434">
        <v>42772.67</v>
      </c>
      <c r="H248" s="1434">
        <v>44714.932679999998</v>
      </c>
      <c r="I248" s="1449"/>
    </row>
    <row r="249" spans="1:9" x14ac:dyDescent="0.25">
      <c r="A249" s="1519" t="s">
        <v>644</v>
      </c>
      <c r="B249" s="1518">
        <v>2205.0766728499998</v>
      </c>
      <c r="C249" s="1518">
        <v>2217.2139326299998</v>
      </c>
      <c r="D249" s="1456">
        <v>2294.4998666500005</v>
      </c>
      <c r="E249" s="1456">
        <v>2283.6201117999999</v>
      </c>
      <c r="F249" s="1434">
        <v>2233.7937199799999</v>
      </c>
      <c r="G249" s="1434">
        <v>2274.7689999999998</v>
      </c>
      <c r="H249" s="1434">
        <v>2407.3651400000003</v>
      </c>
      <c r="I249" s="1449"/>
    </row>
    <row r="250" spans="1:9" ht="15.75" thickBot="1" x14ac:dyDescent="0.3">
      <c r="A250" s="1517" t="s">
        <v>643</v>
      </c>
      <c r="B250" s="1516">
        <v>2784.4260487900001</v>
      </c>
      <c r="C250" s="1516">
        <v>2767.4447651799996</v>
      </c>
      <c r="D250" s="1516">
        <v>2918.8213555800003</v>
      </c>
      <c r="E250" s="1516">
        <v>2916.3099439699999</v>
      </c>
      <c r="F250" s="1783">
        <v>2822.52447179</v>
      </c>
      <c r="G250" s="1783">
        <v>2798.683</v>
      </c>
      <c r="H250" s="1783">
        <v>2589.3272899999997</v>
      </c>
      <c r="I250" s="1449"/>
    </row>
    <row r="251" spans="1:9" ht="15.75" thickBot="1" x14ac:dyDescent="0.3">
      <c r="A251" s="1500" t="s">
        <v>342</v>
      </c>
      <c r="B251" s="1499">
        <v>48100.135496180003</v>
      </c>
      <c r="C251" s="1499">
        <v>48128.39926754</v>
      </c>
      <c r="D251" s="1499">
        <v>48794.170368760009</v>
      </c>
      <c r="E251" s="1499">
        <v>48213.833776120002</v>
      </c>
      <c r="F251" s="1781">
        <v>47293.726981749998</v>
      </c>
      <c r="G251" s="1781">
        <v>47846.121999999996</v>
      </c>
      <c r="H251" s="1781">
        <v>49711.625110000001</v>
      </c>
      <c r="I251" s="1446"/>
    </row>
    <row r="252" spans="1:9" ht="15.75" thickBot="1" x14ac:dyDescent="0.3">
      <c r="A252" s="1502" t="s">
        <v>335</v>
      </c>
      <c r="B252" s="1501">
        <v>1226.6517029500001</v>
      </c>
      <c r="C252" s="1501">
        <v>2373.6068212999999</v>
      </c>
      <c r="D252" s="1501">
        <v>1446.6015408799999</v>
      </c>
      <c r="E252" s="1501">
        <v>1087.32447787</v>
      </c>
      <c r="F252" s="1781">
        <v>2243.8227215699999</v>
      </c>
      <c r="G252" s="1781">
        <v>1100.1890000000001</v>
      </c>
      <c r="H252" s="1781">
        <v>2448.2163700000001</v>
      </c>
      <c r="I252" s="1446"/>
    </row>
    <row r="253" spans="1:9" ht="15.75" thickBot="1" x14ac:dyDescent="0.3">
      <c r="A253" s="1502" t="s">
        <v>739</v>
      </c>
      <c r="B253" s="1501">
        <v>0</v>
      </c>
      <c r="C253" s="1501">
        <v>0</v>
      </c>
      <c r="D253" s="1501">
        <v>0</v>
      </c>
      <c r="E253" s="1501">
        <v>24832.617999999999</v>
      </c>
      <c r="F253" s="1781">
        <v>22461.380844260002</v>
      </c>
      <c r="G253" s="1781">
        <v>23404.632350190001</v>
      </c>
      <c r="H253" s="1781">
        <v>16291.809659999999</v>
      </c>
      <c r="I253" s="1446"/>
    </row>
    <row r="254" spans="1:9" ht="15.75" thickBot="1" x14ac:dyDescent="0.3">
      <c r="A254" s="1500" t="s">
        <v>341</v>
      </c>
      <c r="B254" s="1499">
        <v>90002.632039379998</v>
      </c>
      <c r="C254" s="1554">
        <v>90751.643666069998</v>
      </c>
      <c r="D254" s="1554">
        <v>89276.721249530005</v>
      </c>
      <c r="E254" s="1554">
        <v>112669.44613433001</v>
      </c>
      <c r="F254" s="1781">
        <v>110947.29656289001</v>
      </c>
      <c r="G254" s="1781">
        <v>110348.11659019001</v>
      </c>
      <c r="H254" s="1781">
        <v>107653.62975000001</v>
      </c>
      <c r="I254" s="1446"/>
    </row>
    <row r="255" spans="1:9" ht="15.75" thickBot="1" x14ac:dyDescent="0.3">
      <c r="A255" s="1502" t="s">
        <v>340</v>
      </c>
      <c r="B255" s="1501">
        <v>90002.632039379998</v>
      </c>
      <c r="C255" s="1501">
        <v>90751.643666069998</v>
      </c>
      <c r="D255" s="1501">
        <v>89276.721249530005</v>
      </c>
      <c r="E255" s="1501">
        <v>87836.828134330004</v>
      </c>
      <c r="F255" s="1781">
        <v>88485.915718630014</v>
      </c>
      <c r="G255" s="1781">
        <v>86943.484240000005</v>
      </c>
      <c r="H255" s="1781">
        <v>91361.820090000008</v>
      </c>
      <c r="I255" s="1446"/>
    </row>
    <row r="256" spans="1:9" x14ac:dyDescent="0.25">
      <c r="A256" s="2214"/>
      <c r="B256" s="2215"/>
      <c r="C256" s="2215"/>
      <c r="D256" s="2215"/>
      <c r="E256" s="2215"/>
      <c r="F256" s="2236"/>
      <c r="G256" s="2236"/>
      <c r="H256" s="2236"/>
      <c r="I256" s="1446"/>
    </row>
    <row r="257" spans="1:9" x14ac:dyDescent="0.25">
      <c r="A257" s="1562" t="s">
        <v>380</v>
      </c>
      <c r="B257" s="1561"/>
      <c r="C257" s="1742"/>
      <c r="D257" s="1742"/>
      <c r="E257" s="1742"/>
      <c r="F257" s="1742"/>
      <c r="G257" s="1742"/>
      <c r="H257" s="1742"/>
      <c r="I257" s="1786"/>
    </row>
    <row r="258" spans="1:9" ht="15.75" thickBot="1" x14ac:dyDescent="0.3">
      <c r="A258" s="1560" t="s">
        <v>143</v>
      </c>
      <c r="B258" s="1543" t="s">
        <v>885</v>
      </c>
      <c r="C258" s="1544" t="s">
        <v>842</v>
      </c>
      <c r="D258" s="1544" t="s">
        <v>772</v>
      </c>
      <c r="E258" s="1544" t="s">
        <v>732</v>
      </c>
      <c r="F258" s="1544" t="s">
        <v>704</v>
      </c>
      <c r="G258" s="1544" t="s">
        <v>647</v>
      </c>
      <c r="H258" s="1544" t="s">
        <v>740</v>
      </c>
      <c r="I258" s="1786"/>
    </row>
    <row r="259" spans="1:9" x14ac:dyDescent="0.25">
      <c r="A259" s="1519" t="s">
        <v>365</v>
      </c>
      <c r="B259" s="1518">
        <v>11.09345437</v>
      </c>
      <c r="C259" s="1518">
        <v>22.84583598</v>
      </c>
      <c r="D259" s="1518">
        <v>34.1978966</v>
      </c>
      <c r="E259" s="1518">
        <v>45.303879070000001</v>
      </c>
      <c r="F259" s="1456">
        <v>56.180685029999999</v>
      </c>
      <c r="G259" s="1456">
        <v>66.987676860000008</v>
      </c>
      <c r="H259" s="1456">
        <v>93.17268</v>
      </c>
      <c r="I259" s="1786"/>
    </row>
    <row r="260" spans="1:9" x14ac:dyDescent="0.25">
      <c r="A260" s="1519" t="s">
        <v>364</v>
      </c>
      <c r="B260" s="1518">
        <v>32.157137419999998</v>
      </c>
      <c r="C260" s="1518">
        <v>37.25951414</v>
      </c>
      <c r="D260" s="1518">
        <v>42.041938399999999</v>
      </c>
      <c r="E260" s="1518">
        <v>46.297574359999999</v>
      </c>
      <c r="F260" s="1456">
        <v>51.018051979999996</v>
      </c>
      <c r="G260" s="1456">
        <v>52.633230759999996</v>
      </c>
      <c r="H260" s="1456">
        <v>109.73797999999999</v>
      </c>
      <c r="I260" s="1786"/>
    </row>
    <row r="261" spans="1:9" x14ac:dyDescent="0.25">
      <c r="A261" s="1519" t="s">
        <v>363</v>
      </c>
      <c r="B261" s="1518">
        <v>0</v>
      </c>
      <c r="C261" s="1518">
        <v>0</v>
      </c>
      <c r="D261" s="1518">
        <v>0</v>
      </c>
      <c r="E261" s="1518">
        <v>0</v>
      </c>
      <c r="F261" s="1456">
        <v>0</v>
      </c>
      <c r="G261" s="1456">
        <v>0</v>
      </c>
      <c r="H261" s="1456">
        <v>0</v>
      </c>
      <c r="I261" s="1786"/>
    </row>
    <row r="262" spans="1:9" x14ac:dyDescent="0.25">
      <c r="A262" s="1519" t="s">
        <v>362</v>
      </c>
      <c r="B262" s="1518">
        <v>487.24594499</v>
      </c>
      <c r="C262" s="1518">
        <v>503.08628457999998</v>
      </c>
      <c r="D262" s="1518">
        <v>507.27178534000001</v>
      </c>
      <c r="E262" s="1518">
        <v>503.35147548999998</v>
      </c>
      <c r="F262" s="1456">
        <v>426.16405975999999</v>
      </c>
      <c r="G262" s="1456">
        <v>344.67119231999999</v>
      </c>
      <c r="H262" s="1456">
        <v>465.73043000000001</v>
      </c>
    </row>
    <row r="263" spans="1:9" x14ac:dyDescent="0.25">
      <c r="A263" s="1519" t="s">
        <v>361</v>
      </c>
      <c r="B263" s="1518">
        <v>-1.0149999999999999E-5</v>
      </c>
      <c r="C263" s="1518">
        <v>-1.7799999999999999E-6</v>
      </c>
      <c r="D263" s="1518">
        <v>1.9254968899999998</v>
      </c>
      <c r="E263" s="1518">
        <v>0.31399855000000004</v>
      </c>
      <c r="F263" s="1456">
        <v>2.6603156399999999</v>
      </c>
      <c r="G263" s="1456">
        <v>-2.387E-4</v>
      </c>
      <c r="H263" s="1456">
        <v>0</v>
      </c>
    </row>
    <row r="264" spans="1:9" x14ac:dyDescent="0.25">
      <c r="A264" s="1519" t="s">
        <v>360</v>
      </c>
      <c r="B264" s="1518">
        <v>0.28875659000000004</v>
      </c>
      <c r="C264" s="1518">
        <v>0.29651029000000001</v>
      </c>
      <c r="D264" s="1518">
        <v>0.18323666999999999</v>
      </c>
      <c r="E264" s="1518">
        <v>-4.5124999999999298E-3</v>
      </c>
      <c r="F264" s="1456">
        <v>-5.3066000000000007E-3</v>
      </c>
      <c r="G264" s="1456">
        <v>-0.26991207</v>
      </c>
      <c r="H264" s="1456">
        <v>0</v>
      </c>
    </row>
    <row r="265" spans="1:9" x14ac:dyDescent="0.25">
      <c r="A265" s="1519" t="s">
        <v>359</v>
      </c>
      <c r="B265" s="1518">
        <v>-6.7000000000000004E-7</v>
      </c>
      <c r="C265" s="1518">
        <v>-2.7000000000000001E-7</v>
      </c>
      <c r="D265" s="1518">
        <v>-2.4999999999999999E-7</v>
      </c>
      <c r="E265" s="1518">
        <v>-1.3400000000000001E-6</v>
      </c>
      <c r="F265" s="1456">
        <v>-1.7099999999999999E-6</v>
      </c>
      <c r="G265" s="1456">
        <v>-4.4400000000000007E-6</v>
      </c>
      <c r="H265" s="1456">
        <v>0</v>
      </c>
    </row>
    <row r="266" spans="1:9" x14ac:dyDescent="0.25">
      <c r="A266" s="1519" t="s">
        <v>358</v>
      </c>
      <c r="B266" s="1518">
        <v>0</v>
      </c>
      <c r="C266" s="1518">
        <v>0</v>
      </c>
      <c r="D266" s="1518">
        <v>0</v>
      </c>
      <c r="E266" s="1518">
        <v>0</v>
      </c>
      <c r="F266" s="1456">
        <v>0</v>
      </c>
      <c r="G266" s="1456">
        <v>0</v>
      </c>
      <c r="H266" s="1456">
        <v>0</v>
      </c>
    </row>
    <row r="267" spans="1:9" x14ac:dyDescent="0.25">
      <c r="A267" s="1519" t="s">
        <v>357</v>
      </c>
      <c r="B267" s="1518">
        <v>8.0159027399999996</v>
      </c>
      <c r="C267" s="1518">
        <v>76.347950549999993</v>
      </c>
      <c r="D267" s="1518">
        <v>83.441396909999995</v>
      </c>
      <c r="E267" s="1518">
        <v>84.46111526</v>
      </c>
      <c r="F267" s="1456">
        <v>17.44590221</v>
      </c>
      <c r="G267" s="1456">
        <v>66.166851059999999</v>
      </c>
      <c r="H267" s="1456">
        <v>191.86229999999998</v>
      </c>
    </row>
    <row r="268" spans="1:9" x14ac:dyDescent="0.25">
      <c r="A268" s="1519" t="s">
        <v>356</v>
      </c>
      <c r="B268" s="1518">
        <v>7.2652465800000003</v>
      </c>
      <c r="C268" s="1518">
        <v>7.1072813500000001</v>
      </c>
      <c r="D268" s="1518">
        <v>6.6026898100000002</v>
      </c>
      <c r="E268" s="1518">
        <v>26.59612881</v>
      </c>
      <c r="F268" s="1456">
        <v>27.705982800000001</v>
      </c>
      <c r="G268" s="1456">
        <v>28.617442480000001</v>
      </c>
      <c r="H268" s="1456">
        <v>29.274889999999999</v>
      </c>
    </row>
    <row r="269" spans="1:9" x14ac:dyDescent="0.25">
      <c r="A269" s="1519" t="s">
        <v>355</v>
      </c>
      <c r="B269" s="1518">
        <v>0</v>
      </c>
      <c r="C269" s="1518">
        <v>0</v>
      </c>
      <c r="D269" s="1518">
        <v>0</v>
      </c>
      <c r="E269" s="1518">
        <v>0</v>
      </c>
      <c r="F269" s="1456">
        <v>0</v>
      </c>
      <c r="G269" s="1456">
        <v>0</v>
      </c>
      <c r="H269" s="1456">
        <v>0</v>
      </c>
    </row>
    <row r="270" spans="1:9" x14ac:dyDescent="0.25">
      <c r="A270" s="1519" t="s">
        <v>354</v>
      </c>
      <c r="B270" s="1518">
        <v>9.7585292599999995</v>
      </c>
      <c r="C270" s="1518">
        <v>6.1014093999999996</v>
      </c>
      <c r="D270" s="1518">
        <v>5.4062894500000001</v>
      </c>
      <c r="E270" s="1518">
        <v>6.84050783</v>
      </c>
      <c r="F270" s="1456">
        <v>6.1008696699999998</v>
      </c>
      <c r="G270" s="1456">
        <v>6.2977312100000002</v>
      </c>
      <c r="H270" s="1456">
        <v>6.3557499999999996</v>
      </c>
    </row>
    <row r="271" spans="1:9" x14ac:dyDescent="0.25">
      <c r="A271" s="1519" t="s">
        <v>353</v>
      </c>
      <c r="B271" s="1518">
        <v>1.6253170299999999</v>
      </c>
      <c r="C271" s="1518">
        <v>1.45659535</v>
      </c>
      <c r="D271" s="1518">
        <v>0.9585841799999999</v>
      </c>
      <c r="E271" s="1518">
        <v>1.55877044</v>
      </c>
      <c r="F271" s="1456">
        <v>0.49018093000000001</v>
      </c>
      <c r="G271" s="1456">
        <v>-2.7000000000000001E-7</v>
      </c>
      <c r="H271" s="1456">
        <v>0.23480000000000001</v>
      </c>
    </row>
    <row r="272" spans="1:9" x14ac:dyDescent="0.25">
      <c r="A272" s="1519" t="s">
        <v>352</v>
      </c>
      <c r="B272" s="1518">
        <v>2.1886699199999997</v>
      </c>
      <c r="C272" s="1518">
        <v>0.60744113</v>
      </c>
      <c r="D272" s="1518">
        <v>-3.3509999999999996E-5</v>
      </c>
      <c r="E272" s="1518">
        <v>-1.7450000000000001E-5</v>
      </c>
      <c r="F272" s="1456">
        <v>-8.1499999999999999E-6</v>
      </c>
      <c r="G272" s="1456">
        <v>-1.35E-6</v>
      </c>
      <c r="H272" s="1456">
        <v>0</v>
      </c>
    </row>
    <row r="273" spans="1:8" x14ac:dyDescent="0.25">
      <c r="A273" s="1519" t="s">
        <v>351</v>
      </c>
      <c r="B273" s="1518">
        <v>0</v>
      </c>
      <c r="C273" s="1518">
        <v>0</v>
      </c>
      <c r="D273" s="1518">
        <v>0</v>
      </c>
      <c r="E273" s="1518">
        <v>0</v>
      </c>
      <c r="F273" s="1456">
        <v>0</v>
      </c>
      <c r="G273" s="1456">
        <v>0</v>
      </c>
      <c r="H273" s="1456">
        <v>0</v>
      </c>
    </row>
    <row r="274" spans="1:8" x14ac:dyDescent="0.25">
      <c r="A274" s="1559" t="s">
        <v>350</v>
      </c>
      <c r="B274" s="1558">
        <v>0</v>
      </c>
      <c r="C274" s="1558">
        <v>0</v>
      </c>
      <c r="D274" s="1558">
        <v>0</v>
      </c>
      <c r="E274" s="1558">
        <v>-6.4947789999999991E-2</v>
      </c>
      <c r="F274" s="1557">
        <v>137.07639811999999</v>
      </c>
      <c r="G274" s="1557">
        <v>129.01606106</v>
      </c>
      <c r="H274" s="1557">
        <v>132.58151000000001</v>
      </c>
    </row>
    <row r="275" spans="1:8" x14ac:dyDescent="0.25">
      <c r="A275" s="1559" t="s">
        <v>349</v>
      </c>
      <c r="B275" s="1558">
        <v>17.35230129</v>
      </c>
      <c r="C275" s="1557">
        <v>17.60017646</v>
      </c>
      <c r="D275" s="1557">
        <v>17.717281370000002</v>
      </c>
      <c r="E275" s="1557">
        <v>16.423407449999999</v>
      </c>
      <c r="F275" s="1557">
        <v>153.61177668000002</v>
      </c>
      <c r="G275" s="1557">
        <v>144.31222923999999</v>
      </c>
      <c r="H275" s="1557">
        <v>143.77732</v>
      </c>
    </row>
    <row r="276" spans="1:8" x14ac:dyDescent="0.25">
      <c r="A276" s="1559" t="s">
        <v>1536</v>
      </c>
      <c r="B276" s="1558">
        <v>17.35230129</v>
      </c>
      <c r="C276" s="1558">
        <v>17.60017646</v>
      </c>
      <c r="D276" s="1558">
        <v>17.717281370000002</v>
      </c>
      <c r="E276" s="1558">
        <v>16.423407449999999</v>
      </c>
      <c r="F276" s="1557">
        <v>153.61177668000002</v>
      </c>
      <c r="G276" s="1557">
        <v>144.31222923999999</v>
      </c>
      <c r="H276" s="1557">
        <v>143.77732</v>
      </c>
    </row>
    <row r="277" spans="1:8" x14ac:dyDescent="0.25">
      <c r="A277" s="1559" t="s">
        <v>1537</v>
      </c>
      <c r="B277" s="1558">
        <v>0</v>
      </c>
      <c r="C277" s="1558">
        <v>0</v>
      </c>
      <c r="D277" s="1558">
        <v>0</v>
      </c>
      <c r="E277" s="1558">
        <v>0</v>
      </c>
      <c r="F277" s="1557">
        <v>0</v>
      </c>
      <c r="G277" s="1557">
        <v>0</v>
      </c>
      <c r="H277" s="1557">
        <v>0</v>
      </c>
    </row>
    <row r="278" spans="1:8" x14ac:dyDescent="0.25">
      <c r="A278" s="1559" t="s">
        <v>348</v>
      </c>
      <c r="B278" s="1558">
        <v>0</v>
      </c>
      <c r="C278" s="1558">
        <v>0</v>
      </c>
      <c r="D278" s="1558">
        <v>-1.3844199999999999E-3</v>
      </c>
      <c r="E278" s="1558">
        <v>0.42482240999999998</v>
      </c>
      <c r="F278" s="1557">
        <v>-4.01374E-3</v>
      </c>
      <c r="G278" s="1557">
        <v>1.3629137900000001</v>
      </c>
      <c r="H278" s="1557">
        <v>0</v>
      </c>
    </row>
    <row r="279" spans="1:8" x14ac:dyDescent="0.25">
      <c r="A279" s="1559" t="s">
        <v>347</v>
      </c>
      <c r="B279" s="1558">
        <v>0</v>
      </c>
      <c r="C279" s="1558">
        <v>-2.7299999999999997E-6</v>
      </c>
      <c r="D279" s="1558">
        <v>-2.5400000000000002E-6</v>
      </c>
      <c r="E279" s="1558">
        <v>-6.9999999999999992E-8</v>
      </c>
      <c r="F279" s="1557">
        <v>-2.4999999999999999E-7</v>
      </c>
      <c r="G279" s="1557">
        <v>-8.8999999999999995E-7</v>
      </c>
      <c r="H279" s="1557">
        <v>0</v>
      </c>
    </row>
    <row r="280" spans="1:8" x14ac:dyDescent="0.25">
      <c r="A280" s="1519" t="s">
        <v>346</v>
      </c>
      <c r="B280" s="1518">
        <v>-9.5000000000000001E-7</v>
      </c>
      <c r="C280" s="1518">
        <v>-7.9500000000000001E-6</v>
      </c>
      <c r="D280" s="1518">
        <v>-7.5500000000000006E-6</v>
      </c>
      <c r="E280" s="1518">
        <v>-7.7500000000000003E-6</v>
      </c>
      <c r="F280" s="1456">
        <v>-7.3699999999999997E-6</v>
      </c>
      <c r="G280" s="1456">
        <v>-8.0700000000000007E-6</v>
      </c>
      <c r="H280" s="1456">
        <v>-3.0000000000000001E-3</v>
      </c>
    </row>
    <row r="281" spans="1:8" x14ac:dyDescent="0.25">
      <c r="A281" s="1519" t="s">
        <v>345</v>
      </c>
      <c r="B281" s="1518">
        <v>177.10065976999999</v>
      </c>
      <c r="C281" s="1518">
        <v>176.61545970999998</v>
      </c>
      <c r="D281" s="1518">
        <v>176.25410588</v>
      </c>
      <c r="E281" s="1518">
        <v>254.03402689000001</v>
      </c>
      <c r="F281" s="1456">
        <v>256.74423568000003</v>
      </c>
      <c r="G281" s="1456">
        <v>198.23324048000001</v>
      </c>
      <c r="H281" s="1456">
        <v>136.13797</v>
      </c>
    </row>
    <row r="282" spans="1:8" ht="15.75" thickBot="1" x14ac:dyDescent="0.3">
      <c r="A282" s="1517" t="s">
        <v>344</v>
      </c>
      <c r="B282" s="1516">
        <v>0</v>
      </c>
      <c r="C282" s="1556">
        <v>0</v>
      </c>
      <c r="D282" s="1556">
        <v>0</v>
      </c>
      <c r="E282" s="1556">
        <v>0</v>
      </c>
      <c r="F282" s="1556">
        <v>0</v>
      </c>
      <c r="G282" s="1556">
        <v>0</v>
      </c>
      <c r="H282" s="1556">
        <v>0</v>
      </c>
    </row>
    <row r="283" spans="1:8" ht="15.75" thickBot="1" x14ac:dyDescent="0.3">
      <c r="A283" s="1502" t="s">
        <v>343</v>
      </c>
      <c r="B283" s="1501">
        <v>754.09190819000037</v>
      </c>
      <c r="C283" s="1501">
        <v>849.32444620999991</v>
      </c>
      <c r="D283" s="1501">
        <v>875.9992732300002</v>
      </c>
      <c r="E283" s="1501">
        <v>985.53621965999992</v>
      </c>
      <c r="F283" s="1781">
        <v>1135.1891206799999</v>
      </c>
      <c r="G283" s="1781">
        <v>1038.0284034699998</v>
      </c>
      <c r="H283" s="1781">
        <v>1308.8626300000001</v>
      </c>
    </row>
    <row r="284" spans="1:8" x14ac:dyDescent="0.25">
      <c r="A284" s="1519" t="s">
        <v>645</v>
      </c>
      <c r="B284" s="1518">
        <v>0</v>
      </c>
      <c r="C284" s="1518">
        <v>0</v>
      </c>
      <c r="D284" s="1518">
        <v>0</v>
      </c>
      <c r="E284" s="1518">
        <v>0</v>
      </c>
      <c r="F284" s="1434">
        <v>0</v>
      </c>
      <c r="G284" s="1434">
        <v>0</v>
      </c>
      <c r="H284" s="1434">
        <v>0</v>
      </c>
    </row>
    <row r="285" spans="1:8" x14ac:dyDescent="0.25">
      <c r="A285" s="1519" t="s">
        <v>644</v>
      </c>
      <c r="B285" s="1518">
        <v>0</v>
      </c>
      <c r="C285" s="1518">
        <v>0</v>
      </c>
      <c r="D285" s="1518">
        <v>0</v>
      </c>
      <c r="E285" s="1518">
        <v>0</v>
      </c>
      <c r="F285" s="1434">
        <v>0</v>
      </c>
      <c r="G285" s="1434">
        <v>0</v>
      </c>
      <c r="H285" s="1434">
        <v>0</v>
      </c>
    </row>
    <row r="286" spans="1:8" ht="15.75" thickBot="1" x14ac:dyDescent="0.3">
      <c r="A286" s="1517" t="s">
        <v>643</v>
      </c>
      <c r="B286" s="1516">
        <v>0</v>
      </c>
      <c r="C286" s="1516">
        <v>0</v>
      </c>
      <c r="D286" s="1516">
        <v>0</v>
      </c>
      <c r="E286" s="1516">
        <v>0</v>
      </c>
      <c r="F286" s="1783">
        <v>0</v>
      </c>
      <c r="G286" s="1783">
        <v>0</v>
      </c>
      <c r="H286" s="1783">
        <v>0</v>
      </c>
    </row>
    <row r="287" spans="1:8" ht="15.75" thickBot="1" x14ac:dyDescent="0.3">
      <c r="A287" s="1500" t="s">
        <v>342</v>
      </c>
      <c r="B287" s="1499">
        <v>0</v>
      </c>
      <c r="C287" s="1499">
        <v>0</v>
      </c>
      <c r="D287" s="1499">
        <v>0</v>
      </c>
      <c r="E287" s="1499">
        <v>0</v>
      </c>
      <c r="F287" s="1781">
        <v>0</v>
      </c>
      <c r="G287" s="1781">
        <v>0</v>
      </c>
      <c r="H287" s="1781">
        <v>0</v>
      </c>
    </row>
    <row r="288" spans="1:8" ht="15.75" thickBot="1" x14ac:dyDescent="0.3">
      <c r="A288" s="1502" t="s">
        <v>335</v>
      </c>
      <c r="B288" s="1501">
        <v>0</v>
      </c>
      <c r="C288" s="1501">
        <v>0</v>
      </c>
      <c r="D288" s="1501">
        <v>0</v>
      </c>
      <c r="E288" s="1501">
        <v>0</v>
      </c>
      <c r="F288" s="1781">
        <v>0</v>
      </c>
      <c r="G288" s="1781">
        <v>0</v>
      </c>
      <c r="H288" s="1781">
        <v>0</v>
      </c>
    </row>
    <row r="289" spans="1:9" ht="15.75" thickBot="1" x14ac:dyDescent="0.3">
      <c r="A289" s="1502" t="s">
        <v>739</v>
      </c>
      <c r="B289" s="1501">
        <v>0</v>
      </c>
      <c r="C289" s="1501">
        <v>0</v>
      </c>
      <c r="D289" s="1501">
        <v>0</v>
      </c>
      <c r="E289" s="1501">
        <v>0</v>
      </c>
      <c r="F289" s="1781">
        <v>0</v>
      </c>
      <c r="G289" s="1781">
        <v>0</v>
      </c>
      <c r="H289" s="1781">
        <v>0</v>
      </c>
    </row>
    <row r="290" spans="1:9" ht="15.75" thickBot="1" x14ac:dyDescent="0.3">
      <c r="A290" s="1500" t="s">
        <v>341</v>
      </c>
      <c r="B290" s="1499">
        <v>754.09190819000037</v>
      </c>
      <c r="C290" s="1554">
        <v>849.32444620999991</v>
      </c>
      <c r="D290" s="1554">
        <v>875.9992732300002</v>
      </c>
      <c r="E290" s="1554">
        <v>985.53621965999992</v>
      </c>
      <c r="F290" s="1781">
        <v>1135.1891206799999</v>
      </c>
      <c r="G290" s="1781">
        <v>1038.0284034699998</v>
      </c>
      <c r="H290" s="1781">
        <v>1308.8626300000001</v>
      </c>
    </row>
    <row r="291" spans="1:9" ht="15.75" thickBot="1" x14ac:dyDescent="0.3">
      <c r="A291" s="1502" t="s">
        <v>340</v>
      </c>
      <c r="B291" s="1501">
        <v>754.09190819000037</v>
      </c>
      <c r="C291" s="1501">
        <v>849.32444620999991</v>
      </c>
      <c r="D291" s="1501">
        <v>875.9992732300002</v>
      </c>
      <c r="E291" s="1501">
        <v>985.53621965999992</v>
      </c>
      <c r="F291" s="1781">
        <v>1135.1891206799999</v>
      </c>
      <c r="G291" s="1781">
        <v>1038.0284034699998</v>
      </c>
      <c r="H291" s="1781">
        <v>1308.8626300000001</v>
      </c>
    </row>
    <row r="292" spans="1:9" x14ac:dyDescent="0.25">
      <c r="A292" s="1564"/>
      <c r="B292" s="2181"/>
      <c r="C292" s="2181"/>
      <c r="D292" s="2181"/>
      <c r="E292" s="2181"/>
      <c r="F292" s="1574"/>
      <c r="G292" s="1574"/>
      <c r="H292" s="1574"/>
      <c r="I292" s="1538"/>
    </row>
    <row r="293" spans="1:9" x14ac:dyDescent="0.25">
      <c r="A293" s="1562" t="s">
        <v>868</v>
      </c>
      <c r="B293" s="1561"/>
      <c r="C293" s="1742"/>
      <c r="D293" s="1742"/>
      <c r="E293" s="1742"/>
      <c r="F293" s="1742"/>
      <c r="G293" s="1742"/>
      <c r="H293" s="1742"/>
    </row>
    <row r="294" spans="1:9" ht="15.75" thickBot="1" x14ac:dyDescent="0.3">
      <c r="A294" s="1560" t="s">
        <v>143</v>
      </c>
      <c r="B294" s="1543" t="s">
        <v>885</v>
      </c>
      <c r="C294" s="1544" t="s">
        <v>842</v>
      </c>
      <c r="D294" s="1544" t="s">
        <v>772</v>
      </c>
      <c r="E294" s="1544" t="s">
        <v>732</v>
      </c>
      <c r="F294" s="1544" t="s">
        <v>704</v>
      </c>
      <c r="G294" s="1544" t="s">
        <v>647</v>
      </c>
      <c r="H294" s="1544" t="s">
        <v>740</v>
      </c>
    </row>
    <row r="295" spans="1:9" x14ac:dyDescent="0.25">
      <c r="A295" s="1519" t="s">
        <v>365</v>
      </c>
      <c r="B295" s="1518">
        <v>380.32727587999995</v>
      </c>
      <c r="C295" s="1518">
        <v>357.47679607999999</v>
      </c>
      <c r="D295" s="1518">
        <v>358.94263776999998</v>
      </c>
      <c r="E295" s="1518">
        <v>368.30980191999998</v>
      </c>
      <c r="F295" s="1456">
        <v>382.07730956</v>
      </c>
      <c r="G295" s="1456">
        <v>456.22778220000004</v>
      </c>
      <c r="H295" s="1456">
        <v>496.27064000000001</v>
      </c>
    </row>
    <row r="296" spans="1:9" x14ac:dyDescent="0.25">
      <c r="A296" s="1519" t="s">
        <v>364</v>
      </c>
      <c r="B296" s="1518">
        <v>0</v>
      </c>
      <c r="C296" s="1518">
        <v>0</v>
      </c>
      <c r="D296" s="1518">
        <v>0</v>
      </c>
      <c r="E296" s="1518">
        <v>0</v>
      </c>
      <c r="F296" s="1456">
        <v>0</v>
      </c>
      <c r="G296" s="1456">
        <v>0</v>
      </c>
      <c r="H296" s="1456">
        <v>0</v>
      </c>
    </row>
    <row r="297" spans="1:9" x14ac:dyDescent="0.25">
      <c r="A297" s="1519" t="s">
        <v>363</v>
      </c>
      <c r="B297" s="1518">
        <v>100.54560473000001</v>
      </c>
      <c r="C297" s="1518">
        <v>89.687270260000005</v>
      </c>
      <c r="D297" s="1518">
        <v>70.171564219999993</v>
      </c>
      <c r="E297" s="1518">
        <v>66.447264179999991</v>
      </c>
      <c r="F297" s="1456">
        <v>75.946592659999993</v>
      </c>
      <c r="G297" s="1456">
        <v>151.23920583</v>
      </c>
      <c r="H297" s="1456">
        <v>164.75613999999999</v>
      </c>
    </row>
    <row r="298" spans="1:9" x14ac:dyDescent="0.25">
      <c r="A298" s="1519" t="s">
        <v>362</v>
      </c>
      <c r="B298" s="1518">
        <v>75.33939036000001</v>
      </c>
      <c r="C298" s="1518">
        <v>30.88606089</v>
      </c>
      <c r="D298" s="1518">
        <v>30.118028499999998</v>
      </c>
      <c r="E298" s="1518">
        <v>82.855745299999995</v>
      </c>
      <c r="F298" s="1456">
        <v>89.803561989999992</v>
      </c>
      <c r="G298" s="1456">
        <v>85.463698370000003</v>
      </c>
      <c r="H298" s="1456">
        <v>135.88717</v>
      </c>
    </row>
    <row r="299" spans="1:9" x14ac:dyDescent="0.25">
      <c r="A299" s="1519" t="s">
        <v>361</v>
      </c>
      <c r="B299" s="1518">
        <v>59.806657740000006</v>
      </c>
      <c r="C299" s="1518">
        <v>71.785266010000001</v>
      </c>
      <c r="D299" s="1518">
        <v>62.554917940000003</v>
      </c>
      <c r="E299" s="1518">
        <v>99.883426709999995</v>
      </c>
      <c r="F299" s="1456">
        <v>78.033745420000002</v>
      </c>
      <c r="G299" s="1456">
        <v>64.642960169999995</v>
      </c>
      <c r="H299" s="1456">
        <v>81.686309999999992</v>
      </c>
    </row>
    <row r="300" spans="1:9" x14ac:dyDescent="0.25">
      <c r="A300" s="1519" t="s">
        <v>360</v>
      </c>
      <c r="B300" s="1518">
        <v>335.92180808000001</v>
      </c>
      <c r="C300" s="1518">
        <v>282.89849278000003</v>
      </c>
      <c r="D300" s="1518">
        <v>276.62434465000001</v>
      </c>
      <c r="E300" s="1518">
        <v>264.19270348000003</v>
      </c>
      <c r="F300" s="1456">
        <v>295.70261282000001</v>
      </c>
      <c r="G300" s="1456">
        <v>262.57932552</v>
      </c>
      <c r="H300" s="1456">
        <v>289.83161000000001</v>
      </c>
    </row>
    <row r="301" spans="1:9" x14ac:dyDescent="0.25">
      <c r="A301" s="1519" t="s">
        <v>359</v>
      </c>
      <c r="B301" s="1518">
        <v>58.421880229999999</v>
      </c>
      <c r="C301" s="1518">
        <v>64.692548450000004</v>
      </c>
      <c r="D301" s="1518">
        <v>71.15161354</v>
      </c>
      <c r="E301" s="1518">
        <v>71.334847240000002</v>
      </c>
      <c r="F301" s="1456">
        <v>71.042295429999996</v>
      </c>
      <c r="G301" s="1456">
        <v>71.957000609999994</v>
      </c>
      <c r="H301" s="1456">
        <v>80.233360000000005</v>
      </c>
    </row>
    <row r="302" spans="1:9" x14ac:dyDescent="0.25">
      <c r="A302" s="1519" t="s">
        <v>358</v>
      </c>
      <c r="B302" s="1518">
        <v>2375.7547370700004</v>
      </c>
      <c r="C302" s="1518">
        <v>2572.2120587299996</v>
      </c>
      <c r="D302" s="1518">
        <v>2580.8357083999999</v>
      </c>
      <c r="E302" s="1518">
        <v>2637.8249934299997</v>
      </c>
      <c r="F302" s="1456">
        <v>2822.1029007200004</v>
      </c>
      <c r="G302" s="1456">
        <v>2803.1524514999996</v>
      </c>
      <c r="H302" s="1456">
        <v>2976.4836500000001</v>
      </c>
    </row>
    <row r="303" spans="1:9" x14ac:dyDescent="0.25">
      <c r="A303" s="1519" t="s">
        <v>357</v>
      </c>
      <c r="B303" s="1518">
        <v>105.91454389</v>
      </c>
      <c r="C303" s="1518">
        <v>108.99095391</v>
      </c>
      <c r="D303" s="1518">
        <v>111.30587263</v>
      </c>
      <c r="E303" s="1518">
        <v>116.61807578</v>
      </c>
      <c r="F303" s="1456">
        <v>121.09235845000001</v>
      </c>
      <c r="G303" s="1456">
        <v>157.57591194999998</v>
      </c>
      <c r="H303" s="1456">
        <v>166.02190000000002</v>
      </c>
    </row>
    <row r="304" spans="1:9" x14ac:dyDescent="0.25">
      <c r="A304" s="1519" t="s">
        <v>356</v>
      </c>
      <c r="B304" s="1518">
        <v>50.593078240000004</v>
      </c>
      <c r="C304" s="1518">
        <v>50.553519129999998</v>
      </c>
      <c r="D304" s="1518">
        <v>42.004335189999999</v>
      </c>
      <c r="E304" s="1518">
        <v>60.889062819999999</v>
      </c>
      <c r="F304" s="1456">
        <v>66.294582070000004</v>
      </c>
      <c r="G304" s="1456">
        <v>66.572261889999993</v>
      </c>
      <c r="H304" s="1456">
        <v>47.95505</v>
      </c>
    </row>
    <row r="305" spans="1:8" x14ac:dyDescent="0.25">
      <c r="A305" s="1519" t="s">
        <v>355</v>
      </c>
      <c r="B305" s="1518">
        <v>0</v>
      </c>
      <c r="C305" s="1518">
        <v>1.47154E-2</v>
      </c>
      <c r="D305" s="1518">
        <v>0.51572487</v>
      </c>
      <c r="E305" s="1518">
        <v>0</v>
      </c>
      <c r="F305" s="1456">
        <v>1.746576E-2</v>
      </c>
      <c r="G305" s="1456">
        <v>0</v>
      </c>
      <c r="H305" s="1456">
        <v>0.10723000000000001</v>
      </c>
    </row>
    <row r="306" spans="1:8" x14ac:dyDescent="0.25">
      <c r="A306" s="1519" t="s">
        <v>354</v>
      </c>
      <c r="B306" s="1518">
        <v>84.808312299999997</v>
      </c>
      <c r="C306" s="1518">
        <v>76.786432719999993</v>
      </c>
      <c r="D306" s="1518">
        <v>69.029014099999998</v>
      </c>
      <c r="E306" s="1518">
        <v>86.850388670000001</v>
      </c>
      <c r="F306" s="1456">
        <v>131.96031923999999</v>
      </c>
      <c r="G306" s="1456">
        <v>215.29792201000001</v>
      </c>
      <c r="H306" s="1456">
        <v>213.37279000000001</v>
      </c>
    </row>
    <row r="307" spans="1:8" x14ac:dyDescent="0.25">
      <c r="A307" s="1519" t="s">
        <v>353</v>
      </c>
      <c r="B307" s="1518">
        <v>55.720672119999996</v>
      </c>
      <c r="C307" s="1518">
        <v>52.966643469999994</v>
      </c>
      <c r="D307" s="1518">
        <v>52.046670750000004</v>
      </c>
      <c r="E307" s="1518">
        <v>40.426324319999999</v>
      </c>
      <c r="F307" s="1456">
        <v>40.009917420000008</v>
      </c>
      <c r="G307" s="1456">
        <v>42.876408970000007</v>
      </c>
      <c r="H307" s="1456">
        <v>37.593020000000003</v>
      </c>
    </row>
    <row r="308" spans="1:8" x14ac:dyDescent="0.25">
      <c r="A308" s="1519" t="s">
        <v>352</v>
      </c>
      <c r="B308" s="1518">
        <v>21.538981639999999</v>
      </c>
      <c r="C308" s="1518">
        <v>9.2347368299999992</v>
      </c>
      <c r="D308" s="1518">
        <v>12.28737325</v>
      </c>
      <c r="E308" s="1518">
        <v>12.363477060000001</v>
      </c>
      <c r="F308" s="1456">
        <v>11.80170438</v>
      </c>
      <c r="G308" s="1456">
        <v>22.517886959999998</v>
      </c>
      <c r="H308" s="1456">
        <v>33.395250000000004</v>
      </c>
    </row>
    <row r="309" spans="1:8" x14ac:dyDescent="0.25">
      <c r="A309" s="1519" t="s">
        <v>351</v>
      </c>
      <c r="B309" s="1518">
        <v>0</v>
      </c>
      <c r="C309" s="1518">
        <v>0</v>
      </c>
      <c r="D309" s="1518">
        <v>0</v>
      </c>
      <c r="E309" s="1518">
        <v>0</v>
      </c>
      <c r="F309" s="1456">
        <v>0</v>
      </c>
      <c r="G309" s="1456">
        <v>0</v>
      </c>
      <c r="H309" s="1456">
        <v>0</v>
      </c>
    </row>
    <row r="310" spans="1:8" x14ac:dyDescent="0.25">
      <c r="A310" s="1559" t="s">
        <v>350</v>
      </c>
      <c r="B310" s="1558">
        <v>126.44942691000003</v>
      </c>
      <c r="C310" s="1557">
        <v>68.95802937000002</v>
      </c>
      <c r="D310" s="1557">
        <v>133.59496064999999</v>
      </c>
      <c r="E310" s="1557">
        <v>176.92201571999999</v>
      </c>
      <c r="F310" s="1557">
        <v>288.86889449999995</v>
      </c>
      <c r="G310" s="1557">
        <v>41.5062888</v>
      </c>
      <c r="H310" s="1557">
        <v>96.603199999999987</v>
      </c>
    </row>
    <row r="311" spans="1:8" x14ac:dyDescent="0.25">
      <c r="A311" s="1559" t="s">
        <v>349</v>
      </c>
      <c r="B311" s="1558">
        <v>668.80006390000005</v>
      </c>
      <c r="C311" s="1557">
        <v>721.1421014</v>
      </c>
      <c r="D311" s="1557">
        <v>852.03675587999999</v>
      </c>
      <c r="E311" s="1557">
        <v>916.21276050000006</v>
      </c>
      <c r="F311" s="1557">
        <v>923.69076961999997</v>
      </c>
      <c r="G311" s="1557">
        <v>989.43853639999998</v>
      </c>
      <c r="H311" s="1557">
        <v>1081.6641300000003</v>
      </c>
    </row>
    <row r="312" spans="1:8" x14ac:dyDescent="0.25">
      <c r="A312" s="1559" t="s">
        <v>1536</v>
      </c>
      <c r="B312" s="1558">
        <v>668.80006390000005</v>
      </c>
      <c r="C312" s="1558">
        <v>721.1421014</v>
      </c>
      <c r="D312" s="1558">
        <v>852.03675587999999</v>
      </c>
      <c r="E312" s="1558">
        <v>916.21276050000006</v>
      </c>
      <c r="F312" s="1557">
        <v>923.69076961999997</v>
      </c>
      <c r="G312" s="1557">
        <v>989.43853639999998</v>
      </c>
      <c r="H312" s="1557">
        <v>1081.6641300000003</v>
      </c>
    </row>
    <row r="313" spans="1:8" x14ac:dyDescent="0.25">
      <c r="A313" s="1559" t="s">
        <v>1537</v>
      </c>
      <c r="B313" s="1558">
        <v>0</v>
      </c>
      <c r="C313" s="1558">
        <v>0</v>
      </c>
      <c r="D313" s="1558">
        <v>0</v>
      </c>
      <c r="E313" s="1558">
        <v>0</v>
      </c>
      <c r="F313" s="1557">
        <v>0</v>
      </c>
      <c r="G313" s="1557">
        <v>0</v>
      </c>
      <c r="H313" s="1557">
        <v>0</v>
      </c>
    </row>
    <row r="314" spans="1:8" x14ac:dyDescent="0.25">
      <c r="A314" s="1559" t="s">
        <v>348</v>
      </c>
      <c r="B314" s="1558">
        <v>124.24488504999999</v>
      </c>
      <c r="C314" s="1558">
        <v>130.56289836000002</v>
      </c>
      <c r="D314" s="1558">
        <v>133.35349531999998</v>
      </c>
      <c r="E314" s="1558">
        <v>133.06387873</v>
      </c>
      <c r="F314" s="1557">
        <v>15.263357099999999</v>
      </c>
      <c r="G314" s="1557">
        <v>30.01737735</v>
      </c>
      <c r="H314" s="1557">
        <v>37.622610000000002</v>
      </c>
    </row>
    <row r="315" spans="1:8" x14ac:dyDescent="0.25">
      <c r="A315" s="1559" t="s">
        <v>347</v>
      </c>
      <c r="B315" s="1558">
        <v>0</v>
      </c>
      <c r="C315" s="1558">
        <v>0</v>
      </c>
      <c r="D315" s="1558">
        <v>0</v>
      </c>
      <c r="E315" s="1558">
        <v>0</v>
      </c>
      <c r="F315" s="1557">
        <v>0</v>
      </c>
      <c r="G315" s="1557">
        <v>0</v>
      </c>
      <c r="H315" s="1557">
        <v>8.172979999999999</v>
      </c>
    </row>
    <row r="316" spans="1:8" x14ac:dyDescent="0.25">
      <c r="A316" s="1519" t="s">
        <v>346</v>
      </c>
      <c r="B316" s="1518">
        <v>3.36602084</v>
      </c>
      <c r="C316" s="1518">
        <v>0</v>
      </c>
      <c r="D316" s="1518">
        <v>0</v>
      </c>
      <c r="E316" s="1518">
        <v>0</v>
      </c>
      <c r="F316" s="1456">
        <v>-7.4200000000000001E-6</v>
      </c>
      <c r="G316" s="1456">
        <v>0</v>
      </c>
      <c r="H316" s="1456">
        <v>0</v>
      </c>
    </row>
    <row r="317" spans="1:8" x14ac:dyDescent="0.25">
      <c r="A317" s="1519" t="s">
        <v>345</v>
      </c>
      <c r="B317" s="1518">
        <v>125.85439122999999</v>
      </c>
      <c r="C317" s="1518">
        <v>140.18694352999998</v>
      </c>
      <c r="D317" s="1518">
        <v>144.35796372000001</v>
      </c>
      <c r="E317" s="1518">
        <v>195.80868894</v>
      </c>
      <c r="F317" s="1456">
        <v>197.09093471999998</v>
      </c>
      <c r="G317" s="1456">
        <v>203.19797531</v>
      </c>
      <c r="H317" s="1456">
        <v>220.13226</v>
      </c>
    </row>
    <row r="318" spans="1:8" ht="15.75" thickBot="1" x14ac:dyDescent="0.3">
      <c r="A318" s="1517" t="s">
        <v>344</v>
      </c>
      <c r="B318" s="1516">
        <v>105.78892259999998</v>
      </c>
      <c r="C318" s="1556">
        <v>86.930290069999998</v>
      </c>
      <c r="D318" s="1556">
        <v>8.0630115199999999</v>
      </c>
      <c r="E318" s="1556">
        <v>17.465121160000564</v>
      </c>
      <c r="F318" s="1556">
        <v>24.121839789999999</v>
      </c>
      <c r="G318" s="1556">
        <v>27.142952159999997</v>
      </c>
      <c r="H318" s="1556">
        <v>0.16524999999999823</v>
      </c>
    </row>
    <row r="319" spans="1:8" ht="15.75" thickBot="1" x14ac:dyDescent="0.3">
      <c r="A319" s="1502" t="s">
        <v>343</v>
      </c>
      <c r="B319" s="1501">
        <v>4859.1966528100002</v>
      </c>
      <c r="C319" s="1501">
        <v>4915.9657573899995</v>
      </c>
      <c r="D319" s="1501">
        <v>5008.9939929000002</v>
      </c>
      <c r="E319" s="1501">
        <v>5347.4685759600015</v>
      </c>
      <c r="F319" s="1781">
        <v>5634.9211542300018</v>
      </c>
      <c r="G319" s="1781">
        <v>5691.4059460000008</v>
      </c>
      <c r="H319" s="1781">
        <v>6167.9545499999995</v>
      </c>
    </row>
    <row r="320" spans="1:8" x14ac:dyDescent="0.25">
      <c r="A320" s="1519" t="s">
        <v>645</v>
      </c>
      <c r="B320" s="1518">
        <v>114.74522400000001</v>
      </c>
      <c r="C320" s="1518">
        <v>123.54078224</v>
      </c>
      <c r="D320" s="1518">
        <v>130.19470601999998</v>
      </c>
      <c r="E320" s="1518">
        <v>119.37913017000001</v>
      </c>
      <c r="F320" s="1434">
        <v>43.93688744</v>
      </c>
      <c r="G320" s="1434">
        <v>52.987302069999998</v>
      </c>
      <c r="H320" s="1434">
        <v>516.13031000000001</v>
      </c>
    </row>
    <row r="321" spans="1:8" x14ac:dyDescent="0.25">
      <c r="A321" s="1519" t="s">
        <v>644</v>
      </c>
      <c r="B321" s="1518">
        <v>3.4654334499999999</v>
      </c>
      <c r="C321" s="1518">
        <v>24.560814910000001</v>
      </c>
      <c r="D321" s="1518">
        <v>54.655999029999997</v>
      </c>
      <c r="E321" s="1518">
        <v>72.805309599999987</v>
      </c>
      <c r="F321" s="1434">
        <v>58.689190359999998</v>
      </c>
      <c r="G321" s="1434">
        <v>191.62467853999999</v>
      </c>
      <c r="H321" s="1434">
        <v>929.50076999999999</v>
      </c>
    </row>
    <row r="322" spans="1:8" ht="15.75" thickBot="1" x14ac:dyDescent="0.3">
      <c r="A322" s="1517" t="s">
        <v>643</v>
      </c>
      <c r="B322" s="1516">
        <v>0</v>
      </c>
      <c r="C322" s="1516">
        <v>0</v>
      </c>
      <c r="D322" s="1516">
        <v>0</v>
      </c>
      <c r="E322" s="1516">
        <v>0</v>
      </c>
      <c r="F322" s="1783">
        <v>0</v>
      </c>
      <c r="G322" s="1783">
        <v>0</v>
      </c>
      <c r="H322" s="1783">
        <v>0.19218000000000002</v>
      </c>
    </row>
    <row r="323" spans="1:8" ht="15.75" thickBot="1" x14ac:dyDescent="0.3">
      <c r="A323" s="1500" t="s">
        <v>342</v>
      </c>
      <c r="B323" s="1499">
        <v>118.21065745000001</v>
      </c>
      <c r="C323" s="1499">
        <v>148.10159715</v>
      </c>
      <c r="D323" s="1499">
        <v>184.85070504999999</v>
      </c>
      <c r="E323" s="1499">
        <v>192.18443976999998</v>
      </c>
      <c r="F323" s="1781">
        <v>102.62607779999999</v>
      </c>
      <c r="G323" s="1781">
        <v>244.61198060999999</v>
      </c>
      <c r="H323" s="1781">
        <v>1445.8232600000001</v>
      </c>
    </row>
    <row r="324" spans="1:8" ht="15.75" thickBot="1" x14ac:dyDescent="0.3">
      <c r="A324" s="1502" t="s">
        <v>335</v>
      </c>
      <c r="B324" s="1501">
        <v>0</v>
      </c>
      <c r="C324" s="1501">
        <v>127.22107611999999</v>
      </c>
      <c r="D324" s="1501">
        <v>0</v>
      </c>
      <c r="E324" s="1501">
        <v>0</v>
      </c>
      <c r="F324" s="1781">
        <v>0</v>
      </c>
      <c r="G324" s="1781">
        <v>0</v>
      </c>
      <c r="H324" s="1781">
        <v>0</v>
      </c>
    </row>
    <row r="325" spans="1:8" ht="15.75" thickBot="1" x14ac:dyDescent="0.3">
      <c r="A325" s="1502" t="s">
        <v>739</v>
      </c>
      <c r="B325" s="1501">
        <v>0</v>
      </c>
      <c r="C325" s="1501">
        <v>0</v>
      </c>
      <c r="D325" s="1501">
        <v>0</v>
      </c>
      <c r="E325" s="1501">
        <v>0</v>
      </c>
      <c r="F325" s="1781">
        <v>0</v>
      </c>
      <c r="G325" s="1781">
        <v>0</v>
      </c>
      <c r="H325" s="1781">
        <v>0</v>
      </c>
    </row>
    <row r="326" spans="1:8" ht="15.75" thickBot="1" x14ac:dyDescent="0.3">
      <c r="A326" s="1500" t="s">
        <v>341</v>
      </c>
      <c r="B326" s="1499">
        <v>4977.4073102600005</v>
      </c>
      <c r="C326" s="1554">
        <v>5191.2884306599999</v>
      </c>
      <c r="D326" s="1554">
        <v>5193.8446979500004</v>
      </c>
      <c r="E326" s="1554">
        <v>5539.6530157300012</v>
      </c>
      <c r="F326" s="2235">
        <v>5737.5472320300014</v>
      </c>
      <c r="G326" s="2235">
        <v>5936.0179266100004</v>
      </c>
      <c r="H326" s="2235">
        <v>7613.7778099999996</v>
      </c>
    </row>
    <row r="327" spans="1:8" ht="15.75" thickBot="1" x14ac:dyDescent="0.3">
      <c r="A327" s="2238" t="s">
        <v>340</v>
      </c>
      <c r="B327" s="2239">
        <v>4977.4073102600005</v>
      </c>
      <c r="C327" s="2239">
        <v>5191.2884306599999</v>
      </c>
      <c r="D327" s="2239">
        <v>5193.8446979500004</v>
      </c>
      <c r="E327" s="2239">
        <v>5539.6530157300012</v>
      </c>
      <c r="F327" s="2240">
        <v>5737.5472320300014</v>
      </c>
      <c r="G327" s="2240">
        <v>5936.0179266100004</v>
      </c>
      <c r="H327" s="2240">
        <v>7613.7778099999996</v>
      </c>
    </row>
    <row r="328" spans="1:8" x14ac:dyDescent="0.25">
      <c r="A328" s="1522"/>
      <c r="B328" s="2183"/>
      <c r="C328" s="2183"/>
      <c r="D328" s="2183"/>
      <c r="E328" s="2183"/>
      <c r="F328" s="1447"/>
      <c r="G328" s="1447"/>
      <c r="H328" s="1447"/>
    </row>
    <row r="329" spans="1:8" x14ac:dyDescent="0.25">
      <c r="A329" s="1522"/>
      <c r="B329" s="2183"/>
      <c r="C329" s="2183"/>
      <c r="D329" s="2183"/>
      <c r="E329" s="2183"/>
      <c r="F329" s="1447"/>
      <c r="G329" s="1447"/>
      <c r="H329" s="1447"/>
    </row>
    <row r="330" spans="1:8" x14ac:dyDescent="0.25">
      <c r="A330" s="1522"/>
      <c r="B330" s="2183"/>
      <c r="C330" s="2183"/>
      <c r="D330" s="2183"/>
      <c r="E330" s="2183"/>
      <c r="F330" s="1447"/>
      <c r="G330" s="1447"/>
      <c r="H330" s="1447"/>
    </row>
    <row r="331" spans="1:8" x14ac:dyDescent="0.25">
      <c r="A331" s="1564"/>
      <c r="B331" s="2181"/>
      <c r="C331" s="2181"/>
      <c r="D331" s="2181"/>
      <c r="E331" s="2181"/>
      <c r="F331" s="1574"/>
      <c r="G331" s="1574"/>
      <c r="H331" s="1574"/>
    </row>
    <row r="332" spans="1:8" x14ac:dyDescent="0.25">
      <c r="A332" s="1564"/>
      <c r="B332" s="2181"/>
      <c r="C332" s="2181"/>
      <c r="D332" s="2181"/>
      <c r="E332" s="2181"/>
      <c r="F332" s="1574"/>
      <c r="G332" s="1574"/>
      <c r="H332" s="1574"/>
    </row>
    <row r="333" spans="1:8" x14ac:dyDescent="0.25">
      <c r="A333" s="1564"/>
      <c r="B333" s="2181"/>
      <c r="C333" s="2181"/>
      <c r="D333" s="2181"/>
      <c r="E333" s="2181"/>
      <c r="F333" s="1574"/>
      <c r="G333" s="1574"/>
      <c r="H333" s="1574"/>
    </row>
    <row r="334" spans="1:8" x14ac:dyDescent="0.25">
      <c r="A334" s="1564"/>
      <c r="B334" s="2181"/>
      <c r="C334" s="2234"/>
      <c r="D334" s="2234"/>
      <c r="E334" s="2234"/>
      <c r="F334" s="1574"/>
      <c r="G334" s="1574"/>
      <c r="H334" s="1574"/>
    </row>
    <row r="335" spans="1:8" x14ac:dyDescent="0.25">
      <c r="A335" s="1564"/>
      <c r="B335" s="2181"/>
      <c r="C335" s="2181"/>
      <c r="D335" s="2181"/>
      <c r="E335" s="2181"/>
      <c r="F335" s="1574"/>
      <c r="G335" s="1574"/>
      <c r="H335" s="1574"/>
    </row>
    <row r="336" spans="1:8" x14ac:dyDescent="0.25">
      <c r="A336" s="2237"/>
      <c r="B336" s="2237"/>
      <c r="C336" s="2237"/>
      <c r="D336" s="2237"/>
      <c r="E336" s="2237"/>
      <c r="F336" s="2237"/>
      <c r="G336" s="2237"/>
      <c r="H336" s="2237"/>
    </row>
  </sheetData>
  <pageMargins left="0.7" right="0.7" top="0.75" bottom="0.75" header="0.3" footer="0.3"/>
  <pageSetup paperSize="9" scale="70" fitToWidth="0" fitToHeight="0" orientation="portrait" r:id="rId1"/>
  <customProperties>
    <customPr name="_pios_id" r:id="rId2"/>
  </customPropertie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50D23C-501B-45C1-B992-BBA597CB27D0}">
  <dimension ref="A1:K81"/>
  <sheetViews>
    <sheetView view="pageBreakPreview" topLeftCell="A20" zoomScale="85" zoomScaleNormal="100" zoomScaleSheetLayoutView="85" workbookViewId="0">
      <selection activeCell="H38" sqref="H38"/>
    </sheetView>
  </sheetViews>
  <sheetFormatPr defaultColWidth="9.140625" defaultRowHeight="14.25" x14ac:dyDescent="0.2"/>
  <cols>
    <col min="1" max="1" width="29.5703125" style="1437" customWidth="1"/>
    <col min="2" max="3" width="9.7109375" style="1437" customWidth="1"/>
    <col min="4" max="4" width="11.28515625" style="1437" customWidth="1"/>
    <col min="5" max="5" width="9.7109375" style="1437" customWidth="1"/>
    <col min="6" max="6" width="11.5703125" style="1437" customWidth="1"/>
    <col min="7" max="8" width="9.7109375" style="1437" customWidth="1"/>
    <col min="9" max="9" width="13.140625" style="1437" customWidth="1"/>
    <col min="10" max="10" width="12.7109375" style="1434" customWidth="1"/>
    <col min="11" max="11" width="9.140625" style="1797"/>
    <col min="12" max="16384" width="9.140625" style="1412"/>
  </cols>
  <sheetData>
    <row r="1" spans="1:10" ht="12.75" customHeight="1" x14ac:dyDescent="0.2">
      <c r="A1" s="1809" t="s">
        <v>1375</v>
      </c>
      <c r="B1" s="1809"/>
      <c r="C1" s="1809"/>
      <c r="E1" s="1579"/>
      <c r="F1" s="1578"/>
      <c r="G1" s="1577"/>
      <c r="H1" s="1447"/>
      <c r="I1" s="1434"/>
      <c r="J1" s="1414"/>
    </row>
    <row r="2" spans="1:10" ht="3.75" customHeight="1" x14ac:dyDescent="0.2">
      <c r="C2" s="1808"/>
      <c r="D2" s="1811"/>
      <c r="E2" s="1810"/>
      <c r="F2" s="1579"/>
      <c r="G2" s="1577"/>
      <c r="H2" s="1447"/>
      <c r="I2" s="1434"/>
      <c r="J2" s="1414"/>
    </row>
    <row r="3" spans="1:10" ht="26.25" customHeight="1" x14ac:dyDescent="0.2">
      <c r="A3" s="1576" t="s">
        <v>316</v>
      </c>
      <c r="B3" s="1808" t="s">
        <v>377</v>
      </c>
      <c r="C3" s="1808" t="s">
        <v>376</v>
      </c>
      <c r="D3" s="2425" t="s">
        <v>683</v>
      </c>
      <c r="E3" s="1808" t="s">
        <v>375</v>
      </c>
      <c r="F3" s="1808" t="s">
        <v>374</v>
      </c>
      <c r="G3" s="1808" t="s">
        <v>373</v>
      </c>
      <c r="H3" s="2423" t="s">
        <v>795</v>
      </c>
      <c r="I3" s="2425" t="s">
        <v>794</v>
      </c>
      <c r="J3" s="2427" t="s">
        <v>682</v>
      </c>
    </row>
    <row r="4" spans="1:10" ht="12.75" customHeight="1" thickBot="1" x14ac:dyDescent="0.25">
      <c r="A4" s="1807" t="s">
        <v>143</v>
      </c>
      <c r="B4" s="1805" t="s">
        <v>372</v>
      </c>
      <c r="C4" s="1805" t="s">
        <v>371</v>
      </c>
      <c r="D4" s="2428"/>
      <c r="E4" s="1806" t="s">
        <v>709</v>
      </c>
      <c r="F4" s="1805" t="s">
        <v>370</v>
      </c>
      <c r="G4" s="1805" t="s">
        <v>708</v>
      </c>
      <c r="H4" s="2424"/>
      <c r="I4" s="2426"/>
      <c r="J4" s="2428"/>
    </row>
    <row r="5" spans="1:10" ht="12.75" customHeight="1" x14ac:dyDescent="0.2">
      <c r="A5" s="1521" t="s">
        <v>1213</v>
      </c>
      <c r="B5" s="1557">
        <v>6.3417719799999999</v>
      </c>
      <c r="C5" s="1557">
        <v>19.49757205429508</v>
      </c>
      <c r="D5" s="1557">
        <v>126.56067989</v>
      </c>
      <c r="E5" s="1557">
        <v>96.501661946460302</v>
      </c>
      <c r="F5" s="1557">
        <v>104.48753502000002</v>
      </c>
      <c r="G5" s="1557">
        <v>82.559239655487943</v>
      </c>
      <c r="H5" s="1557">
        <v>80.815423470000013</v>
      </c>
      <c r="I5" s="1557">
        <v>23.672111550000015</v>
      </c>
      <c r="J5" s="1557">
        <v>13010.38295915</v>
      </c>
    </row>
    <row r="6" spans="1:10" ht="12.75" customHeight="1" x14ac:dyDescent="0.2">
      <c r="A6" s="1521" t="s">
        <v>1513</v>
      </c>
      <c r="B6" s="1557">
        <v>-2.93585064</v>
      </c>
      <c r="C6" s="1557">
        <v>-122.30356882561709</v>
      </c>
      <c r="D6" s="1557">
        <v>54.48937248</v>
      </c>
      <c r="E6" s="1557">
        <v>550.12727987439018</v>
      </c>
      <c r="F6" s="1557">
        <v>30.301864639999998</v>
      </c>
      <c r="G6" s="1557">
        <v>55.610595719600397</v>
      </c>
      <c r="H6" s="1557">
        <v>22.982469179999999</v>
      </c>
      <c r="I6" s="1557">
        <v>7.3193954599999991</v>
      </c>
      <c r="J6" s="1557">
        <v>960.18478224</v>
      </c>
    </row>
    <row r="7" spans="1:10" ht="12.75" customHeight="1" x14ac:dyDescent="0.2">
      <c r="A7" s="1521" t="s">
        <v>1514</v>
      </c>
      <c r="B7" s="1557">
        <v>5.90461787</v>
      </c>
      <c r="C7" s="1557">
        <v>368.05394915367498</v>
      </c>
      <c r="D7" s="1557">
        <v>192.81852236</v>
      </c>
      <c r="E7" s="1557">
        <v>2453.6160878584283</v>
      </c>
      <c r="F7" s="1557">
        <v>144.14227713</v>
      </c>
      <c r="G7" s="1557">
        <v>74.755410095343706</v>
      </c>
      <c r="H7" s="1557">
        <v>126.01127353000001</v>
      </c>
      <c r="I7" s="1557">
        <v>18.131003599999985</v>
      </c>
      <c r="J7" s="1557">
        <v>641.71221459000003</v>
      </c>
    </row>
    <row r="8" spans="1:10" ht="12.75" customHeight="1" x14ac:dyDescent="0.2">
      <c r="A8" s="1523" t="s">
        <v>1212</v>
      </c>
      <c r="B8" s="1557">
        <v>-0.21451801000000001</v>
      </c>
      <c r="C8" s="1557">
        <v>-6.8034860411671003</v>
      </c>
      <c r="D8" s="1557">
        <v>37.20701159</v>
      </c>
      <c r="E8" s="1557">
        <v>294.68509504652843</v>
      </c>
      <c r="F8" s="1557">
        <v>1.3783493499999999</v>
      </c>
      <c r="G8" s="1557">
        <v>3.7045419427623529</v>
      </c>
      <c r="H8" s="1557">
        <v>0.43572629999999996</v>
      </c>
      <c r="I8" s="1557">
        <v>0.94262304999999991</v>
      </c>
      <c r="J8" s="1557">
        <v>1261.2240766100001</v>
      </c>
    </row>
    <row r="9" spans="1:10" ht="12.75" customHeight="1" x14ac:dyDescent="0.2">
      <c r="A9" s="1523" t="s">
        <v>1211</v>
      </c>
      <c r="B9" s="1557">
        <v>-3.5290338299999959</v>
      </c>
      <c r="C9" s="1557">
        <v>-70.469627333386683</v>
      </c>
      <c r="D9" s="1557">
        <v>44.347215659999961</v>
      </c>
      <c r="E9" s="1557">
        <v>218.51232795910218</v>
      </c>
      <c r="F9" s="1557">
        <v>26.354655890000004</v>
      </c>
      <c r="G9" s="1557">
        <v>59.427983240380122</v>
      </c>
      <c r="H9" s="1557">
        <v>20.956143670000017</v>
      </c>
      <c r="I9" s="1557">
        <v>5.3985122199999864</v>
      </c>
      <c r="J9" s="1557">
        <v>2003.1516916099999</v>
      </c>
    </row>
    <row r="10" spans="1:10" ht="12.75" customHeight="1" x14ac:dyDescent="0.2">
      <c r="A10" s="1434" t="s">
        <v>1210</v>
      </c>
      <c r="B10" s="1557">
        <v>48.478655169999996</v>
      </c>
      <c r="C10" s="1557">
        <v>1000.1798346047502</v>
      </c>
      <c r="D10" s="1557">
        <v>747.02484239</v>
      </c>
      <c r="E10" s="1557">
        <v>3335.1424885533925</v>
      </c>
      <c r="F10" s="1557">
        <v>301.06130755999999</v>
      </c>
      <c r="G10" s="1557">
        <v>40.301378277701858</v>
      </c>
      <c r="H10" s="1557">
        <v>299.54902211999996</v>
      </c>
      <c r="I10" s="1557">
        <v>1.5122854400000278</v>
      </c>
      <c r="J10" s="1557">
        <v>1938.7975439100001</v>
      </c>
    </row>
    <row r="11" spans="1:10" ht="12.75" customHeight="1" x14ac:dyDescent="0.2">
      <c r="A11" s="1434" t="s">
        <v>1209</v>
      </c>
      <c r="B11" s="1557">
        <v>-8.3047663299999996</v>
      </c>
      <c r="C11" s="1557">
        <v>-108.08420880730131</v>
      </c>
      <c r="D11" s="1557">
        <v>33.131744519999998</v>
      </c>
      <c r="E11" s="1557">
        <v>106.9979970996438</v>
      </c>
      <c r="F11" s="1557">
        <v>23.039699980000002</v>
      </c>
      <c r="G11" s="1557">
        <v>69.539652420330825</v>
      </c>
      <c r="H11" s="1557">
        <v>13.646717539999999</v>
      </c>
      <c r="I11" s="1557">
        <v>9.3929824400000026</v>
      </c>
      <c r="J11" s="1557">
        <v>3073.4429836299996</v>
      </c>
    </row>
    <row r="12" spans="1:10" ht="12.75" customHeight="1" x14ac:dyDescent="0.2">
      <c r="A12" s="1521" t="s">
        <v>1208</v>
      </c>
      <c r="B12" s="1557">
        <v>0.35003476000000155</v>
      </c>
      <c r="C12" s="1557">
        <v>4.5059895230053613</v>
      </c>
      <c r="D12" s="1557">
        <v>54.033626920000003</v>
      </c>
      <c r="E12" s="1557">
        <v>171.41231365357507</v>
      </c>
      <c r="F12" s="1557">
        <v>44.976243700000026</v>
      </c>
      <c r="G12" s="1557">
        <v>83.237506463502868</v>
      </c>
      <c r="H12" s="1557">
        <v>34.154890459999997</v>
      </c>
      <c r="I12" s="1557">
        <v>10.821353240000022</v>
      </c>
      <c r="J12" s="1557">
        <v>3107.2842776299999</v>
      </c>
    </row>
    <row r="13" spans="1:10" ht="12.75" customHeight="1" x14ac:dyDescent="0.2">
      <c r="A13" s="1521" t="s">
        <v>1207</v>
      </c>
      <c r="B13" s="1557">
        <v>-2.4203090699999996</v>
      </c>
      <c r="C13" s="1557">
        <v>-67.744014334319743</v>
      </c>
      <c r="D13" s="1557">
        <v>46.681995799999996</v>
      </c>
      <c r="E13" s="1557">
        <v>319.66337948290789</v>
      </c>
      <c r="F13" s="1557">
        <v>31.257542749999999</v>
      </c>
      <c r="G13" s="1557">
        <v>66.95845414132873</v>
      </c>
      <c r="H13" s="1557">
        <v>22.743336599999999</v>
      </c>
      <c r="I13" s="1557">
        <v>8.5142061499999997</v>
      </c>
      <c r="J13" s="1557">
        <v>1429.0910237799999</v>
      </c>
    </row>
    <row r="14" spans="1:10" ht="12.75" customHeight="1" x14ac:dyDescent="0.2">
      <c r="A14" s="1521" t="s">
        <v>1206</v>
      </c>
      <c r="B14" s="1557">
        <v>-11.09258741</v>
      </c>
      <c r="C14" s="1557">
        <v>-152.13460343563744</v>
      </c>
      <c r="D14" s="1557">
        <v>87.959481709999991</v>
      </c>
      <c r="E14" s="1557">
        <v>293.75843271366494</v>
      </c>
      <c r="F14" s="1557">
        <v>77.760148149999992</v>
      </c>
      <c r="G14" s="1557">
        <v>88.404509256174421</v>
      </c>
      <c r="H14" s="1557">
        <v>53.165531850000001</v>
      </c>
      <c r="I14" s="1557">
        <v>24.594616299999991</v>
      </c>
      <c r="J14" s="1557">
        <v>2916.5192295499996</v>
      </c>
    </row>
    <row r="15" spans="1:10" ht="12.75" customHeight="1" x14ac:dyDescent="0.2">
      <c r="A15" s="1521" t="s">
        <v>1205</v>
      </c>
      <c r="B15" s="1557">
        <v>7.8825391699999958</v>
      </c>
      <c r="C15" s="1557">
        <v>89.993283056805211</v>
      </c>
      <c r="D15" s="1557">
        <v>73.65182403999988</v>
      </c>
      <c r="E15" s="1557">
        <v>207.67636584186772</v>
      </c>
      <c r="F15" s="1557">
        <v>42.85892567999997</v>
      </c>
      <c r="G15" s="1557">
        <v>58.191261708228069</v>
      </c>
      <c r="H15" s="1557">
        <v>28.965132649999973</v>
      </c>
      <c r="I15" s="1557">
        <v>13.893793029999998</v>
      </c>
      <c r="J15" s="1557">
        <v>3503.6122262700028</v>
      </c>
    </row>
    <row r="16" spans="1:10" ht="12.75" customHeight="1" x14ac:dyDescent="0.2">
      <c r="A16" s="1522" t="s">
        <v>1204</v>
      </c>
      <c r="B16" s="1557">
        <v>3.69539258</v>
      </c>
      <c r="C16" s="1557">
        <v>81.258272313889222</v>
      </c>
      <c r="D16" s="1557">
        <v>116.87206063000001</v>
      </c>
      <c r="E16" s="1557">
        <v>614.96667249640745</v>
      </c>
      <c r="F16" s="1557">
        <v>81.37671091</v>
      </c>
      <c r="G16" s="1557">
        <v>69.62888347423501</v>
      </c>
      <c r="H16" s="1557">
        <v>72.418715129999995</v>
      </c>
      <c r="I16" s="1557">
        <v>8.9579957800000045</v>
      </c>
      <c r="J16" s="1557">
        <v>1819.0849865600001</v>
      </c>
    </row>
    <row r="17" spans="1:10" ht="12.75" customHeight="1" x14ac:dyDescent="0.2">
      <c r="A17" s="1521" t="s">
        <v>1203</v>
      </c>
      <c r="B17" s="1557">
        <v>2.5169281400000001</v>
      </c>
      <c r="C17" s="1557">
        <v>31.734020686468952</v>
      </c>
      <c r="D17" s="1557">
        <v>109.7944952</v>
      </c>
      <c r="E17" s="1557">
        <v>336.94077981919929</v>
      </c>
      <c r="F17" s="1557">
        <v>86.039732720000003</v>
      </c>
      <c r="G17" s="1557">
        <v>78.364341093122491</v>
      </c>
      <c r="H17" s="1557">
        <v>71.609504680000001</v>
      </c>
      <c r="I17" s="1557">
        <v>14.430228040000003</v>
      </c>
      <c r="J17" s="1557">
        <v>3172.5297778899999</v>
      </c>
    </row>
    <row r="18" spans="1:10" ht="12.75" customHeight="1" x14ac:dyDescent="0.2">
      <c r="A18" s="1521" t="s">
        <v>1202</v>
      </c>
      <c r="B18" s="1557">
        <v>-4.5384483099999997</v>
      </c>
      <c r="C18" s="1557">
        <v>-17.860786389293892</v>
      </c>
      <c r="D18" s="1557">
        <v>273.01688895000001</v>
      </c>
      <c r="E18" s="1557">
        <v>265.50491271315485</v>
      </c>
      <c r="F18" s="1557">
        <v>118.88135889</v>
      </c>
      <c r="G18" s="1557">
        <v>43.543591514505827</v>
      </c>
      <c r="H18" s="1557">
        <v>89.913012809999998</v>
      </c>
      <c r="I18" s="1557">
        <v>28.968346080000003</v>
      </c>
      <c r="J18" s="1557">
        <v>10164.05036392</v>
      </c>
    </row>
    <row r="19" spans="1:10" ht="12.75" customHeight="1" x14ac:dyDescent="0.2">
      <c r="A19" s="1521" t="s">
        <v>1201</v>
      </c>
      <c r="B19" s="1557">
        <v>11.810560069999999</v>
      </c>
      <c r="C19" s="1557">
        <v>82.576214909817182</v>
      </c>
      <c r="D19" s="1557">
        <v>119.25589114</v>
      </c>
      <c r="E19" s="1557">
        <v>204.98373376988184</v>
      </c>
      <c r="F19" s="1557">
        <v>96.775218640000006</v>
      </c>
      <c r="G19" s="1557">
        <v>81.149214277717405</v>
      </c>
      <c r="H19" s="1557">
        <v>75.393465939999999</v>
      </c>
      <c r="I19" s="1557">
        <v>21.381752700000007</v>
      </c>
      <c r="J19" s="1557">
        <v>5721.04695421</v>
      </c>
    </row>
    <row r="20" spans="1:10" ht="12.75" customHeight="1" x14ac:dyDescent="0.2">
      <c r="A20" s="1521" t="s">
        <v>1200</v>
      </c>
      <c r="B20" s="1557">
        <v>-0.35637650000000004</v>
      </c>
      <c r="C20" s="1557">
        <v>-3.0169853304561269</v>
      </c>
      <c r="D20" s="1557">
        <v>94.282100260000007</v>
      </c>
      <c r="E20" s="1557">
        <v>196.80661634750587</v>
      </c>
      <c r="F20" s="1557">
        <v>65.660930429999993</v>
      </c>
      <c r="G20" s="1557">
        <v>69.643050217303241</v>
      </c>
      <c r="H20" s="1557">
        <v>37.618982250000002</v>
      </c>
      <c r="I20" s="1557">
        <v>28.041948179999991</v>
      </c>
      <c r="J20" s="1557">
        <v>4724.9351384300007</v>
      </c>
    </row>
    <row r="21" spans="1:10" ht="12.75" customHeight="1" x14ac:dyDescent="0.2">
      <c r="A21" s="1522" t="s">
        <v>1199</v>
      </c>
      <c r="B21" s="1557">
        <v>1.5349366500000003</v>
      </c>
      <c r="C21" s="1557">
        <v>8.0732293412924783</v>
      </c>
      <c r="D21" s="1557">
        <v>705.98717453999996</v>
      </c>
      <c r="E21" s="1557">
        <v>894.94466607790855</v>
      </c>
      <c r="F21" s="1557">
        <v>283.54359743999998</v>
      </c>
      <c r="G21" s="1557">
        <v>40.162712251075732</v>
      </c>
      <c r="H21" s="1557">
        <v>233.48233329999999</v>
      </c>
      <c r="I21" s="1557">
        <v>50.061264139999992</v>
      </c>
      <c r="J21" s="1557">
        <v>7605.0689760500009</v>
      </c>
    </row>
    <row r="22" spans="1:10" ht="12.75" customHeight="1" x14ac:dyDescent="0.2">
      <c r="A22" s="1521" t="s">
        <v>1198</v>
      </c>
      <c r="B22" s="1557">
        <v>3.1292513599999996</v>
      </c>
      <c r="C22" s="1557">
        <v>26.210934046379951</v>
      </c>
      <c r="D22" s="1557">
        <v>34.160953999999997</v>
      </c>
      <c r="E22" s="1557">
        <v>71.51254793341144</v>
      </c>
      <c r="F22" s="1557">
        <v>1.4274392899999988</v>
      </c>
      <c r="G22" s="1557">
        <v>4.1785697495450478</v>
      </c>
      <c r="H22" s="1557">
        <v>1.42983463</v>
      </c>
      <c r="I22" s="1557">
        <v>-2.3953400000014113E-3</v>
      </c>
      <c r="J22" s="1557">
        <v>4775.4900370400001</v>
      </c>
    </row>
    <row r="23" spans="1:10" ht="12.75" customHeight="1" x14ac:dyDescent="0.2">
      <c r="A23" s="1521" t="s">
        <v>1219</v>
      </c>
      <c r="B23" s="1557">
        <v>-4.3078438100000005</v>
      </c>
      <c r="C23" s="1557">
        <v>-4.8534162611179079</v>
      </c>
      <c r="D23" s="1557">
        <v>224.19048863</v>
      </c>
      <c r="E23" s="1557">
        <v>62.939096581816109</v>
      </c>
      <c r="F23" s="1557">
        <v>116.62608099000001</v>
      </c>
      <c r="G23" s="1557">
        <v>52.020976314689968</v>
      </c>
      <c r="H23" s="1557">
        <v>82.46479020000001</v>
      </c>
      <c r="I23" s="1557">
        <v>34.161290789999995</v>
      </c>
      <c r="J23" s="1557">
        <v>35503.60058346</v>
      </c>
    </row>
    <row r="24" spans="1:10" ht="12.75" customHeight="1" x14ac:dyDescent="0.2">
      <c r="A24" s="1521" t="s">
        <v>3</v>
      </c>
      <c r="B24" s="1557">
        <v>16.016518470000005</v>
      </c>
      <c r="C24" s="1557">
        <v>2082.2413875314346</v>
      </c>
      <c r="D24" s="1557">
        <v>7.4242806400000001</v>
      </c>
      <c r="E24" s="1557">
        <v>216.39157131026778</v>
      </c>
      <c r="F24" s="1557">
        <v>35.416304499999995</v>
      </c>
      <c r="G24" s="1557">
        <v>477.03348266748702</v>
      </c>
      <c r="H24" s="1557">
        <v>-4.133888000000141E-2</v>
      </c>
      <c r="I24" s="1557">
        <v>35.45764338</v>
      </c>
      <c r="J24" s="1557">
        <v>307.67841934</v>
      </c>
    </row>
    <row r="25" spans="1:10" ht="12.75" customHeight="1" thickBot="1" x14ac:dyDescent="0.3">
      <c r="A25" s="458"/>
      <c r="B25" s="1557"/>
      <c r="C25" s="1557"/>
      <c r="D25" s="1557"/>
      <c r="E25" s="1557"/>
      <c r="F25" s="1557"/>
      <c r="G25" s="1804"/>
      <c r="H25" s="1804"/>
      <c r="I25" s="1804"/>
      <c r="J25" s="1804"/>
    </row>
    <row r="26" spans="1:10" ht="12.75" customHeight="1" thickBot="1" x14ac:dyDescent="0.25">
      <c r="A26" s="1502" t="s">
        <v>343</v>
      </c>
      <c r="B26" s="1565">
        <v>69.961472310000005</v>
      </c>
      <c r="C26" s="1565">
        <v>25.998585994382704</v>
      </c>
      <c r="D26" s="1565">
        <v>3182.8906513499996</v>
      </c>
      <c r="E26" s="1565">
        <v>291.06767624703281</v>
      </c>
      <c r="F26" s="1565">
        <v>1713.3659236599999</v>
      </c>
      <c r="G26" s="1565">
        <v>53.830499107259257</v>
      </c>
      <c r="H26" s="1565">
        <v>1367.7149674299999</v>
      </c>
      <c r="I26" s="1565">
        <v>345.65095623000008</v>
      </c>
      <c r="J26" s="1565">
        <v>107638.88824586998</v>
      </c>
    </row>
    <row r="27" spans="1:10" ht="12.75" customHeight="1" x14ac:dyDescent="0.2">
      <c r="A27" s="1519" t="s">
        <v>645</v>
      </c>
      <c r="B27" s="1558">
        <v>8.7012149100000009</v>
      </c>
      <c r="C27" s="1558">
        <v>3.2109749145008473</v>
      </c>
      <c r="D27" s="1558">
        <v>629.78980254999999</v>
      </c>
      <c r="E27" s="1558">
        <v>58.08306068669603</v>
      </c>
      <c r="F27" s="1558">
        <v>35.735716750000002</v>
      </c>
      <c r="G27" s="1558">
        <v>5.6742291801656926</v>
      </c>
      <c r="H27" s="1558">
        <v>9.2868471599999989</v>
      </c>
      <c r="I27" s="1558">
        <v>26.448869590000001</v>
      </c>
      <c r="J27" s="1558">
        <v>108393.43366658001</v>
      </c>
    </row>
    <row r="28" spans="1:10" ht="12.75" customHeight="1" x14ac:dyDescent="0.2">
      <c r="A28" s="1519" t="s">
        <v>644</v>
      </c>
      <c r="B28" s="1558">
        <v>16.06127386</v>
      </c>
      <c r="C28" s="1558">
        <v>35.745925720663536</v>
      </c>
      <c r="D28" s="1558">
        <v>443.54592207999997</v>
      </c>
      <c r="E28" s="1558">
        <v>242.81145787420181</v>
      </c>
      <c r="F28" s="1558">
        <v>294.38758064000001</v>
      </c>
      <c r="G28" s="1558">
        <v>66.371387039131193</v>
      </c>
      <c r="H28" s="1558">
        <v>216.33627353</v>
      </c>
      <c r="I28" s="1558">
        <v>78.05130711000001</v>
      </c>
      <c r="J28" s="1558">
        <v>17972.70434176</v>
      </c>
    </row>
    <row r="29" spans="1:10" ht="12.75" customHeight="1" thickBot="1" x14ac:dyDescent="0.25">
      <c r="A29" s="1517" t="s">
        <v>643</v>
      </c>
      <c r="B29" s="1569">
        <v>8.8438863799999972</v>
      </c>
      <c r="C29" s="1569">
        <v>49.415351835777791</v>
      </c>
      <c r="D29" s="1569">
        <v>353.52431002000003</v>
      </c>
      <c r="E29" s="1569">
        <v>475.15019114505128</v>
      </c>
      <c r="F29" s="1569">
        <v>281.44761477999998</v>
      </c>
      <c r="G29" s="1569">
        <v>79.61195504888407</v>
      </c>
      <c r="H29" s="1569">
        <v>134.23604589999999</v>
      </c>
      <c r="I29" s="1569">
        <v>147.21156887999999</v>
      </c>
      <c r="J29" s="1569">
        <v>7158.8168870199806</v>
      </c>
    </row>
    <row r="30" spans="1:10" ht="12.75" customHeight="1" thickBot="1" x14ac:dyDescent="0.25">
      <c r="A30" s="1500" t="s">
        <v>342</v>
      </c>
      <c r="B30" s="1554">
        <v>33.606375149999998</v>
      </c>
      <c r="C30" s="1554">
        <v>10.067443999913406</v>
      </c>
      <c r="D30" s="1554">
        <v>1426.86003465</v>
      </c>
      <c r="E30" s="1554">
        <v>106.37371335361519</v>
      </c>
      <c r="F30" s="1554">
        <v>611.57091217000004</v>
      </c>
      <c r="G30" s="1554">
        <v>42.861310662472555</v>
      </c>
      <c r="H30" s="1554">
        <v>359.85916658999997</v>
      </c>
      <c r="I30" s="1554">
        <v>251.71174558000007</v>
      </c>
      <c r="J30" s="1554">
        <v>133524.95489535999</v>
      </c>
    </row>
    <row r="31" spans="1:10" ht="12.75" customHeight="1" thickBot="1" x14ac:dyDescent="0.25">
      <c r="A31" s="1502" t="s">
        <v>335</v>
      </c>
      <c r="B31" s="1565">
        <v>-1.0724198100000002</v>
      </c>
      <c r="C31" s="1565">
        <v>-10.560358087717974</v>
      </c>
      <c r="D31" s="1565">
        <v>3.18125E-3</v>
      </c>
      <c r="E31" s="1565">
        <v>7.8261219029103855E-3</v>
      </c>
      <c r="F31" s="1565">
        <v>2.8538978900000003</v>
      </c>
      <c r="G31" s="1565">
        <v>0</v>
      </c>
      <c r="H31" s="1565">
        <v>1.19557E-3</v>
      </c>
      <c r="I31" s="1565">
        <v>2.8527023200000001</v>
      </c>
      <c r="J31" s="1565">
        <v>4062.0585063200001</v>
      </c>
    </row>
    <row r="32" spans="1:10" ht="12.75" customHeight="1" thickBot="1" x14ac:dyDescent="0.25">
      <c r="A32" s="1502" t="s">
        <v>739</v>
      </c>
      <c r="B32" s="1565">
        <v>0</v>
      </c>
      <c r="C32" s="1565">
        <v>0</v>
      </c>
      <c r="D32" s="1565">
        <v>0</v>
      </c>
      <c r="E32" s="1565">
        <v>0</v>
      </c>
      <c r="F32" s="1565">
        <v>0</v>
      </c>
      <c r="G32" s="1565">
        <v>0</v>
      </c>
      <c r="H32" s="1565">
        <v>0</v>
      </c>
      <c r="I32" s="1565">
        <v>0</v>
      </c>
      <c r="J32" s="1565">
        <v>0</v>
      </c>
    </row>
    <row r="33" spans="1:11" ht="12.75" customHeight="1" thickBot="1" x14ac:dyDescent="0.25">
      <c r="A33" s="1500" t="s">
        <v>341</v>
      </c>
      <c r="B33" s="1554">
        <v>102.49542765</v>
      </c>
      <c r="C33" s="1554">
        <v>16.718532090025494</v>
      </c>
      <c r="D33" s="1554">
        <v>4609.7538672499995</v>
      </c>
      <c r="E33" s="1554">
        <v>186.2122848141681</v>
      </c>
      <c r="F33" s="1554">
        <v>2327.7907337199999</v>
      </c>
      <c r="G33" s="1554">
        <v>50.497072094408146</v>
      </c>
      <c r="H33" s="1554">
        <v>1727.5753295899997</v>
      </c>
      <c r="I33" s="1554">
        <v>600.21540413000025</v>
      </c>
      <c r="J33" s="1554">
        <v>245225.90164754997</v>
      </c>
    </row>
    <row r="34" spans="1:11" ht="12.75" customHeight="1" thickBot="1" x14ac:dyDescent="0.25">
      <c r="A34" s="1502" t="s">
        <v>340</v>
      </c>
      <c r="B34" s="1565">
        <v>102.49542765</v>
      </c>
      <c r="C34" s="1565">
        <v>16.718532090025494</v>
      </c>
      <c r="D34" s="1565">
        <v>4609.7538672499995</v>
      </c>
      <c r="E34" s="1565">
        <v>186.2122848141681</v>
      </c>
      <c r="F34" s="1565">
        <v>2327.7907337199999</v>
      </c>
      <c r="G34" s="1565">
        <v>50.497072094408146</v>
      </c>
      <c r="H34" s="1565">
        <v>1727.5753295899997</v>
      </c>
      <c r="I34" s="1565">
        <v>600.21540413000025</v>
      </c>
      <c r="J34" s="1565">
        <v>245225.90164754997</v>
      </c>
    </row>
    <row r="35" spans="1:11" ht="12.75" customHeight="1" x14ac:dyDescent="0.2">
      <c r="A35" s="1801" t="s">
        <v>369</v>
      </c>
      <c r="B35" s="1803"/>
      <c r="C35" s="1803"/>
      <c r="D35" s="1802"/>
      <c r="E35" s="1801"/>
      <c r="F35" s="1801">
        <v>2184.2890032813157</v>
      </c>
      <c r="G35" s="1801"/>
      <c r="H35" s="1801">
        <v>1686.4393235382652</v>
      </c>
      <c r="I35" s="1801">
        <v>497.84967974305044</v>
      </c>
      <c r="J35" s="1801"/>
    </row>
    <row r="36" spans="1:11" ht="11.25" customHeight="1" thickBot="1" x14ac:dyDescent="0.25">
      <c r="A36" s="1799" t="s">
        <v>368</v>
      </c>
      <c r="B36" s="1800"/>
      <c r="C36" s="1800"/>
      <c r="D36" s="1799"/>
      <c r="E36" s="1799"/>
      <c r="F36" s="1799"/>
      <c r="G36" s="1799"/>
      <c r="H36" s="1799"/>
      <c r="I36" s="1799"/>
      <c r="J36" s="1799">
        <v>256839.08600000001</v>
      </c>
    </row>
    <row r="37" spans="1:11" ht="9.75" customHeight="1" x14ac:dyDescent="0.2">
      <c r="A37" s="1566"/>
      <c r="B37" s="1798"/>
      <c r="C37" s="1798"/>
      <c r="D37" s="1798"/>
      <c r="E37" s="1798"/>
      <c r="F37" s="1798"/>
      <c r="G37" s="1798"/>
      <c r="H37" s="1798"/>
      <c r="I37" s="1798"/>
      <c r="J37" s="1798"/>
    </row>
    <row r="38" spans="1:11" x14ac:dyDescent="0.2">
      <c r="A38" s="1809" t="s">
        <v>1220</v>
      </c>
      <c r="B38" s="1809"/>
      <c r="C38" s="1809"/>
      <c r="D38" s="1809"/>
      <c r="E38" s="1809"/>
      <c r="H38" s="1798"/>
    </row>
    <row r="39" spans="1:11" ht="7.9" customHeight="1" x14ac:dyDescent="0.2">
      <c r="E39" s="1808"/>
      <c r="F39" s="1412"/>
      <c r="G39" s="1808"/>
    </row>
    <row r="40" spans="1:11" ht="19.5" customHeight="1" x14ac:dyDescent="0.2">
      <c r="A40" s="1576" t="s">
        <v>316</v>
      </c>
      <c r="B40" s="1808" t="s">
        <v>377</v>
      </c>
      <c r="C40" s="1808" t="s">
        <v>376</v>
      </c>
      <c r="D40" s="2425" t="s">
        <v>683</v>
      </c>
      <c r="E40" s="1808" t="s">
        <v>375</v>
      </c>
      <c r="F40" s="1808" t="s">
        <v>374</v>
      </c>
      <c r="G40" s="1808" t="s">
        <v>373</v>
      </c>
      <c r="H40" s="2423" t="s">
        <v>795</v>
      </c>
      <c r="I40" s="2425" t="s">
        <v>794</v>
      </c>
      <c r="J40" s="2427" t="s">
        <v>682</v>
      </c>
    </row>
    <row r="41" spans="1:11" ht="15" thickBot="1" x14ac:dyDescent="0.25">
      <c r="A41" s="1807" t="s">
        <v>143</v>
      </c>
      <c r="B41" s="1805" t="s">
        <v>372</v>
      </c>
      <c r="C41" s="1805" t="s">
        <v>371</v>
      </c>
      <c r="D41" s="2428"/>
      <c r="E41" s="1806" t="s">
        <v>709</v>
      </c>
      <c r="F41" s="1805" t="s">
        <v>370</v>
      </c>
      <c r="G41" s="1805" t="s">
        <v>708</v>
      </c>
      <c r="H41" s="2424"/>
      <c r="I41" s="2426"/>
      <c r="J41" s="2428"/>
    </row>
    <row r="42" spans="1:11" x14ac:dyDescent="0.2">
      <c r="A42" s="1521" t="s">
        <v>1213</v>
      </c>
      <c r="B42" s="1557">
        <v>59.207682580000004</v>
      </c>
      <c r="C42" s="1557">
        <v>180.97426679147921</v>
      </c>
      <c r="D42" s="1557">
        <v>124.31192965000001</v>
      </c>
      <c r="E42" s="1557">
        <v>93.931002732943043</v>
      </c>
      <c r="F42" s="1557">
        <v>147.95632035</v>
      </c>
      <c r="G42" s="1557">
        <v>119.02021050318399</v>
      </c>
      <c r="H42" s="1557">
        <v>114.36744554999999</v>
      </c>
      <c r="I42" s="1557">
        <v>33.588874800000013</v>
      </c>
      <c r="J42" s="1557">
        <v>13086.431265549998</v>
      </c>
      <c r="K42" s="1413"/>
    </row>
    <row r="43" spans="1:11" x14ac:dyDescent="0.2">
      <c r="A43" s="1521" t="s">
        <v>1513</v>
      </c>
      <c r="B43" s="1557">
        <v>8.82236245</v>
      </c>
      <c r="C43" s="1557">
        <v>351.10779622871536</v>
      </c>
      <c r="D43" s="1557">
        <v>72.555767230000001</v>
      </c>
      <c r="E43" s="1557">
        <v>693.69010039792647</v>
      </c>
      <c r="F43" s="1557">
        <v>40.85044963</v>
      </c>
      <c r="G43" s="1557">
        <v>56.302139980830304</v>
      </c>
      <c r="H43" s="1557">
        <v>33.42651042</v>
      </c>
      <c r="I43" s="1557">
        <v>7.4239392100000003</v>
      </c>
      <c r="J43" s="1557">
        <v>1005.0887556199999</v>
      </c>
      <c r="K43" s="1413"/>
    </row>
    <row r="44" spans="1:11" x14ac:dyDescent="0.2">
      <c r="A44" s="1521" t="s">
        <v>1514</v>
      </c>
      <c r="B44" s="1557">
        <v>5.2640495099999995</v>
      </c>
      <c r="C44" s="1557">
        <v>301.44330963144978</v>
      </c>
      <c r="D44" s="1557">
        <v>214.67647182000002</v>
      </c>
      <c r="E44" s="1557">
        <v>2522.6664289683899</v>
      </c>
      <c r="F44" s="1557">
        <v>152.47762163000002</v>
      </c>
      <c r="G44" s="1557">
        <v>71.026703735772259</v>
      </c>
      <c r="H44" s="1557">
        <v>131.30625089</v>
      </c>
      <c r="I44" s="1557">
        <v>21.171370740000015</v>
      </c>
      <c r="J44" s="1557">
        <v>698.51270096999997</v>
      </c>
      <c r="K44" s="1413"/>
    </row>
    <row r="45" spans="1:11" x14ac:dyDescent="0.2">
      <c r="A45" s="1523" t="s">
        <v>1212</v>
      </c>
      <c r="B45" s="1557">
        <v>0.33446150000000002</v>
      </c>
      <c r="C45" s="1557">
        <v>11.343694971655212</v>
      </c>
      <c r="D45" s="1557">
        <v>1.80307514</v>
      </c>
      <c r="E45" s="1557">
        <v>15.268060153457442</v>
      </c>
      <c r="F45" s="1557">
        <v>1.5716968600000001</v>
      </c>
      <c r="G45" s="1557">
        <v>87.167574169981634</v>
      </c>
      <c r="H45" s="1557">
        <v>0.47310698000000001</v>
      </c>
      <c r="I45" s="1557">
        <v>1.09858988</v>
      </c>
      <c r="J45" s="1557">
        <v>1179.3740957800001</v>
      </c>
      <c r="K45" s="1413"/>
    </row>
    <row r="46" spans="1:11" x14ac:dyDescent="0.2">
      <c r="A46" s="1523" t="s">
        <v>1211</v>
      </c>
      <c r="B46" s="1557">
        <v>-0.40563376000000062</v>
      </c>
      <c r="C46" s="1557">
        <v>-7.5688432484961341</v>
      </c>
      <c r="D46" s="1557">
        <v>39.666162729999996</v>
      </c>
      <c r="E46" s="1557">
        <v>182.58440861200771</v>
      </c>
      <c r="F46" s="1557">
        <v>28.78077553</v>
      </c>
      <c r="G46" s="1557">
        <v>72.557498757581499</v>
      </c>
      <c r="H46" s="1557">
        <v>22.348276759999976</v>
      </c>
      <c r="I46" s="1557">
        <v>6.4324987700000236</v>
      </c>
      <c r="J46" s="1557">
        <v>2143.7027914699997</v>
      </c>
      <c r="K46" s="1413"/>
    </row>
    <row r="47" spans="1:11" x14ac:dyDescent="0.2">
      <c r="A47" s="1434" t="s">
        <v>1210</v>
      </c>
      <c r="B47" s="1557">
        <v>66.933847060000005</v>
      </c>
      <c r="C47" s="1557">
        <v>1411.4189640826216</v>
      </c>
      <c r="D47" s="1557">
        <v>665.91710470999999</v>
      </c>
      <c r="E47" s="1557">
        <v>3094.0554036655553</v>
      </c>
      <c r="F47" s="1557">
        <v>255.32330898000001</v>
      </c>
      <c r="G47" s="1557">
        <v>38.341605460215753</v>
      </c>
      <c r="H47" s="1557">
        <v>251.23971504000002</v>
      </c>
      <c r="I47" s="1557">
        <v>4.0835939399999859</v>
      </c>
      <c r="J47" s="1557">
        <v>1896.9235574499999</v>
      </c>
      <c r="K47" s="1413"/>
    </row>
    <row r="48" spans="1:11" x14ac:dyDescent="0.2">
      <c r="A48" s="1434" t="s">
        <v>1209</v>
      </c>
      <c r="B48" s="1557">
        <v>2.13539111</v>
      </c>
      <c r="C48" s="1557">
        <v>34.111780095301214</v>
      </c>
      <c r="D48" s="1557">
        <v>63.809912660000002</v>
      </c>
      <c r="E48" s="1557">
        <v>250.71662808499443</v>
      </c>
      <c r="F48" s="1557">
        <v>41.108358720000005</v>
      </c>
      <c r="G48" s="1557">
        <v>64.423154657864416</v>
      </c>
      <c r="H48" s="1557">
        <v>32.364758729999998</v>
      </c>
      <c r="I48" s="1557">
        <v>8.743599990000007</v>
      </c>
      <c r="J48" s="1557">
        <v>2503.9925844200002</v>
      </c>
      <c r="K48" s="1413"/>
    </row>
    <row r="49" spans="1:11" x14ac:dyDescent="0.2">
      <c r="A49" s="1521" t="s">
        <v>1208</v>
      </c>
      <c r="B49" s="1557">
        <v>10.925259580000002</v>
      </c>
      <c r="C49" s="1557">
        <v>158.71823893810372</v>
      </c>
      <c r="D49" s="1557">
        <v>60.951417029999988</v>
      </c>
      <c r="E49" s="1557">
        <v>217.79391805050508</v>
      </c>
      <c r="F49" s="1557">
        <v>45.209967000000034</v>
      </c>
      <c r="G49" s="1557">
        <v>74.173775119531527</v>
      </c>
      <c r="H49" s="1557">
        <v>36.565827830000003</v>
      </c>
      <c r="I49" s="1557">
        <v>8.6441391700000167</v>
      </c>
      <c r="J49" s="1557">
        <v>2753.3721777899991</v>
      </c>
      <c r="K49" s="1413"/>
    </row>
    <row r="50" spans="1:11" x14ac:dyDescent="0.2">
      <c r="A50" s="1521" t="s">
        <v>1207</v>
      </c>
      <c r="B50" s="1557">
        <v>11.85773097</v>
      </c>
      <c r="C50" s="1557">
        <v>336.06800341916545</v>
      </c>
      <c r="D50" s="1557">
        <v>18.762061920000001</v>
      </c>
      <c r="E50" s="1557">
        <v>130.98893667782053</v>
      </c>
      <c r="F50" s="1557">
        <v>20.990437539999999</v>
      </c>
      <c r="G50" s="1557">
        <v>111.87702945178214</v>
      </c>
      <c r="H50" s="1557">
        <v>10.380352590000001</v>
      </c>
      <c r="I50" s="1557">
        <v>10.610084949999997</v>
      </c>
      <c r="J50" s="1557">
        <v>1411.34899477</v>
      </c>
      <c r="K50" s="1413"/>
    </row>
    <row r="51" spans="1:11" x14ac:dyDescent="0.2">
      <c r="A51" s="1521" t="s">
        <v>1206</v>
      </c>
      <c r="B51" s="1557">
        <v>11.73822079</v>
      </c>
      <c r="C51" s="1557">
        <v>156.57690593937889</v>
      </c>
      <c r="D51" s="1557">
        <v>108.73834861</v>
      </c>
      <c r="E51" s="1557">
        <v>351.66337491061938</v>
      </c>
      <c r="F51" s="1557">
        <v>93.404060200000004</v>
      </c>
      <c r="G51" s="1557">
        <v>85.897994032447727</v>
      </c>
      <c r="H51" s="1557">
        <v>66.445657319999995</v>
      </c>
      <c r="I51" s="1557">
        <v>26.958402880000008</v>
      </c>
      <c r="J51" s="1557">
        <v>2998.71062583</v>
      </c>
      <c r="K51" s="1413"/>
    </row>
    <row r="52" spans="1:11" x14ac:dyDescent="0.2">
      <c r="A52" s="1521" t="s">
        <v>1205</v>
      </c>
      <c r="B52" s="1557">
        <v>7.9142156100000101</v>
      </c>
      <c r="C52" s="1557">
        <v>97.135883033795565</v>
      </c>
      <c r="D52" s="1557">
        <v>67.068549019999992</v>
      </c>
      <c r="E52" s="1557">
        <v>203.25576016162657</v>
      </c>
      <c r="F52" s="1557">
        <v>40.68345898000004</v>
      </c>
      <c r="G52" s="1557">
        <v>60.659518618582517</v>
      </c>
      <c r="H52" s="1557">
        <v>28.122506729999969</v>
      </c>
      <c r="I52" s="1557">
        <v>12.560952250000057</v>
      </c>
      <c r="J52" s="1557">
        <v>3259.0286361000053</v>
      </c>
      <c r="K52" s="1413"/>
    </row>
    <row r="53" spans="1:11" x14ac:dyDescent="0.2">
      <c r="A53" s="1522" t="s">
        <v>1204</v>
      </c>
      <c r="B53" s="1557">
        <v>2.3049420100000004</v>
      </c>
      <c r="C53" s="1557">
        <v>46.826593443794266</v>
      </c>
      <c r="D53" s="1557">
        <v>119.12515515000001</v>
      </c>
      <c r="E53" s="1557">
        <v>581.96283525577917</v>
      </c>
      <c r="F53" s="1557">
        <v>78.037587479999999</v>
      </c>
      <c r="G53" s="1557">
        <v>65.508907318304537</v>
      </c>
      <c r="H53" s="1557">
        <v>64.411651509999999</v>
      </c>
      <c r="I53" s="1557">
        <v>13.62593597</v>
      </c>
      <c r="J53" s="1557">
        <v>1968.9170964500001</v>
      </c>
      <c r="K53" s="1413"/>
    </row>
    <row r="54" spans="1:11" x14ac:dyDescent="0.2">
      <c r="A54" s="1521" t="s">
        <v>1203</v>
      </c>
      <c r="B54" s="1557">
        <v>8.37560693</v>
      </c>
      <c r="C54" s="1557">
        <v>115.56525818000689</v>
      </c>
      <c r="D54" s="1557">
        <v>109.95717276000001</v>
      </c>
      <c r="E54" s="1557">
        <v>368.64237515020841</v>
      </c>
      <c r="F54" s="1557">
        <v>83.754853369999992</v>
      </c>
      <c r="G54" s="1557">
        <v>76.170431876062352</v>
      </c>
      <c r="H54" s="1557">
        <v>70.398853930000001</v>
      </c>
      <c r="I54" s="1557">
        <v>13.355999439999991</v>
      </c>
      <c r="J54" s="1557">
        <v>2899.0051376700003</v>
      </c>
      <c r="K54" s="1413"/>
    </row>
    <row r="55" spans="1:11" x14ac:dyDescent="0.2">
      <c r="A55" s="1521" t="s">
        <v>1202</v>
      </c>
      <c r="B55" s="1557">
        <v>24.261870760000001</v>
      </c>
      <c r="C55" s="1557">
        <v>99.647558180644623</v>
      </c>
      <c r="D55" s="1557">
        <v>291.86333160999999</v>
      </c>
      <c r="E55" s="1557">
        <v>295.07480292510127</v>
      </c>
      <c r="F55" s="1557">
        <v>152.09129339999998</v>
      </c>
      <c r="G55" s="1557">
        <v>52.110449284951891</v>
      </c>
      <c r="H55" s="1557">
        <v>120.59379812</v>
      </c>
      <c r="I55" s="1557">
        <v>31.497495279999981</v>
      </c>
      <c r="J55" s="1557">
        <v>9739.0728696099995</v>
      </c>
      <c r="K55" s="1413"/>
    </row>
    <row r="56" spans="1:11" x14ac:dyDescent="0.2">
      <c r="A56" s="1521" t="s">
        <v>1201</v>
      </c>
      <c r="B56" s="1557">
        <v>11.036017379999999</v>
      </c>
      <c r="C56" s="1557">
        <v>75.96145885920312</v>
      </c>
      <c r="D56" s="1557">
        <v>116.04857921</v>
      </c>
      <c r="E56" s="1557">
        <v>196.53954926167418</v>
      </c>
      <c r="F56" s="1557">
        <v>93.214436879999994</v>
      </c>
      <c r="G56" s="1557">
        <v>80.323634735174451</v>
      </c>
      <c r="H56" s="1557">
        <v>71.351070449999995</v>
      </c>
      <c r="I56" s="1557">
        <v>21.863366429999999</v>
      </c>
      <c r="J56" s="1557">
        <v>5811.3772672300001</v>
      </c>
      <c r="K56" s="1413"/>
    </row>
    <row r="57" spans="1:11" x14ac:dyDescent="0.2">
      <c r="A57" s="1521" t="s">
        <v>1200</v>
      </c>
      <c r="B57" s="1557">
        <v>7.5921711500000004</v>
      </c>
      <c r="C57" s="1557">
        <v>58.843811899216369</v>
      </c>
      <c r="D57" s="1557">
        <v>78.907370580000006</v>
      </c>
      <c r="E57" s="1557">
        <v>150.89877235977301</v>
      </c>
      <c r="F57" s="1557">
        <v>68.262320609999989</v>
      </c>
      <c r="G57" s="1557">
        <v>86.509435187416912</v>
      </c>
      <c r="H57" s="1557">
        <v>33.195294320000002</v>
      </c>
      <c r="I57" s="1557">
        <v>35.067026289999987</v>
      </c>
      <c r="J57" s="1557">
        <v>5160.8968929500006</v>
      </c>
      <c r="K57" s="1413"/>
    </row>
    <row r="58" spans="1:11" x14ac:dyDescent="0.2">
      <c r="A58" s="1522" t="s">
        <v>1199</v>
      </c>
      <c r="B58" s="1557">
        <v>62.559232250000001</v>
      </c>
      <c r="C58" s="1557">
        <v>315.70396838470384</v>
      </c>
      <c r="D58" s="1557">
        <v>726.6851064</v>
      </c>
      <c r="E58" s="1557">
        <v>885.63583708678925</v>
      </c>
      <c r="F58" s="1557">
        <v>278.92041072000001</v>
      </c>
      <c r="G58" s="1557">
        <v>38.382568772019077</v>
      </c>
      <c r="H58" s="1557">
        <v>233.38248514999998</v>
      </c>
      <c r="I58" s="1557">
        <v>45.537925570000027</v>
      </c>
      <c r="J58" s="1557">
        <v>7926.3156012999998</v>
      </c>
      <c r="K58" s="1413"/>
    </row>
    <row r="59" spans="1:11" x14ac:dyDescent="0.2">
      <c r="A59" s="1521" t="s">
        <v>1198</v>
      </c>
      <c r="B59" s="1557">
        <v>-1.2580309099999996</v>
      </c>
      <c r="C59" s="1557">
        <v>-9.3566433756562315</v>
      </c>
      <c r="D59" s="1557">
        <v>40.54862061</v>
      </c>
      <c r="E59" s="1557">
        <v>75.627091605135533</v>
      </c>
      <c r="F59" s="1557">
        <v>-16.47635893</v>
      </c>
      <c r="G59" s="1557">
        <v>-40.63358674631867</v>
      </c>
      <c r="H59" s="1557">
        <v>-1.22308854</v>
      </c>
      <c r="I59" s="1557">
        <v>-15.253270390000001</v>
      </c>
      <c r="J59" s="1557">
        <v>5378.1291409399992</v>
      </c>
      <c r="K59" s="1413"/>
    </row>
    <row r="60" spans="1:11" x14ac:dyDescent="0.2">
      <c r="A60" s="1521" t="s">
        <v>1219</v>
      </c>
      <c r="B60" s="1557">
        <v>6.2876928999999997</v>
      </c>
      <c r="C60" s="1557">
        <v>7.4956721341069326</v>
      </c>
      <c r="D60" s="1557">
        <v>240.51602759000002</v>
      </c>
      <c r="E60" s="1557">
        <v>71.423199521659015</v>
      </c>
      <c r="F60" s="1557">
        <v>121.05216211999999</v>
      </c>
      <c r="G60" s="1557">
        <v>50.330185199280663</v>
      </c>
      <c r="H60" s="1557">
        <v>93.166224740000004</v>
      </c>
      <c r="I60" s="1557">
        <v>27.885937379999987</v>
      </c>
      <c r="J60" s="1557">
        <v>33553.724269179998</v>
      </c>
      <c r="K60" s="1413"/>
    </row>
    <row r="61" spans="1:11" x14ac:dyDescent="0.2">
      <c r="A61" s="1521" t="s">
        <v>3</v>
      </c>
      <c r="B61" s="1557">
        <v>-16.610310860000002</v>
      </c>
      <c r="C61" s="1557">
        <v>-958.60920567012124</v>
      </c>
      <c r="D61" s="1557">
        <v>81.897943359999999</v>
      </c>
      <c r="E61" s="1557">
        <v>1139.4492689341917</v>
      </c>
      <c r="F61" s="1557">
        <v>25.649827359999996</v>
      </c>
      <c r="G61" s="1557">
        <v>31.319257001669349</v>
      </c>
      <c r="H61" s="1557">
        <v>-7.4239087699999997</v>
      </c>
      <c r="I61" s="1557">
        <v>33.07373613</v>
      </c>
      <c r="J61" s="1557">
        <v>693.10041095999986</v>
      </c>
      <c r="K61" s="1413"/>
    </row>
    <row r="62" spans="1:11" ht="15.75" thickBot="1" x14ac:dyDescent="0.3">
      <c r="A62" s="458"/>
      <c r="B62" s="1557"/>
      <c r="C62" s="1557"/>
      <c r="D62" s="1557"/>
      <c r="E62" s="1557"/>
      <c r="F62" s="1557"/>
      <c r="G62" s="1804"/>
      <c r="H62" s="1804"/>
      <c r="I62" s="1804"/>
      <c r="J62" s="1804"/>
      <c r="K62" s="1413"/>
    </row>
    <row r="63" spans="1:11" ht="15" thickBot="1" x14ac:dyDescent="0.25">
      <c r="A63" s="1502" t="s">
        <v>343</v>
      </c>
      <c r="B63" s="1565">
        <v>289.27677901000004</v>
      </c>
      <c r="C63" s="1565">
        <v>109.0920686646903</v>
      </c>
      <c r="D63" s="1565">
        <v>3243.8101077900001</v>
      </c>
      <c r="E63" s="1565">
        <v>300.85452435155776</v>
      </c>
      <c r="F63" s="1565">
        <v>1752.8629884299999</v>
      </c>
      <c r="G63" s="1565">
        <v>54.037164019573915</v>
      </c>
      <c r="H63" s="1565">
        <v>1404.89278975</v>
      </c>
      <c r="I63" s="1565">
        <v>347.97019867999984</v>
      </c>
      <c r="J63" s="1565">
        <v>106067.02487204001</v>
      </c>
      <c r="K63" s="1413"/>
    </row>
    <row r="64" spans="1:11" x14ac:dyDescent="0.2">
      <c r="A64" s="1519" t="s">
        <v>645</v>
      </c>
      <c r="B64" s="1558">
        <v>-51.708253019999994</v>
      </c>
      <c r="C64" s="1558">
        <v>-19.50299291186435</v>
      </c>
      <c r="D64" s="1558">
        <v>652.46848301</v>
      </c>
      <c r="E64" s="1558">
        <v>61.50051021300785</v>
      </c>
      <c r="F64" s="1558">
        <v>39.621920550000006</v>
      </c>
      <c r="G64" s="1558">
        <v>6.072618307510302</v>
      </c>
      <c r="H64" s="1558">
        <v>11.65179614</v>
      </c>
      <c r="I64" s="1558">
        <v>27.970124410000004</v>
      </c>
      <c r="J64" s="1558">
        <v>106051.93419014999</v>
      </c>
      <c r="K64" s="1413"/>
    </row>
    <row r="65" spans="1:11" x14ac:dyDescent="0.2">
      <c r="A65" s="1519" t="s">
        <v>644</v>
      </c>
      <c r="B65" s="1558">
        <v>25.161280469999998</v>
      </c>
      <c r="C65" s="1558">
        <v>55.998719178570838</v>
      </c>
      <c r="D65" s="1558">
        <v>437.85047958000001</v>
      </c>
      <c r="E65" s="1558">
        <v>239.80750834639625</v>
      </c>
      <c r="F65" s="1558">
        <v>285.65985489000002</v>
      </c>
      <c r="G65" s="1558">
        <v>65.241416468017562</v>
      </c>
      <c r="H65" s="1558">
        <v>209.61077734</v>
      </c>
      <c r="I65" s="1558">
        <v>76.049077550000021</v>
      </c>
      <c r="J65" s="1558">
        <v>17972.754262300001</v>
      </c>
      <c r="K65" s="1413"/>
    </row>
    <row r="66" spans="1:11" ht="15" thickBot="1" x14ac:dyDescent="0.25">
      <c r="A66" s="1517" t="s">
        <v>643</v>
      </c>
      <c r="B66" s="1569">
        <v>65.457552000000007</v>
      </c>
      <c r="C66" s="1569">
        <v>341.35347929202612</v>
      </c>
      <c r="D66" s="1569">
        <v>343.2051354699999</v>
      </c>
      <c r="E66" s="1569">
        <v>431.93387129179501</v>
      </c>
      <c r="F66" s="1569">
        <v>275.42546670999991</v>
      </c>
      <c r="G66" s="1569">
        <v>80.250974780088995</v>
      </c>
      <c r="H66" s="1569">
        <v>136.87946188999999</v>
      </c>
      <c r="I66" s="1569">
        <v>138.54600481999992</v>
      </c>
      <c r="J66" s="1569">
        <v>7670.3541602400255</v>
      </c>
      <c r="K66" s="1413"/>
    </row>
    <row r="67" spans="1:11" ht="15" thickBot="1" x14ac:dyDescent="0.25">
      <c r="A67" s="1500" t="s">
        <v>342</v>
      </c>
      <c r="B67" s="1554">
        <v>38.91057945</v>
      </c>
      <c r="C67" s="1554">
        <v>11.818388506675836</v>
      </c>
      <c r="D67" s="1554">
        <v>1433.5240980599999</v>
      </c>
      <c r="E67" s="1554">
        <v>108.35753224369775</v>
      </c>
      <c r="F67" s="1554">
        <v>600.70724214999996</v>
      </c>
      <c r="G67" s="1554">
        <v>41.904230487854512</v>
      </c>
      <c r="H67" s="1554">
        <v>358.14203536999997</v>
      </c>
      <c r="I67" s="1554">
        <v>242.56520677999998</v>
      </c>
      <c r="J67" s="1554">
        <v>131695.04261269001</v>
      </c>
      <c r="K67" s="1413"/>
    </row>
    <row r="68" spans="1:11" ht="15" thickBot="1" x14ac:dyDescent="0.25">
      <c r="A68" s="1502" t="s">
        <v>335</v>
      </c>
      <c r="B68" s="1565">
        <v>2.4761269800000001</v>
      </c>
      <c r="C68" s="1565">
        <v>29.898758293833605</v>
      </c>
      <c r="D68" s="1565">
        <v>0</v>
      </c>
      <c r="E68" s="1565">
        <v>0</v>
      </c>
      <c r="F68" s="1565">
        <v>3.88267242</v>
      </c>
      <c r="G68" s="1565">
        <v>0</v>
      </c>
      <c r="H68" s="1565">
        <v>1.0705E-4</v>
      </c>
      <c r="I68" s="1565">
        <v>3.88256537</v>
      </c>
      <c r="J68" s="1565">
        <v>3312.6820260100003</v>
      </c>
      <c r="K68" s="1413"/>
    </row>
    <row r="69" spans="1:11" ht="15" thickBot="1" x14ac:dyDescent="0.25">
      <c r="A69" s="1502" t="s">
        <v>739</v>
      </c>
      <c r="B69" s="1565">
        <v>0</v>
      </c>
      <c r="C69" s="1565">
        <v>0</v>
      </c>
      <c r="D69" s="1565">
        <v>0</v>
      </c>
      <c r="E69" s="1565">
        <v>0</v>
      </c>
      <c r="F69" s="1565">
        <v>0</v>
      </c>
      <c r="G69" s="1565">
        <v>0</v>
      </c>
      <c r="H69" s="1565">
        <v>0</v>
      </c>
      <c r="I69" s="1565">
        <v>0</v>
      </c>
      <c r="J69" s="1565">
        <v>0</v>
      </c>
      <c r="K69" s="1413"/>
    </row>
    <row r="70" spans="1:11" ht="15" thickBot="1" x14ac:dyDescent="0.25">
      <c r="A70" s="1500" t="s">
        <v>341</v>
      </c>
      <c r="B70" s="1554">
        <v>330.66348544000004</v>
      </c>
      <c r="C70" s="1554">
        <v>54.86488918662446</v>
      </c>
      <c r="D70" s="1554">
        <v>4677.3342058500002</v>
      </c>
      <c r="E70" s="1554">
        <v>192.14114482275241</v>
      </c>
      <c r="F70" s="1554">
        <v>2357.4529029999994</v>
      </c>
      <c r="G70" s="1554">
        <v>50.401634761345548</v>
      </c>
      <c r="H70" s="1554">
        <v>1763.03493217</v>
      </c>
      <c r="I70" s="1554">
        <v>594.41797082999938</v>
      </c>
      <c r="J70" s="1554">
        <v>241074.74951074005</v>
      </c>
      <c r="K70" s="1413"/>
    </row>
    <row r="71" spans="1:11" ht="15" thickBot="1" x14ac:dyDescent="0.25">
      <c r="A71" s="1502" t="s">
        <v>340</v>
      </c>
      <c r="B71" s="1565">
        <v>330.66348544000004</v>
      </c>
      <c r="C71" s="1565">
        <v>54.86488918662446</v>
      </c>
      <c r="D71" s="1565">
        <v>4677.3342058500002</v>
      </c>
      <c r="E71" s="1565">
        <v>192.14114482275241</v>
      </c>
      <c r="F71" s="1565">
        <v>2357.4529029999994</v>
      </c>
      <c r="G71" s="1565">
        <v>50.401634761345548</v>
      </c>
      <c r="H71" s="1565">
        <v>1763.03493217</v>
      </c>
      <c r="I71" s="1565">
        <v>594.41797082999938</v>
      </c>
      <c r="J71" s="1565">
        <v>241074.74951074005</v>
      </c>
      <c r="K71" s="1413"/>
    </row>
    <row r="72" spans="1:11" ht="12.75" customHeight="1" x14ac:dyDescent="0.2">
      <c r="A72" s="1801" t="s">
        <v>369</v>
      </c>
      <c r="B72" s="1803"/>
      <c r="C72" s="1803"/>
      <c r="D72" s="1802"/>
      <c r="E72" s="1801"/>
      <c r="F72" s="1801">
        <v>2199.6120000000001</v>
      </c>
      <c r="G72" s="1801"/>
      <c r="H72" s="1801">
        <v>1702.296</v>
      </c>
      <c r="I72" s="1801">
        <v>497.322528162156</v>
      </c>
      <c r="J72" s="1801"/>
    </row>
    <row r="73" spans="1:11" ht="11.25" customHeight="1" thickBot="1" x14ac:dyDescent="0.25">
      <c r="A73" s="1799" t="s">
        <v>368</v>
      </c>
      <c r="B73" s="1800"/>
      <c r="C73" s="1800"/>
      <c r="D73" s="1799"/>
      <c r="E73" s="1799"/>
      <c r="F73" s="1799"/>
      <c r="G73" s="1799"/>
      <c r="H73" s="1799"/>
      <c r="I73" s="1799"/>
      <c r="J73" s="1799">
        <v>256287.66800000001</v>
      </c>
    </row>
    <row r="74" spans="1:11" x14ac:dyDescent="0.2">
      <c r="A74" s="1432" t="s">
        <v>1218</v>
      </c>
      <c r="B74" s="1416"/>
      <c r="C74" s="1435"/>
      <c r="D74" s="1416"/>
      <c r="E74" s="1434"/>
      <c r="G74" s="1436"/>
      <c r="H74" s="1798"/>
      <c r="I74" s="1798"/>
      <c r="J74" s="1406"/>
    </row>
    <row r="75" spans="1:11" x14ac:dyDescent="0.2">
      <c r="A75" s="1432" t="s">
        <v>1217</v>
      </c>
      <c r="B75" s="1416"/>
      <c r="C75" s="1435"/>
      <c r="D75" s="1416"/>
      <c r="E75" s="1434"/>
      <c r="F75" s="1416"/>
      <c r="G75" s="1433"/>
      <c r="H75" s="1798"/>
      <c r="I75" s="1798"/>
      <c r="J75" s="1798"/>
    </row>
    <row r="76" spans="1:11" x14ac:dyDescent="0.2">
      <c r="A76" s="1432" t="s">
        <v>1216</v>
      </c>
      <c r="B76" s="1430"/>
      <c r="C76" s="168"/>
      <c r="D76" s="159"/>
      <c r="E76" s="156"/>
      <c r="F76" s="159"/>
      <c r="G76" s="159"/>
      <c r="H76" s="1579"/>
      <c r="I76" s="1579"/>
      <c r="J76" s="1447"/>
    </row>
    <row r="77" spans="1:11" ht="9" customHeight="1" x14ac:dyDescent="0.2">
      <c r="A77" s="1321"/>
      <c r="B77" s="156"/>
      <c r="C77" s="167"/>
      <c r="D77" s="156"/>
      <c r="E77" s="156"/>
      <c r="F77" s="156"/>
      <c r="G77" s="156"/>
    </row>
    <row r="78" spans="1:11" x14ac:dyDescent="0.2">
      <c r="A78" s="1432" t="s">
        <v>1377</v>
      </c>
      <c r="B78" s="1430"/>
      <c r="C78" s="167"/>
      <c r="D78" s="156"/>
      <c r="E78" s="156"/>
      <c r="F78" s="156"/>
      <c r="G78" s="156"/>
    </row>
    <row r="79" spans="1:11" x14ac:dyDescent="0.2">
      <c r="A79" s="1432" t="s">
        <v>1309</v>
      </c>
      <c r="B79" s="157"/>
      <c r="C79" s="167"/>
      <c r="D79" s="156"/>
      <c r="E79" s="156"/>
      <c r="F79" s="156"/>
      <c r="G79" s="156"/>
    </row>
    <row r="80" spans="1:11" x14ac:dyDescent="0.2">
      <c r="A80" s="1432" t="s">
        <v>1310</v>
      </c>
      <c r="B80" s="1430"/>
      <c r="C80" s="167"/>
      <c r="D80" s="156"/>
      <c r="E80" s="156"/>
      <c r="F80" s="156"/>
      <c r="G80" s="156"/>
    </row>
    <row r="81" spans="1:7" x14ac:dyDescent="0.2">
      <c r="A81" s="1419"/>
      <c r="B81" s="1416"/>
      <c r="C81" s="1418"/>
      <c r="D81" s="1416"/>
      <c r="E81" s="1416"/>
      <c r="F81" s="1416"/>
      <c r="G81" s="1417"/>
    </row>
  </sheetData>
  <mergeCells count="8">
    <mergeCell ref="H3:H4"/>
    <mergeCell ref="I3:I4"/>
    <mergeCell ref="J3:J4"/>
    <mergeCell ref="D3:D4"/>
    <mergeCell ref="D40:D41"/>
    <mergeCell ref="H40:H41"/>
    <mergeCell ref="I40:I41"/>
    <mergeCell ref="J40:J41"/>
  </mergeCells>
  <pageMargins left="0.7" right="0.7" top="0.75" bottom="0.75" header="0.3" footer="0.3"/>
  <pageSetup paperSize="9" scale="70" fitToWidth="0" fitToHeight="0" orientation="portrait" r:id="rId1"/>
  <customProperties>
    <customPr name="_pios_id" r:id="rId2"/>
  </customProperties>
  <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88468E-AEDA-4F57-A5B0-63987EAC9FBB}">
  <dimension ref="A1:K100"/>
  <sheetViews>
    <sheetView view="pageBreakPreview" topLeftCell="A58" zoomScale="60" zoomScaleNormal="90" workbookViewId="0">
      <selection activeCell="F79" sqref="F79"/>
    </sheetView>
  </sheetViews>
  <sheetFormatPr defaultRowHeight="15" x14ac:dyDescent="0.25"/>
  <cols>
    <col min="1" max="1" width="28.28515625" style="1419" customWidth="1"/>
    <col min="2" max="2" width="18" style="1416" customWidth="1"/>
    <col min="3" max="3" width="10.7109375" style="1418" customWidth="1"/>
    <col min="4" max="4" width="10.28515625" style="1416" customWidth="1"/>
    <col min="5" max="5" width="11.5703125" style="1416" customWidth="1"/>
    <col min="6" max="6" width="11.42578125" style="1416" customWidth="1"/>
    <col min="7" max="7" width="11.28515625" style="1417" customWidth="1"/>
    <col min="8" max="8" width="12.85546875" style="1416" customWidth="1"/>
    <col min="9" max="9" width="13" style="1415" customWidth="1"/>
  </cols>
  <sheetData>
    <row r="1" spans="1:9" x14ac:dyDescent="0.25">
      <c r="A1" s="154" t="s">
        <v>1376</v>
      </c>
      <c r="B1" s="153"/>
      <c r="C1" s="1462"/>
      <c r="D1" s="453"/>
      <c r="E1" s="452"/>
      <c r="F1" s="453"/>
      <c r="G1" s="453"/>
      <c r="H1" s="453"/>
      <c r="I1" s="171"/>
    </row>
    <row r="2" spans="1:9" x14ac:dyDescent="0.25">
      <c r="A2" s="170"/>
      <c r="B2" s="153"/>
      <c r="C2" s="1461"/>
      <c r="D2" s="156"/>
      <c r="E2" s="156"/>
      <c r="F2" s="156"/>
      <c r="G2" s="156"/>
      <c r="H2" s="156"/>
      <c r="I2" s="1326"/>
    </row>
    <row r="3" spans="1:9" s="1331" customFormat="1" ht="18" customHeight="1" x14ac:dyDescent="0.2">
      <c r="A3" s="158" t="s">
        <v>143</v>
      </c>
      <c r="B3" s="169"/>
      <c r="C3" s="1872" t="s">
        <v>389</v>
      </c>
      <c r="D3" s="1861" t="s">
        <v>388</v>
      </c>
      <c r="E3" s="2429" t="s">
        <v>686</v>
      </c>
      <c r="F3" s="1861" t="s">
        <v>387</v>
      </c>
      <c r="G3" s="1861"/>
      <c r="H3" s="1861" t="s">
        <v>386</v>
      </c>
      <c r="I3" s="2429" t="s">
        <v>682</v>
      </c>
    </row>
    <row r="4" spans="1:9" s="1331" customFormat="1" ht="11.25" x14ac:dyDescent="0.2">
      <c r="A4" s="158"/>
      <c r="B4" s="158"/>
      <c r="C4" s="2255" t="s">
        <v>385</v>
      </c>
      <c r="D4" s="2256" t="s">
        <v>371</v>
      </c>
      <c r="E4" s="2430"/>
      <c r="F4" s="2256" t="s">
        <v>371</v>
      </c>
      <c r="G4" s="2256" t="s">
        <v>374</v>
      </c>
      <c r="H4" s="2256" t="s">
        <v>1528</v>
      </c>
      <c r="I4" s="2431"/>
    </row>
    <row r="5" spans="1:9" ht="14.25" customHeight="1" x14ac:dyDescent="0.25">
      <c r="A5" s="1330"/>
      <c r="B5" s="157" t="s">
        <v>685</v>
      </c>
      <c r="C5" s="156">
        <v>4.065482460081709</v>
      </c>
      <c r="D5" s="156">
        <v>65.047719361307344</v>
      </c>
      <c r="E5" s="156"/>
      <c r="F5" s="156"/>
      <c r="G5" s="1434">
        <v>128.50724747246284</v>
      </c>
      <c r="H5" s="156"/>
      <c r="I5" s="156"/>
    </row>
    <row r="6" spans="1:9" ht="14.25" customHeight="1" x14ac:dyDescent="0.25">
      <c r="A6" s="1327"/>
      <c r="B6" s="164" t="s">
        <v>684</v>
      </c>
      <c r="C6" s="163">
        <v>5.929747072260489</v>
      </c>
      <c r="D6" s="163">
        <v>94.875953156167824</v>
      </c>
      <c r="E6" s="163"/>
      <c r="F6" s="163"/>
      <c r="G6" s="163">
        <v>139.01599552176884</v>
      </c>
      <c r="H6" s="163"/>
      <c r="I6" s="163"/>
    </row>
    <row r="7" spans="1:9" ht="14.25" customHeight="1" x14ac:dyDescent="0.25">
      <c r="A7" s="1458"/>
      <c r="B7" s="166" t="s">
        <v>384</v>
      </c>
      <c r="C7" s="159">
        <v>9.9952295323421989</v>
      </c>
      <c r="D7" s="159">
        <v>159.92367251747518</v>
      </c>
      <c r="E7" s="159">
        <v>257.47448668999999</v>
      </c>
      <c r="F7" s="159">
        <v>930.34263521282605</v>
      </c>
      <c r="G7" s="159">
        <v>267.52324299423168</v>
      </c>
      <c r="H7" s="159">
        <v>103.90281632693589</v>
      </c>
      <c r="I7" s="159">
        <v>2500</v>
      </c>
    </row>
    <row r="8" spans="1:9" ht="14.25" customHeight="1" x14ac:dyDescent="0.25">
      <c r="A8" s="1327"/>
      <c r="B8" s="157" t="s">
        <v>685</v>
      </c>
      <c r="C8" s="156">
        <v>2.045442000000012</v>
      </c>
      <c r="D8" s="156">
        <v>2.456987387387402</v>
      </c>
      <c r="E8" s="156"/>
      <c r="F8" s="156"/>
      <c r="G8" s="1434">
        <v>20.301020699999999</v>
      </c>
      <c r="H8" s="156"/>
      <c r="I8" s="156"/>
    </row>
    <row r="9" spans="1:9" ht="14.25" customHeight="1" x14ac:dyDescent="0.25">
      <c r="A9" s="1327"/>
      <c r="B9" s="164" t="s">
        <v>684</v>
      </c>
      <c r="C9" s="163">
        <v>-4.8038280000002036E-2</v>
      </c>
      <c r="D9" s="163">
        <v>-5.7703639639642083E-2</v>
      </c>
      <c r="E9" s="163"/>
      <c r="F9" s="163"/>
      <c r="G9" s="163">
        <v>17.352267760000004</v>
      </c>
      <c r="H9" s="163"/>
      <c r="I9" s="163"/>
    </row>
    <row r="10" spans="1:9" ht="14.25" customHeight="1" x14ac:dyDescent="0.25">
      <c r="A10" s="1327"/>
      <c r="B10" s="166" t="s">
        <v>383</v>
      </c>
      <c r="C10" s="159">
        <v>1.9974037200000101</v>
      </c>
      <c r="D10" s="159">
        <v>2.3992837477477598</v>
      </c>
      <c r="E10" s="159">
        <v>624.96221471000001</v>
      </c>
      <c r="F10" s="159">
        <v>187.46436928310544</v>
      </c>
      <c r="G10" s="159">
        <v>37.653288459999999</v>
      </c>
      <c r="H10" s="159">
        <v>6.0248903971694006</v>
      </c>
      <c r="I10" s="159">
        <v>33300</v>
      </c>
    </row>
    <row r="11" spans="1:9" ht="14.25" customHeight="1" x14ac:dyDescent="0.25">
      <c r="A11" s="1327"/>
      <c r="B11" s="157" t="s">
        <v>685</v>
      </c>
      <c r="C11" s="156">
        <v>8.3945403769449207</v>
      </c>
      <c r="D11" s="156">
        <v>9.4853563581298541</v>
      </c>
      <c r="E11" s="156"/>
      <c r="F11" s="156"/>
      <c r="G11" s="1434">
        <v>39.946408590072259</v>
      </c>
      <c r="H11" s="156"/>
      <c r="I11" s="156"/>
    </row>
    <row r="12" spans="1:9" ht="14.25" customHeight="1" x14ac:dyDescent="0.25">
      <c r="A12" s="1327"/>
      <c r="B12" s="164" t="s">
        <v>684</v>
      </c>
      <c r="C12" s="163">
        <v>0.60439097250558849</v>
      </c>
      <c r="D12" s="163">
        <v>0.68292765254868748</v>
      </c>
      <c r="E12" s="163"/>
      <c r="F12" s="163"/>
      <c r="G12" s="163">
        <v>17.796577424907959</v>
      </c>
      <c r="H12" s="163"/>
      <c r="I12" s="163"/>
    </row>
    <row r="13" spans="1:9" ht="14.25" customHeight="1" x14ac:dyDescent="0.25">
      <c r="A13" s="1327"/>
      <c r="B13" s="166" t="s">
        <v>382</v>
      </c>
      <c r="C13" s="159">
        <v>8.9989313494505101</v>
      </c>
      <c r="D13" s="159">
        <v>10.168284010678542</v>
      </c>
      <c r="E13" s="159">
        <v>200.13748172999999</v>
      </c>
      <c r="F13" s="159">
        <v>56.443942810724572</v>
      </c>
      <c r="G13" s="159">
        <v>57.742986014980218</v>
      </c>
      <c r="H13" s="159">
        <v>28.851660126752122</v>
      </c>
      <c r="I13" s="159">
        <v>35400</v>
      </c>
    </row>
    <row r="14" spans="1:9" ht="14.25" customHeight="1" x14ac:dyDescent="0.25">
      <c r="A14" s="1327"/>
      <c r="B14" s="157" t="s">
        <v>685</v>
      </c>
      <c r="C14" s="156">
        <v>6.7771759179946889</v>
      </c>
      <c r="D14" s="156">
        <v>5.8423930327540416</v>
      </c>
      <c r="E14" s="156"/>
      <c r="F14" s="156"/>
      <c r="G14" s="1434">
        <v>21.902715601673684</v>
      </c>
      <c r="H14" s="156"/>
      <c r="I14" s="156"/>
    </row>
    <row r="15" spans="1:9" ht="14.25" customHeight="1" x14ac:dyDescent="0.25">
      <c r="A15" s="1327"/>
      <c r="B15" s="164" t="s">
        <v>684</v>
      </c>
      <c r="C15" s="163">
        <v>-0.77429598549664902</v>
      </c>
      <c r="D15" s="163">
        <v>-0.66749653922124907</v>
      </c>
      <c r="E15" s="163"/>
      <c r="F15" s="163"/>
      <c r="G15" s="163">
        <v>16.15838822235505</v>
      </c>
      <c r="H15" s="163"/>
      <c r="I15" s="163"/>
    </row>
    <row r="16" spans="1:9" ht="13.5" customHeight="1" x14ac:dyDescent="0.25">
      <c r="A16" s="1327"/>
      <c r="B16" s="166" t="s">
        <v>381</v>
      </c>
      <c r="C16" s="159">
        <v>6.0028799324980398</v>
      </c>
      <c r="D16" s="159">
        <v>5.1748964935327928</v>
      </c>
      <c r="E16" s="159">
        <v>115.19914023</v>
      </c>
      <c r="F16" s="159">
        <v>24.807052123137353</v>
      </c>
      <c r="G16" s="159">
        <v>38.061103824028734</v>
      </c>
      <c r="H16" s="159">
        <v>33.039399207353561</v>
      </c>
      <c r="I16" s="159">
        <v>46400</v>
      </c>
    </row>
    <row r="17" spans="1:11" ht="14.25" customHeight="1" x14ac:dyDescent="0.25">
      <c r="A17" s="1327"/>
      <c r="B17" s="157"/>
      <c r="C17" s="156"/>
      <c r="D17" s="156"/>
      <c r="E17" s="156"/>
      <c r="F17" s="156"/>
      <c r="G17" s="156"/>
      <c r="H17" s="156"/>
      <c r="I17" s="156"/>
    </row>
    <row r="18" spans="1:11" ht="14.25" customHeight="1" x14ac:dyDescent="0.25">
      <c r="A18" s="1327"/>
      <c r="B18" s="166" t="s">
        <v>3</v>
      </c>
      <c r="C18" s="159">
        <v>2.0039478363190728</v>
      </c>
      <c r="D18" s="159"/>
      <c r="E18" s="168">
        <v>-2.8078180000065345E-2</v>
      </c>
      <c r="F18" s="159"/>
      <c r="G18" s="159">
        <v>11.340754855116302</v>
      </c>
      <c r="H18" s="159"/>
      <c r="I18" s="159">
        <v>100</v>
      </c>
    </row>
    <row r="19" spans="1:11" ht="14.25" customHeight="1" x14ac:dyDescent="0.25">
      <c r="A19" s="1329"/>
      <c r="B19" s="166"/>
      <c r="C19" s="159"/>
      <c r="D19" s="159"/>
      <c r="E19" s="159"/>
      <c r="F19" s="159"/>
      <c r="G19" s="159"/>
      <c r="H19" s="159"/>
      <c r="I19" s="159"/>
    </row>
    <row r="20" spans="1:11" ht="14.25" customHeight="1" x14ac:dyDescent="0.25">
      <c r="A20" s="1327"/>
      <c r="B20" s="157" t="s">
        <v>685</v>
      </c>
      <c r="C20" s="156">
        <v>23.058746513086348</v>
      </c>
      <c r="D20" s="156">
        <v>7.8364474131134578</v>
      </c>
      <c r="E20" s="156"/>
      <c r="F20" s="156"/>
      <c r="G20" s="1456">
        <v>215.49610560431529</v>
      </c>
      <c r="H20" s="156"/>
      <c r="I20" s="156"/>
      <c r="K20" s="459"/>
    </row>
    <row r="21" spans="1:11" ht="14.25" customHeight="1" x14ac:dyDescent="0.25">
      <c r="A21" s="1329"/>
      <c r="B21" s="164" t="s">
        <v>684</v>
      </c>
      <c r="C21" s="163">
        <v>5.9396458575235505</v>
      </c>
      <c r="D21" s="163">
        <v>2.0185712345024811</v>
      </c>
      <c r="E21" s="163"/>
      <c r="F21" s="163"/>
      <c r="G21" s="163">
        <v>196.82527054404164</v>
      </c>
      <c r="H21" s="163"/>
      <c r="I21" s="163"/>
      <c r="K21" s="459"/>
    </row>
    <row r="22" spans="1:11" ht="14.25" customHeight="1" x14ac:dyDescent="0.25">
      <c r="A22" s="1334" t="s">
        <v>155</v>
      </c>
      <c r="B22" s="962"/>
      <c r="C22" s="961">
        <v>28.998392370609899</v>
      </c>
      <c r="D22" s="961">
        <v>9.8550186476159389</v>
      </c>
      <c r="E22" s="961">
        <v>1197.74524518</v>
      </c>
      <c r="F22" s="961">
        <v>101.40730714838638</v>
      </c>
      <c r="G22" s="961">
        <v>412.32137614835693</v>
      </c>
      <c r="H22" s="961">
        <v>34.4247975775844</v>
      </c>
      <c r="I22" s="961">
        <v>117700</v>
      </c>
      <c r="K22" s="459"/>
    </row>
    <row r="23" spans="1:11" ht="14.25" customHeight="1" x14ac:dyDescent="0.25">
      <c r="C23" s="1455"/>
      <c r="D23" s="1437"/>
      <c r="E23" s="1437"/>
      <c r="F23" s="1437"/>
      <c r="G23" s="1434"/>
      <c r="H23" s="1437"/>
      <c r="I23" s="1420"/>
      <c r="K23" s="459"/>
    </row>
    <row r="24" spans="1:11" ht="14.25" customHeight="1" x14ac:dyDescent="0.25">
      <c r="B24" s="1818" t="s">
        <v>685</v>
      </c>
      <c r="C24" s="1817">
        <v>1.84051255257903</v>
      </c>
      <c r="D24" s="1817">
        <v>17.528690976943142</v>
      </c>
      <c r="E24" s="1817"/>
      <c r="F24" s="1817"/>
      <c r="G24" s="1820">
        <v>305.47704260015331</v>
      </c>
      <c r="H24" s="1817"/>
      <c r="I24" s="1817"/>
      <c r="K24" s="459"/>
    </row>
    <row r="25" spans="1:11" ht="14.25" customHeight="1" x14ac:dyDescent="0.25">
      <c r="B25" s="1816" t="s">
        <v>684</v>
      </c>
      <c r="C25" s="1815">
        <v>4.1610613531832694</v>
      </c>
      <c r="D25" s="1815">
        <v>39.629155744602564</v>
      </c>
      <c r="E25" s="1815"/>
      <c r="F25" s="1815"/>
      <c r="G25" s="1815">
        <v>104.80576936862418</v>
      </c>
      <c r="H25" s="1815"/>
      <c r="I25" s="1815"/>
      <c r="K25" s="459"/>
    </row>
    <row r="26" spans="1:11" ht="14.25" customHeight="1" x14ac:dyDescent="0.25">
      <c r="B26" s="1823" t="s">
        <v>384</v>
      </c>
      <c r="C26" s="1812">
        <v>6.0015739057622994</v>
      </c>
      <c r="D26" s="1812">
        <v>57.157846721545702</v>
      </c>
      <c r="E26" s="1812">
        <v>470.43648409000002</v>
      </c>
      <c r="F26" s="1812">
        <v>1020.406997307622</v>
      </c>
      <c r="G26" s="1812">
        <v>410.28281196877748</v>
      </c>
      <c r="H26" s="1812">
        <v>87.213221304979726</v>
      </c>
      <c r="I26" s="1812">
        <v>4200</v>
      </c>
      <c r="K26" s="459"/>
    </row>
    <row r="27" spans="1:11" ht="14.25" customHeight="1" x14ac:dyDescent="0.25">
      <c r="B27" s="1818" t="s">
        <v>685</v>
      </c>
      <c r="C27" s="1817">
        <v>5.7359363807924586</v>
      </c>
      <c r="D27" s="1817">
        <v>17.12219815161928</v>
      </c>
      <c r="E27" s="1817"/>
      <c r="F27" s="1817"/>
      <c r="G27" s="1820">
        <v>184.50168240748536</v>
      </c>
      <c r="H27" s="1817"/>
      <c r="I27" s="1817"/>
      <c r="K27" s="459"/>
    </row>
    <row r="28" spans="1:11" ht="14.25" customHeight="1" x14ac:dyDescent="0.25">
      <c r="B28" s="1816" t="s">
        <v>684</v>
      </c>
      <c r="C28" s="1815">
        <v>6.2604147356202411</v>
      </c>
      <c r="D28" s="1815">
        <v>18.687805180955944</v>
      </c>
      <c r="E28" s="1815"/>
      <c r="F28" s="1815"/>
      <c r="G28" s="1815">
        <v>36.315479536470001</v>
      </c>
      <c r="H28" s="1815"/>
      <c r="I28" s="1815"/>
      <c r="K28" s="459"/>
    </row>
    <row r="29" spans="1:11" ht="14.25" customHeight="1" x14ac:dyDescent="0.25">
      <c r="B29" s="1823" t="s">
        <v>383</v>
      </c>
      <c r="C29" s="1812">
        <v>11.996351116412699</v>
      </c>
      <c r="D29" s="1812">
        <v>35.810003332575221</v>
      </c>
      <c r="E29" s="1812">
        <v>453.79716284</v>
      </c>
      <c r="F29" s="1812">
        <v>333.16441843731081</v>
      </c>
      <c r="G29" s="1812">
        <v>220.81716194395537</v>
      </c>
      <c r="H29" s="1812">
        <v>48.659881556335591</v>
      </c>
      <c r="I29" s="1812">
        <v>13400</v>
      </c>
      <c r="K29" s="459"/>
    </row>
    <row r="30" spans="1:11" ht="14.25" customHeight="1" x14ac:dyDescent="0.25">
      <c r="B30" s="1818" t="s">
        <v>685</v>
      </c>
      <c r="C30" s="1817">
        <v>-6.3366089678752662</v>
      </c>
      <c r="D30" s="1817">
        <v>-14.736299925291318</v>
      </c>
      <c r="E30" s="1817"/>
      <c r="F30" s="1817"/>
      <c r="G30" s="1820">
        <v>64.326640168592135</v>
      </c>
      <c r="H30" s="1817"/>
      <c r="I30" s="1817"/>
      <c r="K30" s="459"/>
    </row>
    <row r="31" spans="1:11" ht="14.25" customHeight="1" x14ac:dyDescent="0.25">
      <c r="B31" s="1816" t="s">
        <v>684</v>
      </c>
      <c r="C31" s="1815">
        <v>1.3378294015976369</v>
      </c>
      <c r="D31" s="1815">
        <v>3.1112311665061321</v>
      </c>
      <c r="E31" s="1815"/>
      <c r="F31" s="1815"/>
      <c r="G31" s="1815">
        <v>26.028512162290252</v>
      </c>
      <c r="H31" s="1815"/>
      <c r="I31" s="1815"/>
      <c r="K31" s="459"/>
    </row>
    <row r="32" spans="1:11" ht="14.25" customHeight="1" x14ac:dyDescent="0.25">
      <c r="B32" s="1823" t="s">
        <v>382</v>
      </c>
      <c r="C32" s="1812">
        <v>-4.9987795662776291</v>
      </c>
      <c r="D32" s="1812">
        <v>-11.625068758785183</v>
      </c>
      <c r="E32" s="1812">
        <v>334.16113496999998</v>
      </c>
      <c r="F32" s="1812">
        <v>193.26447145011497</v>
      </c>
      <c r="G32" s="1812">
        <v>90.35515233088239</v>
      </c>
      <c r="H32" s="1812">
        <v>27.039395930647114</v>
      </c>
      <c r="I32" s="1812">
        <v>17200</v>
      </c>
      <c r="K32" s="459"/>
    </row>
    <row r="33" spans="1:11" ht="14.25" customHeight="1" x14ac:dyDescent="0.25">
      <c r="B33" s="1818" t="s">
        <v>685</v>
      </c>
      <c r="C33" s="1817">
        <v>2.2120115554707671</v>
      </c>
      <c r="D33" s="1817">
        <v>4.4462543828558134</v>
      </c>
      <c r="E33" s="1817"/>
      <c r="F33" s="1817"/>
      <c r="G33" s="1820">
        <v>36.396270399047673</v>
      </c>
      <c r="H33" s="1817"/>
      <c r="I33" s="1817"/>
      <c r="K33" s="459"/>
    </row>
    <row r="34" spans="1:11" ht="14.25" customHeight="1" x14ac:dyDescent="0.25">
      <c r="A34" s="1457"/>
      <c r="B34" s="1816" t="s">
        <v>684</v>
      </c>
      <c r="C34" s="1815">
        <v>2.7885650262509136</v>
      </c>
      <c r="D34" s="1815">
        <v>5.6051558316601282</v>
      </c>
      <c r="E34" s="1815"/>
      <c r="F34" s="1815"/>
      <c r="G34" s="1815">
        <v>20.406114031757312</v>
      </c>
      <c r="H34" s="1815"/>
      <c r="I34" s="1815"/>
      <c r="K34" s="459"/>
    </row>
    <row r="35" spans="1:11" ht="14.25" customHeight="1" x14ac:dyDescent="0.25">
      <c r="A35" s="1457"/>
      <c r="B35" s="1823" t="s">
        <v>381</v>
      </c>
      <c r="C35" s="1812">
        <v>5.0005765817216803</v>
      </c>
      <c r="D35" s="1812">
        <v>10.05141021451594</v>
      </c>
      <c r="E35" s="1812">
        <v>84.931597309999987</v>
      </c>
      <c r="F35" s="1812">
        <v>42.557718252628959</v>
      </c>
      <c r="G35" s="1812">
        <v>56.802384430804985</v>
      </c>
      <c r="H35" s="1812">
        <v>66.880155595657186</v>
      </c>
      <c r="I35" s="1812">
        <v>19900</v>
      </c>
      <c r="K35" s="459"/>
    </row>
    <row r="36" spans="1:11" ht="14.25" customHeight="1" x14ac:dyDescent="0.25">
      <c r="B36" s="1818" t="s">
        <v>685</v>
      </c>
      <c r="C36" s="1817">
        <v>11.268878107360488</v>
      </c>
      <c r="D36" s="1817">
        <v>38.858200370208579</v>
      </c>
      <c r="E36" s="1817"/>
      <c r="F36" s="1817"/>
      <c r="G36" s="1820">
        <v>44.12065323212969</v>
      </c>
      <c r="H36" s="1817"/>
      <c r="I36" s="1817"/>
      <c r="K36" s="459"/>
    </row>
    <row r="37" spans="1:11" ht="14.25" customHeight="1" x14ac:dyDescent="0.25">
      <c r="B37" s="1816" t="s">
        <v>684</v>
      </c>
      <c r="C37" s="1815">
        <v>-1.2687822480777862</v>
      </c>
      <c r="D37" s="1815">
        <v>-4.3751112002682282</v>
      </c>
      <c r="E37" s="1815"/>
      <c r="F37" s="1815"/>
      <c r="G37" s="1815">
        <v>19.14391501547243</v>
      </c>
      <c r="H37" s="1815"/>
      <c r="I37" s="1815"/>
      <c r="K37" s="459"/>
    </row>
    <row r="38" spans="1:11" ht="14.25" customHeight="1" x14ac:dyDescent="0.25">
      <c r="B38" s="1823" t="s">
        <v>1221</v>
      </c>
      <c r="C38" s="1812">
        <v>10.0000958592827</v>
      </c>
      <c r="D38" s="1812">
        <v>34.483089169940349</v>
      </c>
      <c r="E38" s="1812">
        <v>181.30372734000002</v>
      </c>
      <c r="F38" s="1812">
        <v>155.44852496408799</v>
      </c>
      <c r="G38" s="1812">
        <v>63.264568247602121</v>
      </c>
      <c r="H38" s="1812">
        <v>34.894245791738015</v>
      </c>
      <c r="I38" s="1812">
        <v>11600</v>
      </c>
      <c r="K38" s="459"/>
    </row>
    <row r="39" spans="1:11" ht="12.75" customHeight="1" x14ac:dyDescent="0.25">
      <c r="B39" s="1823"/>
      <c r="C39" s="1812"/>
      <c r="D39" s="1812"/>
      <c r="E39" s="1812"/>
      <c r="F39" s="1812"/>
      <c r="G39" s="1812"/>
      <c r="H39" s="1812"/>
      <c r="I39" s="1812"/>
      <c r="K39" s="459"/>
    </row>
    <row r="40" spans="1:11" ht="14.25" customHeight="1" x14ac:dyDescent="0.25">
      <c r="B40" s="1823" t="s">
        <v>379</v>
      </c>
      <c r="C40" s="1812">
        <v>2.0019922087248521</v>
      </c>
      <c r="D40" s="1812"/>
      <c r="E40" s="1812">
        <v>3.1067150700001207</v>
      </c>
      <c r="F40" s="1812"/>
      <c r="G40" s="1812">
        <v>196.81413451765701</v>
      </c>
      <c r="H40" s="1812"/>
      <c r="I40" s="1812"/>
      <c r="K40" s="459"/>
    </row>
    <row r="41" spans="1:11" ht="14.25" customHeight="1" x14ac:dyDescent="0.25">
      <c r="C41" s="1455"/>
      <c r="K41" s="459"/>
    </row>
    <row r="42" spans="1:11" ht="14.25" customHeight="1" x14ac:dyDescent="0.25">
      <c r="A42" s="1327"/>
      <c r="B42" s="157" t="s">
        <v>685</v>
      </c>
      <c r="C42" s="156">
        <v>13.352821676425538</v>
      </c>
      <c r="D42" s="156">
        <v>8.0560010114181217</v>
      </c>
      <c r="E42" s="156"/>
      <c r="F42" s="156"/>
      <c r="G42" s="156">
        <v>773.11033491593446</v>
      </c>
      <c r="H42" s="156"/>
      <c r="I42" s="156"/>
      <c r="K42" s="459"/>
    </row>
    <row r="43" spans="1:11" ht="14.25" customHeight="1" x14ac:dyDescent="0.25">
      <c r="A43" s="1327"/>
      <c r="B43" s="164" t="s">
        <v>684</v>
      </c>
      <c r="C43" s="163">
        <v>16.648988429201065</v>
      </c>
      <c r="D43" s="163">
        <v>10.044638569653733</v>
      </c>
      <c r="E43" s="163"/>
      <c r="F43" s="163"/>
      <c r="G43" s="1456">
        <v>265.22587852374483</v>
      </c>
      <c r="H43" s="163"/>
      <c r="I43" s="163"/>
      <c r="K43" s="459"/>
    </row>
    <row r="44" spans="1:11" ht="14.25" customHeight="1" x14ac:dyDescent="0.25">
      <c r="A44" s="1334" t="s">
        <v>1527</v>
      </c>
      <c r="B44" s="962"/>
      <c r="C44" s="961">
        <v>30.001810105626603</v>
      </c>
      <c r="D44" s="961">
        <v>18.100639581071857</v>
      </c>
      <c r="E44" s="961">
        <v>1527.73682162</v>
      </c>
      <c r="F44" s="961">
        <v>226.87475033205348</v>
      </c>
      <c r="G44" s="961">
        <v>1038.3362134396793</v>
      </c>
      <c r="H44" s="961">
        <v>67.965646880110924</v>
      </c>
      <c r="I44" s="961">
        <v>66300</v>
      </c>
      <c r="K44" s="459"/>
    </row>
    <row r="45" spans="1:11" ht="12.75" customHeight="1" x14ac:dyDescent="0.25">
      <c r="A45" s="1439"/>
      <c r="C45" s="1455"/>
      <c r="D45" s="1437"/>
      <c r="E45" s="1456"/>
      <c r="F45" s="1437"/>
      <c r="G45" s="1434"/>
      <c r="H45" s="1437"/>
      <c r="I45" s="1455"/>
      <c r="K45" s="459"/>
    </row>
    <row r="46" spans="1:11" ht="12.75" customHeight="1" x14ac:dyDescent="0.25">
      <c r="A46" s="1439"/>
      <c r="B46" s="1818" t="s">
        <v>685</v>
      </c>
      <c r="C46" s="1817">
        <v>-11.473602338063623</v>
      </c>
      <c r="D46" s="1817">
        <v>-47.313824074489169</v>
      </c>
      <c r="E46" s="1817"/>
      <c r="F46" s="1817"/>
      <c r="G46" s="1817">
        <v>58.278383874495383</v>
      </c>
      <c r="H46" s="1817"/>
      <c r="I46" s="1817"/>
      <c r="K46" s="459"/>
    </row>
    <row r="47" spans="1:11" ht="12.75" customHeight="1" x14ac:dyDescent="0.25">
      <c r="A47" s="1439"/>
      <c r="B47" s="1816" t="s">
        <v>684</v>
      </c>
      <c r="C47" s="1815">
        <v>-2.5260147687154788</v>
      </c>
      <c r="D47" s="1815">
        <v>-10.416555747280325</v>
      </c>
      <c r="E47" s="1815"/>
      <c r="F47" s="1815"/>
      <c r="G47" s="1815">
        <v>56.049975199945976</v>
      </c>
      <c r="H47" s="1815"/>
      <c r="I47" s="1815"/>
      <c r="K47" s="459"/>
    </row>
    <row r="48" spans="1:11" ht="12.75" customHeight="1" x14ac:dyDescent="0.25">
      <c r="B48" s="1823" t="s">
        <v>1529</v>
      </c>
      <c r="C48" s="1812">
        <v>-13.9996171067791</v>
      </c>
      <c r="D48" s="1813">
        <v>-57.730379821769482</v>
      </c>
      <c r="E48" s="1812">
        <v>192.09603386999999</v>
      </c>
      <c r="F48" s="1812">
        <v>195.73018839581189</v>
      </c>
      <c r="G48" s="1812">
        <v>114.32835907444135</v>
      </c>
      <c r="H48" s="1813">
        <v>59.516251726369575</v>
      </c>
      <c r="I48" s="1812">
        <v>9700</v>
      </c>
      <c r="K48" s="459"/>
    </row>
    <row r="49" spans="1:11" ht="12.75" customHeight="1" x14ac:dyDescent="0.25">
      <c r="B49" s="1818" t="s">
        <v>685</v>
      </c>
      <c r="C49" s="1817">
        <v>12.468505327196189</v>
      </c>
      <c r="D49" s="1817">
        <v>59.373834891410418</v>
      </c>
      <c r="E49" s="1817"/>
      <c r="F49" s="1817"/>
      <c r="G49" s="1817">
        <v>57.550444850739943</v>
      </c>
      <c r="H49" s="1817"/>
      <c r="I49" s="1817"/>
      <c r="K49" s="459"/>
    </row>
    <row r="50" spans="1:11" ht="12.75" customHeight="1" x14ac:dyDescent="0.25">
      <c r="B50" s="1816" t="s">
        <v>684</v>
      </c>
      <c r="C50" s="1815">
        <v>1.5317884487976121</v>
      </c>
      <c r="D50" s="1815">
        <v>7.2942307085600575</v>
      </c>
      <c r="E50" s="1815"/>
      <c r="F50" s="1815"/>
      <c r="G50" s="1815">
        <v>11.73729345172293</v>
      </c>
      <c r="H50" s="1815"/>
      <c r="I50" s="1815"/>
      <c r="K50" s="459"/>
    </row>
    <row r="51" spans="1:11" ht="12.75" customHeight="1" x14ac:dyDescent="0.25">
      <c r="B51" s="1823" t="s">
        <v>1530</v>
      </c>
      <c r="C51" s="1812">
        <v>14.0002937759938</v>
      </c>
      <c r="D51" s="1813">
        <v>66.668065599970475</v>
      </c>
      <c r="E51" s="1812">
        <v>72.438796730000007</v>
      </c>
      <c r="F51" s="1812">
        <v>85.531155592216592</v>
      </c>
      <c r="G51" s="1812">
        <v>69.28773830246287</v>
      </c>
      <c r="H51" s="1813">
        <v>95.650040351606023</v>
      </c>
      <c r="I51" s="1812">
        <v>8400</v>
      </c>
      <c r="K51" s="459"/>
    </row>
    <row r="52" spans="1:11" ht="12.75" customHeight="1" x14ac:dyDescent="0.25">
      <c r="B52" s="1818" t="s">
        <v>685</v>
      </c>
      <c r="C52" s="1817">
        <v>23.132044739029514</v>
      </c>
      <c r="D52" s="1817">
        <v>63.375465038437021</v>
      </c>
      <c r="E52" s="1817"/>
      <c r="F52" s="1817"/>
      <c r="G52" s="1817">
        <v>488.91848146684953</v>
      </c>
      <c r="H52" s="1817"/>
      <c r="I52" s="1817"/>
      <c r="K52" s="459"/>
    </row>
    <row r="53" spans="1:11" ht="12.75" customHeight="1" x14ac:dyDescent="0.25">
      <c r="B53" s="1816" t="s">
        <v>684</v>
      </c>
      <c r="C53" s="1815">
        <v>0.86802235939788763</v>
      </c>
      <c r="D53" s="1815">
        <v>2.3781434504051715</v>
      </c>
      <c r="E53" s="1815"/>
      <c r="F53" s="1815"/>
      <c r="G53" s="1815">
        <v>54.128590474658502</v>
      </c>
      <c r="H53" s="1815"/>
      <c r="I53" s="1815"/>
      <c r="K53" s="459"/>
    </row>
    <row r="54" spans="1:11" ht="12.75" customHeight="1" x14ac:dyDescent="0.25">
      <c r="B54" s="1823" t="s">
        <v>1531</v>
      </c>
      <c r="C54" s="1812">
        <v>24.000067098427401</v>
      </c>
      <c r="D54" s="1813">
        <v>65.75360848884219</v>
      </c>
      <c r="E54" s="1812">
        <v>1475.7294296800001</v>
      </c>
      <c r="F54" s="1812">
        <v>974.52607963847208</v>
      </c>
      <c r="G54" s="1812">
        <v>543.04707194150808</v>
      </c>
      <c r="H54" s="1813">
        <v>36.798552703476503</v>
      </c>
      <c r="I54" s="1812">
        <v>14600</v>
      </c>
      <c r="K54" s="459"/>
    </row>
    <row r="55" spans="1:11" ht="12.75" customHeight="1" x14ac:dyDescent="0.25">
      <c r="B55" s="1818" t="s">
        <v>685</v>
      </c>
      <c r="C55" s="1817">
        <v>28.184293049531661</v>
      </c>
      <c r="D55" s="1817">
        <v>83.50901644305678</v>
      </c>
      <c r="E55" s="1817"/>
      <c r="F55" s="1817"/>
      <c r="G55" s="1817">
        <v>81.877171133840591</v>
      </c>
      <c r="H55" s="1817"/>
      <c r="I55" s="1817"/>
      <c r="K55" s="459"/>
    </row>
    <row r="56" spans="1:11" ht="12.75" customHeight="1" x14ac:dyDescent="0.25">
      <c r="B56" s="1816" t="s">
        <v>684</v>
      </c>
      <c r="C56" s="1815">
        <v>0.81571946452903532</v>
      </c>
      <c r="D56" s="1815">
        <v>2.4169465615675119</v>
      </c>
      <c r="E56" s="1815"/>
      <c r="F56" s="1815"/>
      <c r="G56" s="1815">
        <v>10.251745951836361</v>
      </c>
      <c r="H56" s="1815"/>
      <c r="I56" s="1815"/>
      <c r="K56" s="459"/>
    </row>
    <row r="57" spans="1:11" ht="12.75" customHeight="1" x14ac:dyDescent="0.25">
      <c r="B57" s="1823" t="s">
        <v>1532</v>
      </c>
      <c r="C57" s="1812">
        <v>29.000012514060696</v>
      </c>
      <c r="D57" s="1813">
        <v>85.925963004624279</v>
      </c>
      <c r="E57" s="1812">
        <v>79.798580430000001</v>
      </c>
      <c r="F57" s="1812">
        <v>58.709405212961897</v>
      </c>
      <c r="G57" s="1812">
        <v>92.128917085676946</v>
      </c>
      <c r="H57" s="1813">
        <v>115.45182456784832</v>
      </c>
      <c r="I57" s="1812">
        <v>13500</v>
      </c>
      <c r="K57" s="459"/>
    </row>
    <row r="58" spans="1:11" ht="12.75" customHeight="1" x14ac:dyDescent="0.25">
      <c r="B58" s="1822"/>
      <c r="C58" s="1821"/>
      <c r="D58" s="1820"/>
      <c r="E58" s="1820"/>
      <c r="F58" s="1820"/>
      <c r="G58" s="1820"/>
      <c r="H58" s="1820"/>
      <c r="I58" s="1819"/>
      <c r="K58" s="459"/>
    </row>
    <row r="59" spans="1:11" ht="12.75" customHeight="1" x14ac:dyDescent="0.25">
      <c r="B59" s="1818" t="s">
        <v>685</v>
      </c>
      <c r="C59" s="1817">
        <v>52.310625269918496</v>
      </c>
      <c r="D59" s="1817">
        <v>45.290584649280085</v>
      </c>
      <c r="E59" s="1817"/>
      <c r="F59" s="1817"/>
      <c r="G59" s="1817">
        <v>686.62448132592499</v>
      </c>
      <c r="H59" s="1817"/>
      <c r="I59" s="1817"/>
      <c r="K59" s="459"/>
    </row>
    <row r="60" spans="1:11" ht="12.75" customHeight="1" x14ac:dyDescent="0.25">
      <c r="A60" s="1327"/>
      <c r="B60" s="1816" t="s">
        <v>684</v>
      </c>
      <c r="C60" s="1815">
        <v>0.68951548027490295</v>
      </c>
      <c r="D60" s="1815">
        <v>0.59698309980511077</v>
      </c>
      <c r="E60" s="1815"/>
      <c r="F60" s="1815"/>
      <c r="G60" s="1815">
        <v>132.16760541128542</v>
      </c>
      <c r="H60" s="1815"/>
      <c r="I60" s="1815"/>
      <c r="K60" s="459"/>
    </row>
    <row r="61" spans="1:11" ht="12.75" customHeight="1" x14ac:dyDescent="0.25">
      <c r="A61" s="1327"/>
      <c r="B61" s="1814" t="s">
        <v>1533</v>
      </c>
      <c r="C61" s="1812">
        <v>53.000140750193403</v>
      </c>
      <c r="D61" s="1813">
        <v>45.887567749085193</v>
      </c>
      <c r="E61" s="1812">
        <v>1820.06284071</v>
      </c>
      <c r="F61" s="1812">
        <v>387.09264103434782</v>
      </c>
      <c r="G61" s="1812">
        <v>818.79208673721041</v>
      </c>
      <c r="H61" s="1813">
        <v>44.987022888605459</v>
      </c>
      <c r="I61" s="1812">
        <v>46200</v>
      </c>
      <c r="K61" s="459"/>
    </row>
    <row r="62" spans="1:11" ht="12.75" customHeight="1" x14ac:dyDescent="0.25">
      <c r="A62" s="1328"/>
      <c r="B62" s="157"/>
      <c r="C62" s="156"/>
      <c r="D62" s="156"/>
      <c r="E62" s="1437"/>
      <c r="F62" s="156"/>
      <c r="G62" s="1434"/>
      <c r="H62" s="156"/>
      <c r="I62" s="156"/>
      <c r="K62" s="459"/>
    </row>
    <row r="63" spans="1:11" ht="12.75" customHeight="1" x14ac:dyDescent="0.25">
      <c r="A63" s="1327"/>
      <c r="B63" s="157" t="s">
        <v>685</v>
      </c>
      <c r="C63" s="156">
        <v>7.6183021467905805</v>
      </c>
      <c r="D63" s="156">
        <v>203.15472391441546</v>
      </c>
      <c r="E63" s="156"/>
      <c r="F63" s="156"/>
      <c r="G63" s="156">
        <v>39.450381559157996</v>
      </c>
      <c r="H63" s="156"/>
      <c r="I63" s="156"/>
      <c r="K63" s="459"/>
    </row>
    <row r="64" spans="1:11" ht="12.75" customHeight="1" x14ac:dyDescent="0.25">
      <c r="A64" s="1327"/>
      <c r="B64" s="164" t="s">
        <v>684</v>
      </c>
      <c r="C64" s="163">
        <v>-16.618123428998931</v>
      </c>
      <c r="D64" s="163">
        <v>-443.14995810663817</v>
      </c>
      <c r="E64" s="163"/>
      <c r="F64" s="163"/>
      <c r="G64" s="163">
        <v>3.9932285881242859</v>
      </c>
      <c r="H64" s="163"/>
      <c r="I64" s="163"/>
      <c r="K64" s="459"/>
    </row>
    <row r="65" spans="1:11" ht="12.75" customHeight="1" x14ac:dyDescent="0.25">
      <c r="A65" s="1327"/>
      <c r="B65" s="457" t="s">
        <v>380</v>
      </c>
      <c r="C65" s="159">
        <v>-8.9998212822083499</v>
      </c>
      <c r="D65" s="456">
        <v>-239.99523419222265</v>
      </c>
      <c r="E65" s="159">
        <v>41.697416960000005</v>
      </c>
      <c r="F65" s="159">
        <v>270.15834388676535</v>
      </c>
      <c r="G65" s="159">
        <v>43.443610147282286</v>
      </c>
      <c r="H65" s="159">
        <v>104.18777304348946</v>
      </c>
      <c r="I65" s="159">
        <v>1500</v>
      </c>
      <c r="K65" s="459"/>
    </row>
    <row r="66" spans="1:11" ht="8.25" customHeight="1" x14ac:dyDescent="0.25">
      <c r="A66" s="1321"/>
      <c r="B66" s="166"/>
      <c r="C66" s="159"/>
      <c r="D66" s="159"/>
      <c r="E66" s="159"/>
      <c r="F66" s="159"/>
      <c r="G66" s="159"/>
      <c r="H66" s="159"/>
      <c r="I66" s="159"/>
      <c r="K66" s="459"/>
    </row>
    <row r="67" spans="1:11" ht="12.75" customHeight="1" x14ac:dyDescent="0.25">
      <c r="B67" s="166" t="s">
        <v>623</v>
      </c>
      <c r="C67" s="156">
        <v>-2.1574875095353718E-4</v>
      </c>
      <c r="D67" s="156"/>
      <c r="E67" s="156">
        <v>1.4219999911802006E-5</v>
      </c>
      <c r="F67" s="156">
        <v>8.3647058304717683E-5</v>
      </c>
      <c r="G67" s="156">
        <v>5.3923421947226444</v>
      </c>
      <c r="H67" s="156"/>
      <c r="I67" s="159">
        <v>1700</v>
      </c>
      <c r="K67" s="459"/>
    </row>
    <row r="68" spans="1:11" ht="9" customHeight="1" x14ac:dyDescent="0.25">
      <c r="B68" s="157"/>
      <c r="C68" s="156"/>
      <c r="D68" s="156"/>
      <c r="E68" s="156"/>
      <c r="F68" s="156"/>
      <c r="G68" s="156"/>
      <c r="H68" s="156"/>
      <c r="I68" s="156"/>
      <c r="K68" s="459"/>
    </row>
    <row r="69" spans="1:11" ht="12.75" customHeight="1" x14ac:dyDescent="0.25">
      <c r="B69" s="157" t="s">
        <v>685</v>
      </c>
      <c r="C69" s="156">
        <v>58.987397575978463</v>
      </c>
      <c r="D69" s="156">
        <v>47.763074960306447</v>
      </c>
      <c r="E69" s="156"/>
      <c r="F69" s="156"/>
      <c r="G69" s="156">
        <v>727.68121205837451</v>
      </c>
      <c r="H69" s="156"/>
      <c r="I69" s="156"/>
      <c r="K69" s="459"/>
    </row>
    <row r="70" spans="1:11" ht="12.75" customHeight="1" x14ac:dyDescent="0.25">
      <c r="A70" s="1327"/>
      <c r="B70" s="157" t="s">
        <v>684</v>
      </c>
      <c r="C70" s="163">
        <v>-14.98729385674436</v>
      </c>
      <c r="D70" s="163">
        <v>-12.135460612748469</v>
      </c>
      <c r="E70" s="163"/>
      <c r="F70" s="163"/>
      <c r="G70" s="163">
        <v>139.94682702084086</v>
      </c>
      <c r="H70" s="163"/>
      <c r="I70" s="163"/>
      <c r="K70" s="459"/>
    </row>
    <row r="71" spans="1:11" x14ac:dyDescent="0.25">
      <c r="A71" s="1334" t="s">
        <v>1326</v>
      </c>
      <c r="B71" s="962"/>
      <c r="C71" s="961">
        <v>44.000103719234097</v>
      </c>
      <c r="D71" s="961">
        <v>35.627614347557973</v>
      </c>
      <c r="E71" s="961">
        <v>1861.76027189</v>
      </c>
      <c r="F71" s="961">
        <v>370.36962843017466</v>
      </c>
      <c r="G71" s="961">
        <v>867.62803907921534</v>
      </c>
      <c r="H71" s="961">
        <v>46.602564904794477</v>
      </c>
      <c r="I71" s="961">
        <v>49400</v>
      </c>
      <c r="K71" s="459"/>
    </row>
    <row r="72" spans="1:11" ht="11.25" customHeight="1" x14ac:dyDescent="0.25">
      <c r="A72" s="1321"/>
      <c r="B72" s="455"/>
      <c r="C72" s="1325"/>
      <c r="D72" s="1325"/>
      <c r="E72" s="1325"/>
      <c r="F72" s="1325"/>
      <c r="G72" s="1325"/>
      <c r="H72" s="1325"/>
      <c r="I72" s="1325"/>
      <c r="K72" s="459"/>
    </row>
    <row r="73" spans="1:11" x14ac:dyDescent="0.25">
      <c r="A73" s="1334" t="s">
        <v>754</v>
      </c>
      <c r="B73" s="962"/>
      <c r="C73" s="961">
        <v>-0.9986493132055001</v>
      </c>
      <c r="D73" s="961"/>
      <c r="E73" s="961">
        <v>18.260621049999997</v>
      </c>
      <c r="F73" s="961"/>
      <c r="G73" s="961">
        <v>10.321481220205149</v>
      </c>
      <c r="H73" s="961"/>
      <c r="I73" s="961">
        <v>8000</v>
      </c>
      <c r="K73" s="459"/>
    </row>
    <row r="74" spans="1:11" ht="11.25" customHeight="1" x14ac:dyDescent="0.25">
      <c r="A74" s="1324"/>
      <c r="B74" s="165"/>
      <c r="C74" s="163"/>
      <c r="D74" s="163"/>
      <c r="E74" s="163"/>
      <c r="F74" s="163"/>
      <c r="G74" s="163"/>
      <c r="H74" s="163"/>
      <c r="I74" s="163"/>
      <c r="K74" s="459"/>
    </row>
    <row r="75" spans="1:11" x14ac:dyDescent="0.25">
      <c r="A75" s="1334" t="s">
        <v>61</v>
      </c>
      <c r="B75" s="962" t="s">
        <v>623</v>
      </c>
      <c r="C75" s="961">
        <v>-4.7032342058460075E-3</v>
      </c>
      <c r="D75" s="961"/>
      <c r="E75" s="961">
        <v>4.2499717599999993</v>
      </c>
      <c r="F75" s="961">
        <v>11.186495615939343</v>
      </c>
      <c r="G75" s="961">
        <v>-0.80147893293231032</v>
      </c>
      <c r="H75" s="961">
        <v>-18.85845314257595</v>
      </c>
      <c r="I75" s="961">
        <v>3800</v>
      </c>
      <c r="K75" s="459"/>
    </row>
    <row r="76" spans="1:11" ht="7.5" customHeight="1" x14ac:dyDescent="0.25">
      <c r="A76" s="1321"/>
      <c r="B76" s="454"/>
      <c r="C76" s="1325"/>
      <c r="D76" s="1325"/>
      <c r="E76" s="1325"/>
      <c r="F76" s="1325"/>
      <c r="G76" s="1325"/>
      <c r="H76" s="1325"/>
      <c r="I76" s="1325"/>
      <c r="K76" s="459"/>
    </row>
    <row r="77" spans="1:11" x14ac:dyDescent="0.25">
      <c r="A77" s="1323"/>
      <c r="B77" s="157" t="s">
        <v>685</v>
      </c>
      <c r="C77" s="156">
        <v>97.296134136863046</v>
      </c>
      <c r="D77" s="156">
        <v>15.872126286600823</v>
      </c>
      <c r="E77" s="156"/>
      <c r="F77" s="156"/>
      <c r="G77" s="156">
        <v>1727.5765796485523</v>
      </c>
      <c r="H77" s="156"/>
      <c r="I77" s="156"/>
      <c r="K77" s="459"/>
    </row>
    <row r="78" spans="1:11" ht="15.75" thickBot="1" x14ac:dyDescent="0.3">
      <c r="A78" s="1322"/>
      <c r="B78" s="164" t="s">
        <v>684</v>
      </c>
      <c r="C78" s="156">
        <v>4.7038195111959409</v>
      </c>
      <c r="D78" s="163">
        <v>0.76734412906948457</v>
      </c>
      <c r="E78" s="156"/>
      <c r="F78" s="156"/>
      <c r="G78" s="156">
        <v>600.21251061322459</v>
      </c>
      <c r="H78" s="163"/>
      <c r="I78" s="156"/>
      <c r="K78" s="459"/>
    </row>
    <row r="79" spans="1:11" ht="15.75" thickBot="1" x14ac:dyDescent="0.3">
      <c r="A79" s="162" t="s">
        <v>378</v>
      </c>
      <c r="B79" s="161"/>
      <c r="C79" s="160">
        <v>101.99995364805899</v>
      </c>
      <c r="D79" s="160">
        <v>16.63947041567031</v>
      </c>
      <c r="E79" s="160">
        <v>4609.7529315000002</v>
      </c>
      <c r="F79" s="160">
        <v>186</v>
      </c>
      <c r="G79" s="160">
        <v>2327.7890902617769</v>
      </c>
      <c r="H79" s="160">
        <v>50.497046693223126</v>
      </c>
      <c r="I79" s="160">
        <v>245200</v>
      </c>
      <c r="K79" s="459"/>
    </row>
    <row r="80" spans="1:11" ht="8.25" customHeight="1" x14ac:dyDescent="0.25">
      <c r="A80" s="1321"/>
      <c r="B80" s="157"/>
      <c r="C80" s="167"/>
      <c r="D80" s="156"/>
      <c r="E80" s="156"/>
      <c r="F80" s="156"/>
      <c r="G80" s="156"/>
      <c r="H80" s="156"/>
      <c r="I80" s="156"/>
      <c r="K80" s="459"/>
    </row>
    <row r="81" spans="1:11" x14ac:dyDescent="0.25">
      <c r="A81" s="1450" t="s">
        <v>369</v>
      </c>
      <c r="B81" s="1449"/>
      <c r="C81" s="1448"/>
      <c r="D81" s="1447"/>
      <c r="E81" s="1445"/>
      <c r="F81" s="1446"/>
      <c r="G81" s="1446">
        <v>2184.2890032813157</v>
      </c>
      <c r="H81" s="1446"/>
      <c r="I81" s="1445"/>
      <c r="K81" s="459"/>
    </row>
    <row r="82" spans="1:11" ht="15.75" thickBot="1" x14ac:dyDescent="0.3">
      <c r="A82" s="1444" t="s">
        <v>368</v>
      </c>
      <c r="B82" s="1443"/>
      <c r="C82" s="1442"/>
      <c r="D82" s="1441"/>
      <c r="E82" s="1440"/>
      <c r="F82" s="1440"/>
      <c r="G82" s="1440"/>
      <c r="H82" s="1440"/>
      <c r="I82" s="1440">
        <v>256839.08600000001</v>
      </c>
      <c r="K82" s="459"/>
    </row>
    <row r="83" spans="1:11" x14ac:dyDescent="0.25">
      <c r="A83" s="1439"/>
      <c r="B83" s="1437"/>
      <c r="C83" s="1435"/>
      <c r="D83" s="1438"/>
      <c r="G83" s="1434"/>
      <c r="I83" s="156"/>
      <c r="K83" s="459"/>
    </row>
    <row r="84" spans="1:11" x14ac:dyDescent="0.25">
      <c r="A84" s="1421"/>
      <c r="C84" s="1435"/>
      <c r="E84" s="1434"/>
      <c r="F84" s="1437"/>
      <c r="G84" s="1436"/>
      <c r="H84" s="1422"/>
      <c r="I84" s="159"/>
      <c r="K84" s="459"/>
    </row>
    <row r="85" spans="1:11" x14ac:dyDescent="0.25">
      <c r="A85" s="1421"/>
      <c r="C85" s="1435"/>
      <c r="E85" s="1434"/>
      <c r="G85" s="1433"/>
      <c r="I85" s="156"/>
      <c r="K85" s="459"/>
    </row>
    <row r="86" spans="1:11" x14ac:dyDescent="0.25">
      <c r="A86" s="1431"/>
      <c r="B86" s="1430"/>
      <c r="C86" s="168"/>
      <c r="D86" s="159"/>
      <c r="E86" s="156"/>
      <c r="F86" s="159"/>
      <c r="G86" s="159"/>
      <c r="H86" s="159"/>
      <c r="I86" s="159"/>
      <c r="K86" s="459"/>
    </row>
    <row r="87" spans="1:11" x14ac:dyDescent="0.25">
      <c r="A87" s="1321"/>
      <c r="B87" s="156"/>
      <c r="C87" s="167"/>
      <c r="D87" s="156"/>
      <c r="E87" s="156"/>
      <c r="F87" s="156"/>
      <c r="G87" s="156"/>
      <c r="H87" s="156"/>
      <c r="I87" s="458"/>
      <c r="K87" s="459"/>
    </row>
    <row r="88" spans="1:11" x14ac:dyDescent="0.25">
      <c r="A88" s="1431"/>
      <c r="B88" s="1430"/>
      <c r="C88" s="167"/>
      <c r="D88" s="156"/>
      <c r="E88" s="156"/>
      <c r="F88" s="156"/>
      <c r="G88" s="156"/>
      <c r="H88" s="156"/>
      <c r="I88" s="1427"/>
      <c r="K88" s="459"/>
    </row>
    <row r="89" spans="1:11" x14ac:dyDescent="0.25">
      <c r="A89" s="1321"/>
      <c r="B89" s="157"/>
      <c r="C89" s="167"/>
      <c r="D89" s="156"/>
      <c r="E89" s="156"/>
      <c r="F89" s="156"/>
      <c r="G89" s="156"/>
      <c r="H89" s="156"/>
      <c r="I89" s="458"/>
      <c r="K89" s="459"/>
    </row>
    <row r="90" spans="1:11" x14ac:dyDescent="0.25">
      <c r="A90" s="1431"/>
      <c r="B90" s="1430"/>
      <c r="C90" s="167"/>
      <c r="D90" s="156"/>
      <c r="E90" s="156"/>
      <c r="F90" s="156"/>
      <c r="G90" s="156"/>
      <c r="H90" s="159"/>
      <c r="I90" s="1427"/>
      <c r="K90" s="459"/>
    </row>
    <row r="91" spans="1:11" x14ac:dyDescent="0.25">
      <c r="A91" s="1431"/>
      <c r="B91" s="1430"/>
      <c r="C91" s="1429"/>
      <c r="D91" s="1428"/>
      <c r="E91" s="1428"/>
      <c r="F91" s="156"/>
      <c r="G91" s="156"/>
      <c r="H91" s="159"/>
      <c r="I91" s="1427"/>
    </row>
    <row r="92" spans="1:11" x14ac:dyDescent="0.25">
      <c r="B92" s="1426"/>
      <c r="C92" s="167"/>
      <c r="D92" s="156"/>
      <c r="E92" s="156"/>
      <c r="F92" s="156"/>
      <c r="G92" s="156"/>
      <c r="H92" s="1425"/>
      <c r="I92" s="458"/>
    </row>
    <row r="93" spans="1:11" x14ac:dyDescent="0.25">
      <c r="B93" s="156"/>
      <c r="C93" s="167"/>
      <c r="D93" s="156"/>
      <c r="E93" s="156"/>
      <c r="F93" s="156"/>
      <c r="G93" s="156"/>
      <c r="H93" s="156"/>
      <c r="I93" s="458"/>
    </row>
    <row r="94" spans="1:11" x14ac:dyDescent="0.25">
      <c r="B94" s="156"/>
      <c r="C94" s="167"/>
      <c r="D94" s="156"/>
      <c r="E94" s="156"/>
      <c r="F94" s="156"/>
      <c r="G94" s="156"/>
      <c r="H94" s="156"/>
      <c r="I94" s="458"/>
    </row>
    <row r="95" spans="1:11" x14ac:dyDescent="0.25">
      <c r="B95" s="1422"/>
      <c r="C95" s="1424"/>
      <c r="D95" s="1422"/>
      <c r="E95" s="1422"/>
      <c r="F95" s="1422"/>
      <c r="G95" s="1423"/>
      <c r="H95" s="1422"/>
      <c r="I95" s="1421"/>
    </row>
    <row r="96" spans="1:11" x14ac:dyDescent="0.25">
      <c r="B96" s="1422"/>
      <c r="C96" s="1424"/>
      <c r="D96" s="1422"/>
      <c r="E96" s="1422"/>
      <c r="F96" s="1422"/>
      <c r="G96" s="1423"/>
      <c r="H96" s="1422"/>
      <c r="I96" s="1421"/>
    </row>
    <row r="97" spans="9:9" x14ac:dyDescent="0.25">
      <c r="I97" s="1420"/>
    </row>
    <row r="100" spans="9:9" x14ac:dyDescent="0.25">
      <c r="I100" s="1420"/>
    </row>
  </sheetData>
  <mergeCells count="2">
    <mergeCell ref="E3:E4"/>
    <mergeCell ref="I3:I4"/>
  </mergeCells>
  <pageMargins left="0.7" right="0.7" top="0.75" bottom="0.75" header="0.3" footer="0.3"/>
  <pageSetup paperSize="9" scale="67" fitToWidth="0" fitToHeight="0" orientation="portrait" r:id="rId1"/>
  <customProperties>
    <customPr name="_pios_id" r:id="rId2"/>
  </customProperties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3C5B2B-6BD2-4E5C-9CB5-D720DD8AB45A}">
  <dimension ref="A1:I90"/>
  <sheetViews>
    <sheetView view="pageBreakPreview" topLeftCell="A46" zoomScale="60" zoomScaleNormal="90" workbookViewId="0">
      <selection activeCell="F79" sqref="F79"/>
    </sheetView>
  </sheetViews>
  <sheetFormatPr defaultRowHeight="15" x14ac:dyDescent="0.25"/>
  <cols>
    <col min="1" max="1" width="29.42578125" style="1419" customWidth="1"/>
    <col min="2" max="2" width="17.5703125" style="1416" customWidth="1"/>
    <col min="3" max="3" width="10.7109375" style="1418" customWidth="1"/>
    <col min="4" max="4" width="10.28515625" style="1416" customWidth="1"/>
    <col min="5" max="5" width="11.5703125" style="1416" customWidth="1"/>
    <col min="6" max="6" width="11.42578125" style="1416" customWidth="1"/>
    <col min="7" max="7" width="11.28515625" style="1417" customWidth="1"/>
    <col min="8" max="8" width="12.85546875" style="1416" customWidth="1"/>
    <col min="9" max="9" width="13.140625" style="1415" customWidth="1"/>
  </cols>
  <sheetData>
    <row r="1" spans="1:9" x14ac:dyDescent="0.25">
      <c r="A1" s="154" t="s">
        <v>1222</v>
      </c>
      <c r="B1" s="153"/>
      <c r="C1" s="1462"/>
      <c r="D1" s="453"/>
      <c r="E1" s="452"/>
      <c r="F1" s="453"/>
      <c r="G1" s="453"/>
      <c r="H1" s="453"/>
      <c r="I1" s="171"/>
    </row>
    <row r="2" spans="1:9" ht="6.75" customHeight="1" x14ac:dyDescent="0.25">
      <c r="A2" s="170"/>
      <c r="B2" s="153"/>
      <c r="C2" s="1461"/>
      <c r="D2" s="156"/>
      <c r="E2" s="156"/>
      <c r="F2" s="156"/>
      <c r="G2" s="156"/>
      <c r="H2" s="156"/>
      <c r="I2" s="1326"/>
    </row>
    <row r="3" spans="1:9" s="1331" customFormat="1" ht="18" customHeight="1" x14ac:dyDescent="0.2">
      <c r="A3" s="158" t="s">
        <v>143</v>
      </c>
      <c r="B3" s="169"/>
      <c r="C3" s="1460" t="s">
        <v>389</v>
      </c>
      <c r="D3" s="748" t="s">
        <v>388</v>
      </c>
      <c r="E3" s="2432" t="s">
        <v>686</v>
      </c>
      <c r="F3" s="748" t="s">
        <v>387</v>
      </c>
      <c r="G3" s="748"/>
      <c r="H3" s="748" t="s">
        <v>386</v>
      </c>
      <c r="I3" s="2432" t="s">
        <v>682</v>
      </c>
    </row>
    <row r="4" spans="1:9" s="1331" customFormat="1" ht="11.25" customHeight="1" x14ac:dyDescent="0.2">
      <c r="A4" s="158"/>
      <c r="B4" s="158"/>
      <c r="C4" s="1459" t="s">
        <v>385</v>
      </c>
      <c r="D4" s="747" t="s">
        <v>371</v>
      </c>
      <c r="E4" s="2433"/>
      <c r="F4" s="747" t="s">
        <v>371</v>
      </c>
      <c r="G4" s="747" t="s">
        <v>374</v>
      </c>
      <c r="H4" s="747" t="s">
        <v>1528</v>
      </c>
      <c r="I4" s="2434"/>
    </row>
    <row r="5" spans="1:9" ht="11.25" customHeight="1" x14ac:dyDescent="0.25">
      <c r="A5" s="1330"/>
      <c r="B5" s="157" t="s">
        <v>685</v>
      </c>
      <c r="C5" s="156">
        <v>7.691907823458128</v>
      </c>
      <c r="D5" s="156">
        <v>93.235246344947015</v>
      </c>
      <c r="E5" s="156"/>
      <c r="F5" s="156"/>
      <c r="G5" s="1434">
        <v>132.28648941898152</v>
      </c>
      <c r="H5" s="156"/>
      <c r="I5" s="156"/>
    </row>
    <row r="6" spans="1:9" ht="11.25" customHeight="1" x14ac:dyDescent="0.25">
      <c r="A6" s="1327"/>
      <c r="B6" s="164" t="s">
        <v>684</v>
      </c>
      <c r="C6" s="163">
        <v>32.323645571377178</v>
      </c>
      <c r="D6" s="163">
        <v>391.80176450154153</v>
      </c>
      <c r="E6" s="163"/>
      <c r="F6" s="163"/>
      <c r="G6" s="163">
        <v>134.20436209450594</v>
      </c>
      <c r="H6" s="163"/>
      <c r="I6" s="163"/>
    </row>
    <row r="7" spans="1:9" ht="11.25" customHeight="1" x14ac:dyDescent="0.25">
      <c r="A7" s="1458"/>
      <c r="B7" s="166" t="s">
        <v>384</v>
      </c>
      <c r="C7" s="159">
        <v>40.015553394835308</v>
      </c>
      <c r="D7" s="159">
        <v>485.03701084648861</v>
      </c>
      <c r="E7" s="159">
        <v>266.83360025999997</v>
      </c>
      <c r="F7" s="159">
        <v>748.1684697067584</v>
      </c>
      <c r="G7" s="159">
        <v>266.49085151348743</v>
      </c>
      <c r="H7" s="159">
        <v>99.871549630114586</v>
      </c>
      <c r="I7" s="159">
        <v>3300</v>
      </c>
    </row>
    <row r="8" spans="1:9" ht="11.25" customHeight="1" x14ac:dyDescent="0.25">
      <c r="A8" s="1327"/>
      <c r="B8" s="157" t="s">
        <v>685</v>
      </c>
      <c r="C8" s="156">
        <v>-14.496124549999999</v>
      </c>
      <c r="D8" s="156">
        <v>-17.571060060606062</v>
      </c>
      <c r="E8" s="156"/>
      <c r="F8" s="156"/>
      <c r="G8" s="1434">
        <v>19.013123540000002</v>
      </c>
      <c r="H8" s="156"/>
      <c r="I8" s="156"/>
    </row>
    <row r="9" spans="1:9" ht="11.25" customHeight="1" x14ac:dyDescent="0.25">
      <c r="A9" s="1327"/>
      <c r="B9" s="164" t="s">
        <v>684</v>
      </c>
      <c r="C9" s="163">
        <v>-31.00609128</v>
      </c>
      <c r="D9" s="163">
        <v>-37.583140945454545</v>
      </c>
      <c r="E9" s="163"/>
      <c r="F9" s="163"/>
      <c r="G9" s="163">
        <v>17.360830740000001</v>
      </c>
      <c r="H9" s="163"/>
      <c r="I9" s="163"/>
    </row>
    <row r="10" spans="1:9" ht="11.25" customHeight="1" x14ac:dyDescent="0.25">
      <c r="A10" s="1327"/>
      <c r="B10" s="166" t="s">
        <v>383</v>
      </c>
      <c r="C10" s="159">
        <v>-45.962215829999998</v>
      </c>
      <c r="D10" s="159">
        <v>-55.711776763636365</v>
      </c>
      <c r="E10" s="159">
        <v>628.20672017000015</v>
      </c>
      <c r="F10" s="159">
        <v>190.15607494920408</v>
      </c>
      <c r="G10" s="159">
        <v>36.373954280000007</v>
      </c>
      <c r="H10" s="159">
        <v>5.7901249878633561</v>
      </c>
      <c r="I10" s="159">
        <v>33000</v>
      </c>
    </row>
    <row r="11" spans="1:9" ht="11.25" customHeight="1" x14ac:dyDescent="0.25">
      <c r="A11" s="1327"/>
      <c r="B11" s="157" t="s">
        <v>685</v>
      </c>
      <c r="C11" s="156">
        <v>14.43398392904896</v>
      </c>
      <c r="D11" s="156">
        <v>16.495981633198813</v>
      </c>
      <c r="E11" s="156"/>
      <c r="F11" s="156"/>
      <c r="G11" s="1434">
        <v>46.28482482400328</v>
      </c>
      <c r="H11" s="156"/>
      <c r="I11" s="156"/>
    </row>
    <row r="12" spans="1:9" ht="11.25" customHeight="1" x14ac:dyDescent="0.25">
      <c r="A12" s="1327"/>
      <c r="B12" s="164" t="s">
        <v>684</v>
      </c>
      <c r="C12" s="163">
        <v>4.2625422771381398</v>
      </c>
      <c r="D12" s="163">
        <v>4.8714768881578738</v>
      </c>
      <c r="E12" s="163"/>
      <c r="F12" s="163"/>
      <c r="G12" s="163">
        <v>21.128881319836466</v>
      </c>
      <c r="H12" s="163"/>
      <c r="I12" s="163"/>
    </row>
    <row r="13" spans="1:9" ht="11.25" customHeight="1" x14ac:dyDescent="0.25">
      <c r="A13" s="1327"/>
      <c r="B13" s="166" t="s">
        <v>382</v>
      </c>
      <c r="C13" s="159">
        <v>18.996526206187102</v>
      </c>
      <c r="D13" s="159">
        <v>21.710315664213834</v>
      </c>
      <c r="E13" s="159">
        <v>237.76183567999999</v>
      </c>
      <c r="F13" s="159">
        <v>67.801360451724435</v>
      </c>
      <c r="G13" s="159">
        <v>67.413706143839747</v>
      </c>
      <c r="H13" s="159">
        <v>28.353459650509606</v>
      </c>
      <c r="I13" s="159">
        <v>35000</v>
      </c>
    </row>
    <row r="14" spans="1:9" ht="11.25" customHeight="1" x14ac:dyDescent="0.25">
      <c r="A14" s="1327"/>
      <c r="B14" s="157" t="s">
        <v>685</v>
      </c>
      <c r="C14" s="156">
        <v>10.346746538316633</v>
      </c>
      <c r="D14" s="156">
        <v>9.2381665520684226</v>
      </c>
      <c r="E14" s="156"/>
      <c r="F14" s="156"/>
      <c r="G14" s="1434">
        <v>20.439929130251983</v>
      </c>
      <c r="H14" s="156"/>
      <c r="I14" s="156"/>
    </row>
    <row r="15" spans="1:9" ht="11.25" customHeight="1" x14ac:dyDescent="0.25">
      <c r="A15" s="1327"/>
      <c r="B15" s="164" t="s">
        <v>684</v>
      </c>
      <c r="C15" s="163">
        <v>5.6530703091313663</v>
      </c>
      <c r="D15" s="163">
        <v>5.0473842045815767</v>
      </c>
      <c r="E15" s="163"/>
      <c r="F15" s="163"/>
      <c r="G15" s="163">
        <v>16.541337760433716</v>
      </c>
      <c r="H15" s="163"/>
      <c r="I15" s="163"/>
    </row>
    <row r="16" spans="1:9" ht="11.25" customHeight="1" x14ac:dyDescent="0.25">
      <c r="A16" s="1327"/>
      <c r="B16" s="166" t="s">
        <v>381</v>
      </c>
      <c r="C16" s="159">
        <v>15.999816847448001</v>
      </c>
      <c r="D16" s="159">
        <v>14.28555075665</v>
      </c>
      <c r="E16" s="159">
        <v>104.88761635</v>
      </c>
      <c r="F16" s="159">
        <v>23.393103948202899</v>
      </c>
      <c r="G16" s="159">
        <v>36.981266890685703</v>
      </c>
      <c r="H16" s="159">
        <v>35.257991531891363</v>
      </c>
      <c r="I16" s="159">
        <v>44800</v>
      </c>
    </row>
    <row r="17" spans="1:9" ht="11.25" customHeight="1" x14ac:dyDescent="0.25">
      <c r="A17" s="1327"/>
      <c r="B17" s="157"/>
      <c r="C17" s="156"/>
      <c r="D17" s="156"/>
      <c r="E17" s="156"/>
      <c r="F17" s="156"/>
      <c r="G17" s="156"/>
      <c r="H17" s="156"/>
      <c r="I17" s="156"/>
    </row>
    <row r="18" spans="1:9" ht="11.25" customHeight="1" x14ac:dyDescent="0.25">
      <c r="A18" s="1327"/>
      <c r="B18" s="166" t="s">
        <v>3</v>
      </c>
      <c r="C18" s="159">
        <v>-1.0283614105869365</v>
      </c>
      <c r="D18" s="159"/>
      <c r="E18" s="159">
        <v>-1.9895196601282805E-13</v>
      </c>
      <c r="F18" s="159"/>
      <c r="G18" s="159">
        <v>10.343621117516875</v>
      </c>
      <c r="H18" s="159"/>
      <c r="I18" s="159"/>
    </row>
    <row r="19" spans="1:9" ht="11.25" customHeight="1" x14ac:dyDescent="0.25">
      <c r="A19" s="1329"/>
      <c r="B19" s="166"/>
      <c r="C19" s="159"/>
      <c r="D19" s="159"/>
      <c r="E19" s="159"/>
      <c r="F19" s="159"/>
      <c r="G19" s="159"/>
      <c r="H19" s="159"/>
      <c r="I19" s="159"/>
    </row>
    <row r="20" spans="1:9" ht="11.25" customHeight="1" x14ac:dyDescent="0.25">
      <c r="A20" s="1327"/>
      <c r="B20" s="157" t="s">
        <v>685</v>
      </c>
      <c r="C20" s="156">
        <v>16.862762660173328</v>
      </c>
      <c r="D20" s="156">
        <v>5.8097373506195789</v>
      </c>
      <c r="E20" s="156"/>
      <c r="F20" s="156"/>
      <c r="G20" s="1456">
        <v>222.13454538728371</v>
      </c>
      <c r="H20" s="156"/>
      <c r="I20" s="156"/>
    </row>
    <row r="21" spans="1:9" ht="11.25" customHeight="1" x14ac:dyDescent="0.25">
      <c r="A21" s="1329"/>
      <c r="B21" s="164" t="s">
        <v>684</v>
      </c>
      <c r="C21" s="163">
        <v>11.147556547710071</v>
      </c>
      <c r="D21" s="163">
        <v>3.8406740905116519</v>
      </c>
      <c r="E21" s="163"/>
      <c r="F21" s="163"/>
      <c r="G21" s="163">
        <v>195.46885455824605</v>
      </c>
      <c r="H21" s="163"/>
      <c r="I21" s="163"/>
    </row>
    <row r="22" spans="1:9" ht="14.25" customHeight="1" x14ac:dyDescent="0.25">
      <c r="A22" s="1334" t="s">
        <v>155</v>
      </c>
      <c r="B22" s="1333"/>
      <c r="C22" s="1332">
        <v>28.010319207883398</v>
      </c>
      <c r="D22" s="1332">
        <v>9.6504114411312312</v>
      </c>
      <c r="E22" s="1332">
        <v>1237.6897724599999</v>
      </c>
      <c r="F22" s="1332">
        <v>106.22341486132716</v>
      </c>
      <c r="G22" s="1332">
        <v>417.60339994552976</v>
      </c>
      <c r="H22" s="1332">
        <v>33.740555124367887</v>
      </c>
      <c r="I22" s="1332">
        <v>116100</v>
      </c>
    </row>
    <row r="23" spans="1:9" ht="9.75" customHeight="1" x14ac:dyDescent="0.25">
      <c r="C23" s="1455"/>
      <c r="D23" s="1437"/>
      <c r="E23" s="1437"/>
      <c r="F23" s="1437"/>
      <c r="G23" s="1434"/>
      <c r="H23" s="1437"/>
      <c r="I23" s="1420"/>
    </row>
    <row r="24" spans="1:9" ht="12.75" customHeight="1" x14ac:dyDescent="0.25">
      <c r="B24" s="1818" t="s">
        <v>685</v>
      </c>
      <c r="C24" s="1817">
        <v>4.8027345000955686</v>
      </c>
      <c r="D24" s="1817">
        <v>46.855946342395789</v>
      </c>
      <c r="E24" s="1817"/>
      <c r="F24" s="1817"/>
      <c r="G24" s="1820">
        <v>339.89774750475448</v>
      </c>
      <c r="H24" s="1817"/>
      <c r="I24" s="1817"/>
    </row>
    <row r="25" spans="1:9" ht="12.75" customHeight="1" x14ac:dyDescent="0.25">
      <c r="B25" s="1816" t="s">
        <v>684</v>
      </c>
      <c r="C25" s="1815">
        <v>27.196874863824529</v>
      </c>
      <c r="D25" s="1815">
        <v>265.33536452511737</v>
      </c>
      <c r="E25" s="1815"/>
      <c r="F25" s="1815"/>
      <c r="G25" s="1815">
        <v>100.16480537166228</v>
      </c>
      <c r="H25" s="1815"/>
      <c r="I25" s="1815"/>
    </row>
    <row r="26" spans="1:9" ht="12.75" customHeight="1" x14ac:dyDescent="0.25">
      <c r="B26" s="1823" t="s">
        <v>384</v>
      </c>
      <c r="C26" s="1812">
        <v>31.999609363920101</v>
      </c>
      <c r="D26" s="1812">
        <v>312.19131086751321</v>
      </c>
      <c r="E26" s="1812">
        <v>500.95249919000008</v>
      </c>
      <c r="F26" s="1812">
        <v>1103.4043988504409</v>
      </c>
      <c r="G26" s="1812">
        <v>440.06255287641676</v>
      </c>
      <c r="H26" s="1812">
        <v>87.845165676977871</v>
      </c>
      <c r="I26" s="1812">
        <v>4100</v>
      </c>
    </row>
    <row r="27" spans="1:9" ht="12.75" customHeight="1" x14ac:dyDescent="0.25">
      <c r="B27" s="1818" t="s">
        <v>685</v>
      </c>
      <c r="C27" s="1817">
        <v>12.300384006409022</v>
      </c>
      <c r="D27" s="1817">
        <v>36.717564198235884</v>
      </c>
      <c r="E27" s="1817"/>
      <c r="F27" s="1817"/>
      <c r="G27" s="1820">
        <v>194.79429127958949</v>
      </c>
      <c r="H27" s="1817"/>
      <c r="I27" s="1817"/>
    </row>
    <row r="28" spans="1:9" ht="12.75" customHeight="1" x14ac:dyDescent="0.25">
      <c r="B28" s="1816" t="s">
        <v>684</v>
      </c>
      <c r="C28" s="1815">
        <v>-5.3003252056530208</v>
      </c>
      <c r="D28" s="1815">
        <v>-15.821866285531405</v>
      </c>
      <c r="E28" s="1815"/>
      <c r="F28" s="1815"/>
      <c r="G28" s="1815">
        <v>30.118967465217956</v>
      </c>
      <c r="H28" s="1815"/>
      <c r="I28" s="1815"/>
    </row>
    <row r="29" spans="1:9" ht="12.75" customHeight="1" x14ac:dyDescent="0.25">
      <c r="B29" s="1823" t="s">
        <v>383</v>
      </c>
      <c r="C29" s="1812">
        <v>7.0000588007560003</v>
      </c>
      <c r="D29" s="1812">
        <v>20.895697912704478</v>
      </c>
      <c r="E29" s="1812">
        <v>472.8110991499999</v>
      </c>
      <c r="F29" s="1812">
        <v>347.01952971813455</v>
      </c>
      <c r="G29" s="1812">
        <v>224.91325874480745</v>
      </c>
      <c r="H29" s="1812">
        <v>47.56936949008751</v>
      </c>
      <c r="I29" s="1812">
        <v>13400</v>
      </c>
    </row>
    <row r="30" spans="1:9" ht="12.75" customHeight="1" x14ac:dyDescent="0.25">
      <c r="B30" s="1818" t="s">
        <v>685</v>
      </c>
      <c r="C30" s="1817">
        <v>1.7696422392447841E-2</v>
      </c>
      <c r="D30" s="1817">
        <v>4.3966266813535007E-2</v>
      </c>
      <c r="E30" s="1817"/>
      <c r="F30" s="1817"/>
      <c r="G30" s="1820">
        <v>70.889143604230981</v>
      </c>
      <c r="H30" s="1817"/>
      <c r="I30" s="1817"/>
    </row>
    <row r="31" spans="1:9" ht="12.75" customHeight="1" x14ac:dyDescent="0.25">
      <c r="B31" s="1816" t="s">
        <v>684</v>
      </c>
      <c r="C31" s="1815">
        <v>6.9818680406375124</v>
      </c>
      <c r="D31" s="1815">
        <v>17.346256001583882</v>
      </c>
      <c r="E31" s="1815"/>
      <c r="F31" s="1815"/>
      <c r="G31" s="1815">
        <v>24.47296826523106</v>
      </c>
      <c r="H31" s="1815"/>
      <c r="I31" s="1815"/>
    </row>
    <row r="32" spans="1:9" ht="12.75" customHeight="1" x14ac:dyDescent="0.25">
      <c r="B32" s="1823" t="s">
        <v>382</v>
      </c>
      <c r="C32" s="1812">
        <v>6.9995644630299605</v>
      </c>
      <c r="D32" s="1812">
        <v>17.390222268397416</v>
      </c>
      <c r="E32" s="1812">
        <v>289.88421124999991</v>
      </c>
      <c r="F32" s="1812">
        <v>178.99211468544189</v>
      </c>
      <c r="G32" s="1812">
        <v>95.362111869462041</v>
      </c>
      <c r="H32" s="1812">
        <v>32.896621536666068</v>
      </c>
      <c r="I32" s="1812">
        <v>16100</v>
      </c>
    </row>
    <row r="33" spans="1:9" ht="12.75" customHeight="1" x14ac:dyDescent="0.25">
      <c r="B33" s="1818" t="s">
        <v>685</v>
      </c>
      <c r="C33" s="1817">
        <v>3.8640824926830448</v>
      </c>
      <c r="D33" s="1817">
        <v>8.0923193564042819</v>
      </c>
      <c r="E33" s="1817"/>
      <c r="F33" s="1817"/>
      <c r="G33" s="1820">
        <v>41.436924001495491</v>
      </c>
      <c r="H33" s="1817"/>
      <c r="I33" s="1817"/>
    </row>
    <row r="34" spans="1:9" ht="12.75" customHeight="1" x14ac:dyDescent="0.25">
      <c r="A34" s="1457"/>
      <c r="B34" s="1816" t="s">
        <v>684</v>
      </c>
      <c r="C34" s="1815">
        <v>3.135691167002125</v>
      </c>
      <c r="D34" s="1815">
        <v>6.5668924963395288</v>
      </c>
      <c r="E34" s="1815"/>
      <c r="F34" s="1815"/>
      <c r="G34" s="1815">
        <v>17.222058328836962</v>
      </c>
      <c r="H34" s="1815"/>
      <c r="I34" s="1815"/>
    </row>
    <row r="35" spans="1:9" ht="12.75" customHeight="1" x14ac:dyDescent="0.25">
      <c r="A35" s="1457"/>
      <c r="B35" s="1823" t="s">
        <v>381</v>
      </c>
      <c r="C35" s="1812">
        <v>6.9997736596851707</v>
      </c>
      <c r="D35" s="1812">
        <v>14.659211852743814</v>
      </c>
      <c r="E35" s="1812">
        <v>87.83322145999999</v>
      </c>
      <c r="F35" s="1812">
        <v>45.845182348622053</v>
      </c>
      <c r="G35" s="1812">
        <v>58.658982330332449</v>
      </c>
      <c r="H35" s="1812">
        <v>66.784505173872347</v>
      </c>
      <c r="I35" s="1812">
        <v>19100</v>
      </c>
    </row>
    <row r="36" spans="1:9" ht="12.75" customHeight="1" x14ac:dyDescent="0.25">
      <c r="B36" s="1818" t="s">
        <v>685</v>
      </c>
      <c r="C36" s="1817">
        <v>-0.78323104214784123</v>
      </c>
      <c r="D36" s="1817">
        <v>-2.6550204818570888</v>
      </c>
      <c r="E36" s="1817"/>
      <c r="F36" s="1817"/>
      <c r="G36" s="1820">
        <v>45.520235313770918</v>
      </c>
      <c r="H36" s="1817"/>
      <c r="I36" s="1817"/>
    </row>
    <row r="37" spans="1:9" ht="12.75" customHeight="1" x14ac:dyDescent="0.25">
      <c r="B37" s="1816" t="s">
        <v>684</v>
      </c>
      <c r="C37" s="1815">
        <v>-0.21673541189027901</v>
      </c>
      <c r="D37" s="1815">
        <v>-0.73469631149247117</v>
      </c>
      <c r="E37" s="1815"/>
      <c r="F37" s="1815"/>
      <c r="G37" s="1815">
        <v>19.861342402189418</v>
      </c>
      <c r="H37" s="1815"/>
      <c r="I37" s="1815"/>
    </row>
    <row r="38" spans="1:9" ht="12.75" customHeight="1" x14ac:dyDescent="0.25">
      <c r="B38" s="1823" t="s">
        <v>1221</v>
      </c>
      <c r="C38" s="1812">
        <v>-0.99996645403812023</v>
      </c>
      <c r="D38" s="1812">
        <v>-3.3897167933495598</v>
      </c>
      <c r="E38" s="1812">
        <v>194.56361846999999</v>
      </c>
      <c r="F38" s="1812">
        <v>163.97586305644353</v>
      </c>
      <c r="G38" s="1812">
        <v>65.381577715960333</v>
      </c>
      <c r="H38" s="1812">
        <v>33.604215541479356</v>
      </c>
      <c r="I38" s="1812">
        <v>11800</v>
      </c>
    </row>
    <row r="39" spans="1:9" ht="11.25" customHeight="1" x14ac:dyDescent="0.25">
      <c r="B39" s="1823"/>
      <c r="C39" s="1812"/>
      <c r="D39" s="1812"/>
      <c r="E39" s="1812"/>
      <c r="F39" s="1812"/>
      <c r="G39" s="1812"/>
      <c r="H39" s="1812"/>
      <c r="I39" s="1812"/>
    </row>
    <row r="40" spans="1:9" ht="12" customHeight="1" x14ac:dyDescent="0.25">
      <c r="B40" s="1823" t="s">
        <v>379</v>
      </c>
      <c r="C40" s="1812">
        <v>-4.9991752476064093</v>
      </c>
      <c r="D40" s="1812"/>
      <c r="E40" s="1812">
        <v>1.8723733200002357</v>
      </c>
      <c r="F40" s="1812"/>
      <c r="G40" s="1812">
        <v>178.45521563180699</v>
      </c>
      <c r="H40" s="1812"/>
      <c r="I40" s="1812"/>
    </row>
    <row r="41" spans="1:9" ht="12.75" customHeight="1" x14ac:dyDescent="0.25">
      <c r="C41" s="1455"/>
    </row>
    <row r="42" spans="1:9" ht="12.75" customHeight="1" x14ac:dyDescent="0.25">
      <c r="A42" s="1327"/>
      <c r="B42" s="157" t="s">
        <v>685</v>
      </c>
      <c r="C42" s="156">
        <v>13.499551379580996</v>
      </c>
      <c r="D42" s="156">
        <v>8.371814809042478</v>
      </c>
      <c r="E42" s="156"/>
      <c r="F42" s="156"/>
      <c r="G42" s="156">
        <v>820.15016458515913</v>
      </c>
      <c r="H42" s="156"/>
      <c r="I42" s="156"/>
    </row>
    <row r="43" spans="1:9" ht="12.75" customHeight="1" x14ac:dyDescent="0.25">
      <c r="A43" s="1327"/>
      <c r="B43" s="164" t="s">
        <v>684</v>
      </c>
      <c r="C43" s="163">
        <v>33.5003132061657</v>
      </c>
      <c r="D43" s="163">
        <v>20.77538803483144</v>
      </c>
      <c r="E43" s="163"/>
      <c r="F43" s="163"/>
      <c r="G43" s="1456">
        <v>242.68353458362697</v>
      </c>
      <c r="H43" s="163"/>
      <c r="I43" s="163"/>
    </row>
    <row r="44" spans="1:9" ht="14.25" customHeight="1" x14ac:dyDescent="0.25">
      <c r="A44" s="1334" t="s">
        <v>1527</v>
      </c>
      <c r="B44" s="1333"/>
      <c r="C44" s="1332">
        <v>46.9998645857467</v>
      </c>
      <c r="D44" s="1332">
        <v>29.14720284387392</v>
      </c>
      <c r="E44" s="1332">
        <v>1547.9170228400001</v>
      </c>
      <c r="F44" s="1332">
        <v>236.0967236319477</v>
      </c>
      <c r="G44" s="1332">
        <v>1062.8336991687861</v>
      </c>
      <c r="H44" s="1332">
        <v>68.662188184918321</v>
      </c>
      <c r="I44" s="1332">
        <v>64500</v>
      </c>
    </row>
    <row r="45" spans="1:9" ht="9.75" customHeight="1" x14ac:dyDescent="0.25">
      <c r="A45" s="1439"/>
      <c r="C45" s="1455"/>
      <c r="D45" s="1437"/>
      <c r="E45" s="1456"/>
      <c r="F45" s="1437"/>
      <c r="G45" s="1434"/>
      <c r="H45" s="1437"/>
      <c r="I45" s="1455"/>
    </row>
    <row r="46" spans="1:9" ht="14.25" customHeight="1" x14ac:dyDescent="0.25">
      <c r="A46" s="1439"/>
      <c r="B46" s="1818" t="s">
        <v>685</v>
      </c>
      <c r="C46" s="1817">
        <v>37.221105415203034</v>
      </c>
      <c r="D46" s="1817">
        <v>153.48909449568262</v>
      </c>
      <c r="E46" s="1817"/>
      <c r="F46" s="1817"/>
      <c r="G46" s="1817">
        <v>131.89159328392799</v>
      </c>
      <c r="H46" s="1817"/>
      <c r="I46" s="1817"/>
    </row>
    <row r="47" spans="1:9" ht="14.25" customHeight="1" x14ac:dyDescent="0.25">
      <c r="A47" s="1439"/>
      <c r="B47" s="1816" t="s">
        <v>684</v>
      </c>
      <c r="C47" s="1815">
        <v>21.779012111692758</v>
      </c>
      <c r="D47" s="1815">
        <v>89.810359223475288</v>
      </c>
      <c r="E47" s="1815"/>
      <c r="F47" s="1815"/>
      <c r="G47" s="1815">
        <v>58.312239340046233</v>
      </c>
      <c r="H47" s="1815"/>
      <c r="I47" s="1815"/>
    </row>
    <row r="48" spans="1:9" ht="14.25" customHeight="1" x14ac:dyDescent="0.25">
      <c r="B48" s="1823" t="s">
        <v>1529</v>
      </c>
      <c r="C48" s="1812">
        <v>59.000117526895792</v>
      </c>
      <c r="D48" s="1813">
        <v>243.29945371915792</v>
      </c>
      <c r="E48" s="1812">
        <v>210.08778584000001</v>
      </c>
      <c r="F48" s="1812">
        <v>212.42007687142026</v>
      </c>
      <c r="G48" s="1812">
        <v>190.20383262397422</v>
      </c>
      <c r="H48" s="1813">
        <v>90.535407312460734</v>
      </c>
      <c r="I48" s="1812">
        <v>9700</v>
      </c>
    </row>
    <row r="49" spans="1:9" ht="12.75" customHeight="1" x14ac:dyDescent="0.25">
      <c r="B49" s="1818" t="s">
        <v>685</v>
      </c>
      <c r="C49" s="1817">
        <v>0.60191011926145388</v>
      </c>
      <c r="D49" s="1817">
        <v>3.0867185603151484</v>
      </c>
      <c r="E49" s="1817"/>
      <c r="F49" s="1817"/>
      <c r="G49" s="1817">
        <v>42.870994771055599</v>
      </c>
      <c r="H49" s="1817"/>
      <c r="I49" s="1817"/>
    </row>
    <row r="50" spans="1:9" ht="14.25" customHeight="1" x14ac:dyDescent="0.25">
      <c r="B50" s="1816" t="s">
        <v>684</v>
      </c>
      <c r="C50" s="1815">
        <v>1.3977495017791959</v>
      </c>
      <c r="D50" s="1815">
        <v>7.1679461629702352</v>
      </c>
      <c r="E50" s="1815"/>
      <c r="F50" s="1815"/>
      <c r="G50" s="1815">
        <v>10.210915684259049</v>
      </c>
      <c r="H50" s="1815"/>
      <c r="I50" s="1815"/>
    </row>
    <row r="51" spans="1:9" ht="14.25" customHeight="1" x14ac:dyDescent="0.25">
      <c r="B51" s="1823" t="s">
        <v>1530</v>
      </c>
      <c r="C51" s="1812">
        <v>1.9996596210406499</v>
      </c>
      <c r="D51" s="1813">
        <v>10.254664723285384</v>
      </c>
      <c r="E51" s="1812">
        <v>67.215805840000002</v>
      </c>
      <c r="F51" s="1812">
        <v>85.591627091666098</v>
      </c>
      <c r="G51" s="1812">
        <v>53.081910455314649</v>
      </c>
      <c r="H51" s="1813">
        <v>78.97236340760449</v>
      </c>
      <c r="I51" s="1812">
        <v>7800</v>
      </c>
    </row>
    <row r="52" spans="1:9" ht="14.25" customHeight="1" x14ac:dyDescent="0.25">
      <c r="B52" s="1818" t="s">
        <v>685</v>
      </c>
      <c r="C52" s="1817">
        <v>139.98597352504871</v>
      </c>
      <c r="D52" s="1817">
        <v>370.82377092728137</v>
      </c>
      <c r="E52" s="1817"/>
      <c r="F52" s="1817"/>
      <c r="G52" s="1817">
        <v>473.23597638884911</v>
      </c>
      <c r="H52" s="1817"/>
      <c r="I52" s="1817"/>
    </row>
    <row r="53" spans="1:9" ht="14.25" customHeight="1" x14ac:dyDescent="0.25">
      <c r="B53" s="1816" t="s">
        <v>684</v>
      </c>
      <c r="C53" s="1815">
        <v>11.014439643820246</v>
      </c>
      <c r="D53" s="1815">
        <v>29.177323559788732</v>
      </c>
      <c r="E53" s="1815"/>
      <c r="F53" s="1815"/>
      <c r="G53" s="1815">
        <v>52.794598869684705</v>
      </c>
      <c r="H53" s="1815"/>
      <c r="I53" s="1815"/>
    </row>
    <row r="54" spans="1:9" ht="14.25" customHeight="1" x14ac:dyDescent="0.25">
      <c r="B54" s="1823" t="s">
        <v>1531</v>
      </c>
      <c r="C54" s="1812">
        <v>151.00041316886896</v>
      </c>
      <c r="D54" s="1813">
        <v>400.00109448707008</v>
      </c>
      <c r="E54" s="1812">
        <v>1417.54979372</v>
      </c>
      <c r="F54" s="1812">
        <v>907.17203380139085</v>
      </c>
      <c r="G54" s="1812">
        <v>526.03057525853387</v>
      </c>
      <c r="H54" s="1813">
        <v>37.108437219556144</v>
      </c>
      <c r="I54" s="1812">
        <v>15100</v>
      </c>
    </row>
    <row r="55" spans="1:9" ht="14.25" customHeight="1" x14ac:dyDescent="0.25">
      <c r="B55" s="1818" t="s">
        <v>685</v>
      </c>
      <c r="C55" s="1817">
        <v>16.682154846945004</v>
      </c>
      <c r="D55" s="1817">
        <v>52.131733896703139</v>
      </c>
      <c r="E55" s="1817"/>
      <c r="F55" s="1817"/>
      <c r="G55" s="1817">
        <v>57.676670354722617</v>
      </c>
      <c r="H55" s="1817"/>
      <c r="I55" s="1817"/>
    </row>
    <row r="56" spans="1:9" ht="14.25" customHeight="1" x14ac:dyDescent="0.25">
      <c r="B56" s="1816" t="s">
        <v>684</v>
      </c>
      <c r="C56" s="1815">
        <v>2.3177102636374998</v>
      </c>
      <c r="D56" s="1815">
        <v>7.2428445738671874</v>
      </c>
      <c r="E56" s="1815"/>
      <c r="F56" s="1815"/>
      <c r="G56" s="1815">
        <v>9.2403847410722495</v>
      </c>
      <c r="H56" s="1815"/>
      <c r="I56" s="1815"/>
    </row>
    <row r="57" spans="1:9" ht="14.25" customHeight="1" x14ac:dyDescent="0.25">
      <c r="B57" s="1823" t="s">
        <v>1532</v>
      </c>
      <c r="C57" s="1812">
        <v>18.999865110582501</v>
      </c>
      <c r="D57" s="1813">
        <v>59.374578470570313</v>
      </c>
      <c r="E57" s="1812">
        <v>91.537908479999999</v>
      </c>
      <c r="F57" s="1812">
        <v>71.142067744772987</v>
      </c>
      <c r="G57" s="1812">
        <v>66.917055095794865</v>
      </c>
      <c r="H57" s="1813">
        <v>73.10310690615735</v>
      </c>
      <c r="I57" s="1812">
        <v>12800</v>
      </c>
    </row>
    <row r="58" spans="1:9" ht="14.25" customHeight="1" x14ac:dyDescent="0.25">
      <c r="B58" s="1822"/>
      <c r="C58" s="1821"/>
      <c r="D58" s="1820"/>
      <c r="E58" s="1820"/>
      <c r="F58" s="1820"/>
      <c r="G58" s="1820"/>
      <c r="H58" s="1820"/>
      <c r="I58" s="1819"/>
    </row>
    <row r="59" spans="1:9" ht="14.25" customHeight="1" x14ac:dyDescent="0.25">
      <c r="B59" s="1818" t="s">
        <v>685</v>
      </c>
      <c r="C59" s="1817">
        <v>194.49132165746664</v>
      </c>
      <c r="D59" s="1817">
        <v>171.35799264975034</v>
      </c>
      <c r="E59" s="1817"/>
      <c r="F59" s="1817"/>
      <c r="G59" s="1817">
        <v>705.67523479855538</v>
      </c>
      <c r="H59" s="1817"/>
      <c r="I59" s="1817"/>
    </row>
    <row r="60" spans="1:9" ht="12.75" customHeight="1" x14ac:dyDescent="0.25">
      <c r="A60" s="1327"/>
      <c r="B60" s="1816" t="s">
        <v>684</v>
      </c>
      <c r="C60" s="1815">
        <v>36.508910976635335</v>
      </c>
      <c r="D60" s="1815">
        <v>32.166441389106019</v>
      </c>
      <c r="E60" s="1815"/>
      <c r="F60" s="1815"/>
      <c r="G60" s="1815">
        <v>130.55813899084598</v>
      </c>
      <c r="H60" s="1815"/>
      <c r="I60" s="1815"/>
    </row>
    <row r="61" spans="1:9" ht="14.25" customHeight="1" x14ac:dyDescent="0.25">
      <c r="A61" s="1327"/>
      <c r="B61" s="1814" t="s">
        <v>1533</v>
      </c>
      <c r="C61" s="1812">
        <v>231.00023263410199</v>
      </c>
      <c r="D61" s="1813">
        <v>203.52443403885638</v>
      </c>
      <c r="E61" s="1812">
        <v>1786.3912938799999</v>
      </c>
      <c r="F61" s="1812">
        <v>386.36176944566535</v>
      </c>
      <c r="G61" s="1812">
        <v>836.23337378940141</v>
      </c>
      <c r="H61" s="1813">
        <v>46.811321609898926</v>
      </c>
      <c r="I61" s="1812">
        <v>45400</v>
      </c>
    </row>
    <row r="62" spans="1:9" ht="11.25" customHeight="1" x14ac:dyDescent="0.25">
      <c r="A62" s="1328"/>
      <c r="B62" s="157"/>
      <c r="C62" s="156"/>
      <c r="D62" s="156"/>
      <c r="E62" s="1437"/>
      <c r="F62" s="156"/>
      <c r="G62" s="1434"/>
      <c r="H62" s="156"/>
      <c r="I62" s="156"/>
    </row>
    <row r="63" spans="1:9" ht="14.25" customHeight="1" x14ac:dyDescent="0.25">
      <c r="A63" s="1327"/>
      <c r="B63" s="157" t="s">
        <v>685</v>
      </c>
      <c r="C63" s="156">
        <v>-0.68980139973293042</v>
      </c>
      <c r="D63" s="156">
        <v>-15.328919994065119</v>
      </c>
      <c r="E63" s="156"/>
      <c r="F63" s="156"/>
      <c r="G63" s="156">
        <v>30.970125929734799</v>
      </c>
      <c r="H63" s="156"/>
      <c r="I63" s="156"/>
    </row>
    <row r="64" spans="1:9" ht="14.25" customHeight="1" x14ac:dyDescent="0.25">
      <c r="A64" s="1327"/>
      <c r="B64" s="164" t="s">
        <v>684</v>
      </c>
      <c r="C64" s="163">
        <v>-2.3098554739303498</v>
      </c>
      <c r="D64" s="163">
        <v>-51.330121642896664</v>
      </c>
      <c r="E64" s="163"/>
      <c r="F64" s="163"/>
      <c r="G64" s="163">
        <v>20.413502391301037</v>
      </c>
      <c r="H64" s="163"/>
      <c r="I64" s="163"/>
    </row>
    <row r="65" spans="1:9" ht="14.25" customHeight="1" x14ac:dyDescent="0.25">
      <c r="A65" s="1327"/>
      <c r="B65" s="457" t="s">
        <v>380</v>
      </c>
      <c r="C65" s="159">
        <v>-2.9996568736632803</v>
      </c>
      <c r="D65" s="456">
        <v>-66.659041636961788</v>
      </c>
      <c r="E65" s="159">
        <v>45.129355439999998</v>
      </c>
      <c r="F65" s="159">
        <v>243.76015186504841</v>
      </c>
      <c r="G65" s="159">
        <v>51.383628321035836</v>
      </c>
      <c r="H65" s="159">
        <v>113.85854688164329</v>
      </c>
      <c r="I65" s="159">
        <v>1800</v>
      </c>
    </row>
    <row r="66" spans="1:9" ht="8.25" customHeight="1" x14ac:dyDescent="0.25">
      <c r="A66" s="1321"/>
      <c r="B66" s="166"/>
      <c r="C66" s="159"/>
      <c r="D66" s="159"/>
      <c r="E66" s="159"/>
      <c r="F66" s="159"/>
      <c r="G66" s="159"/>
      <c r="H66" s="159"/>
      <c r="I66" s="159"/>
    </row>
    <row r="67" spans="1:9" ht="14.25" customHeight="1" x14ac:dyDescent="0.25">
      <c r="B67" s="166" t="s">
        <v>623</v>
      </c>
      <c r="C67" s="156">
        <v>9.999885623712288</v>
      </c>
      <c r="D67" s="156"/>
      <c r="E67" s="156">
        <v>1.4039999996384722E-4</v>
      </c>
      <c r="F67" s="156">
        <v>8.2588235272851307E-4</v>
      </c>
      <c r="G67" s="156">
        <v>3.268546764773113</v>
      </c>
      <c r="H67" s="156"/>
      <c r="I67" s="159">
        <v>1700</v>
      </c>
    </row>
    <row r="68" spans="1:9" ht="6.75" customHeight="1" x14ac:dyDescent="0.25">
      <c r="B68" s="157"/>
      <c r="C68" s="156"/>
      <c r="D68" s="156"/>
      <c r="E68" s="156"/>
      <c r="F68" s="156"/>
      <c r="G68" s="156"/>
      <c r="H68" s="156"/>
      <c r="I68" s="156"/>
    </row>
    <row r="69" spans="1:9" ht="14.25" customHeight="1" x14ac:dyDescent="0.25">
      <c r="B69" s="157" t="s">
        <v>685</v>
      </c>
      <c r="C69" s="156">
        <v>203.76434155019817</v>
      </c>
      <c r="D69" s="156">
        <v>166.67839799607211</v>
      </c>
      <c r="E69" s="156"/>
      <c r="F69" s="156"/>
      <c r="G69" s="156">
        <v>736.64536072829026</v>
      </c>
      <c r="H69" s="156"/>
      <c r="I69" s="156"/>
    </row>
    <row r="70" spans="1:9" x14ac:dyDescent="0.25">
      <c r="A70" s="1327"/>
      <c r="B70" s="157" t="s">
        <v>684</v>
      </c>
      <c r="C70" s="163">
        <v>34.236119833952841</v>
      </c>
      <c r="D70" s="163">
        <v>28.005005999143432</v>
      </c>
      <c r="E70" s="163"/>
      <c r="F70" s="163"/>
      <c r="G70" s="163">
        <v>154.2401881469201</v>
      </c>
      <c r="H70" s="163"/>
      <c r="I70" s="163"/>
    </row>
    <row r="71" spans="1:9" x14ac:dyDescent="0.25">
      <c r="A71" s="1334" t="s">
        <v>1326</v>
      </c>
      <c r="B71" s="1333"/>
      <c r="C71" s="1332">
        <v>238.00046138415101</v>
      </c>
      <c r="D71" s="1332">
        <v>194.68340399521554</v>
      </c>
      <c r="E71" s="1332">
        <v>1831.5207897199998</v>
      </c>
      <c r="F71" s="1332">
        <v>367.84258193643927</v>
      </c>
      <c r="G71" s="1332">
        <v>890.88554887521036</v>
      </c>
      <c r="H71" s="1332">
        <v>48.64184746772149</v>
      </c>
      <c r="I71" s="1332">
        <v>48900</v>
      </c>
    </row>
    <row r="72" spans="1:9" ht="9.75" customHeight="1" x14ac:dyDescent="0.25">
      <c r="A72" s="1321"/>
      <c r="B72" s="455"/>
      <c r="C72" s="1325"/>
      <c r="D72" s="1325"/>
      <c r="E72" s="1325"/>
      <c r="F72" s="1325"/>
      <c r="G72" s="1325"/>
      <c r="H72" s="1325"/>
      <c r="I72" s="1325"/>
    </row>
    <row r="73" spans="1:9" x14ac:dyDescent="0.25">
      <c r="A73" s="1334" t="s">
        <v>754</v>
      </c>
      <c r="B73" s="1333"/>
      <c r="C73" s="1332">
        <v>1.0004391901400203</v>
      </c>
      <c r="D73" s="1332"/>
      <c r="E73" s="1332">
        <v>16.44609852</v>
      </c>
      <c r="F73" s="1332"/>
      <c r="G73" s="1332">
        <v>17.260697214206047</v>
      </c>
      <c r="H73" s="1332"/>
      <c r="I73" s="1332">
        <v>7700</v>
      </c>
    </row>
    <row r="74" spans="1:9" ht="9.75" customHeight="1" x14ac:dyDescent="0.25">
      <c r="A74" s="1324"/>
      <c r="B74" s="165"/>
      <c r="C74" s="163"/>
      <c r="D74" s="163"/>
      <c r="E74" s="163"/>
      <c r="F74" s="163"/>
      <c r="G74" s="163"/>
      <c r="H74" s="163"/>
      <c r="I74" s="163"/>
    </row>
    <row r="75" spans="1:9" x14ac:dyDescent="0.25">
      <c r="A75" s="1334" t="s">
        <v>61</v>
      </c>
      <c r="B75" s="1333" t="s">
        <v>623</v>
      </c>
      <c r="C75" s="1332">
        <v>16.998789491997581</v>
      </c>
      <c r="D75" s="1332"/>
      <c r="E75" s="1332">
        <v>43.759586560000002</v>
      </c>
      <c r="F75" s="1332">
        <v>113.10497925939386</v>
      </c>
      <c r="G75" s="1332">
        <v>-31.064534334762268</v>
      </c>
      <c r="H75" s="1332">
        <v>-70.989094680245231</v>
      </c>
      <c r="I75" s="1332">
        <v>3900</v>
      </c>
    </row>
    <row r="76" spans="1:9" ht="4.5" customHeight="1" x14ac:dyDescent="0.25">
      <c r="A76" s="1321"/>
      <c r="B76" s="454"/>
      <c r="C76" s="1325"/>
      <c r="D76" s="1325"/>
      <c r="E76" s="1325"/>
      <c r="F76" s="1325"/>
      <c r="G76" s="1325"/>
      <c r="H76" s="1325"/>
      <c r="I76" s="1325"/>
    </row>
    <row r="77" spans="1:9" ht="12.75" customHeight="1" x14ac:dyDescent="0.25">
      <c r="A77" s="1323"/>
      <c r="B77" s="157" t="s">
        <v>685</v>
      </c>
      <c r="C77" s="156">
        <v>246.37274976657969</v>
      </c>
      <c r="D77" s="156">
        <v>40.874782209303973</v>
      </c>
      <c r="E77" s="156"/>
      <c r="F77" s="156"/>
      <c r="G77" s="156">
        <v>1763.0033906376534</v>
      </c>
      <c r="H77" s="156"/>
      <c r="I77" s="156"/>
    </row>
    <row r="78" spans="1:9" ht="12.75" customHeight="1" thickBot="1" x14ac:dyDescent="0.3">
      <c r="A78" s="1322"/>
      <c r="B78" s="164" t="s">
        <v>684</v>
      </c>
      <c r="C78" s="156">
        <v>84.627124093338296</v>
      </c>
      <c r="D78" s="163">
        <v>14.040169903498679</v>
      </c>
      <c r="E78" s="156"/>
      <c r="F78" s="156"/>
      <c r="G78" s="156">
        <v>594.48537835657055</v>
      </c>
      <c r="H78" s="163"/>
      <c r="I78" s="156"/>
    </row>
    <row r="79" spans="1:9" ht="15.75" thickBot="1" x14ac:dyDescent="0.3">
      <c r="A79" s="162" t="s">
        <v>378</v>
      </c>
      <c r="B79" s="161"/>
      <c r="C79" s="160">
        <v>330.99987385991801</v>
      </c>
      <c r="D79" s="160">
        <v>54.914952112802659</v>
      </c>
      <c r="E79" s="160">
        <v>4677.333270099999</v>
      </c>
      <c r="F79" s="160">
        <v>192</v>
      </c>
      <c r="G79" s="160">
        <v>2357.4887689942238</v>
      </c>
      <c r="H79" s="160">
        <v>50.40241164905963</v>
      </c>
      <c r="I79" s="160">
        <v>241100</v>
      </c>
    </row>
    <row r="80" spans="1:9" ht="8.25" customHeight="1" thickBot="1" x14ac:dyDescent="0.3">
      <c r="A80" s="1454"/>
      <c r="B80" s="1453"/>
      <c r="C80" s="1442"/>
      <c r="D80" s="1452"/>
      <c r="E80" s="1452"/>
      <c r="F80" s="1452"/>
      <c r="G80" s="1441"/>
      <c r="H80" s="1452"/>
      <c r="I80" s="1451"/>
    </row>
    <row r="81" spans="1:9" x14ac:dyDescent="0.25">
      <c r="A81" s="1450" t="s">
        <v>369</v>
      </c>
      <c r="B81" s="1449"/>
      <c r="C81" s="1448"/>
      <c r="D81" s="1447"/>
      <c r="E81" s="1445"/>
      <c r="F81" s="1446"/>
      <c r="G81" s="1446">
        <v>2199.6120000000001</v>
      </c>
      <c r="H81" s="1446"/>
      <c r="I81" s="1445"/>
    </row>
    <row r="82" spans="1:9" ht="15.75" thickBot="1" x14ac:dyDescent="0.3">
      <c r="A82" s="1444" t="s">
        <v>368</v>
      </c>
      <c r="B82" s="1443"/>
      <c r="C82" s="1442"/>
      <c r="D82" s="1441"/>
      <c r="E82" s="1440"/>
      <c r="F82" s="1440"/>
      <c r="G82" s="1440"/>
      <c r="H82" s="1440"/>
      <c r="I82" s="1440">
        <v>256287.66800000001</v>
      </c>
    </row>
    <row r="83" spans="1:9" ht="8.25" customHeight="1" x14ac:dyDescent="0.25">
      <c r="A83" s="1439"/>
      <c r="B83" s="1437"/>
      <c r="C83" s="1435"/>
      <c r="D83" s="1438"/>
      <c r="G83" s="1434"/>
      <c r="I83" s="156"/>
    </row>
    <row r="84" spans="1:9" ht="9.75" customHeight="1" x14ac:dyDescent="0.25">
      <c r="A84" s="1432" t="s">
        <v>1218</v>
      </c>
      <c r="C84" s="1435"/>
      <c r="E84" s="1434"/>
      <c r="F84" s="1437"/>
      <c r="G84" s="1436"/>
      <c r="H84" s="1422"/>
      <c r="I84" s="159"/>
    </row>
    <row r="85" spans="1:9" ht="9.75" customHeight="1" x14ac:dyDescent="0.25">
      <c r="A85" s="1432" t="s">
        <v>1217</v>
      </c>
      <c r="C85" s="1435"/>
      <c r="E85" s="1434"/>
      <c r="G85" s="1433"/>
      <c r="I85" s="156"/>
    </row>
    <row r="86" spans="1:9" ht="9.75" customHeight="1" x14ac:dyDescent="0.25">
      <c r="A86" s="1432" t="s">
        <v>1216</v>
      </c>
      <c r="B86" s="1430"/>
      <c r="C86" s="168"/>
      <c r="D86" s="159"/>
      <c r="E86" s="156"/>
      <c r="F86" s="159"/>
      <c r="G86" s="159"/>
      <c r="H86" s="159"/>
      <c r="I86" s="159"/>
    </row>
    <row r="87" spans="1:9" ht="7.5" customHeight="1" x14ac:dyDescent="0.25">
      <c r="A87" s="1321"/>
      <c r="B87" s="156"/>
      <c r="C87" s="167"/>
      <c r="D87" s="156"/>
      <c r="E87" s="156"/>
      <c r="F87" s="156"/>
      <c r="G87" s="156"/>
      <c r="H87" s="156"/>
      <c r="I87" s="458"/>
    </row>
    <row r="88" spans="1:9" ht="10.5" customHeight="1" x14ac:dyDescent="0.25">
      <c r="A88" s="1432" t="s">
        <v>1377</v>
      </c>
      <c r="B88" s="1430"/>
      <c r="C88" s="167"/>
      <c r="D88" s="156"/>
      <c r="E88" s="156"/>
      <c r="F88" s="156"/>
      <c r="G88" s="156"/>
      <c r="H88" s="156"/>
      <c r="I88" s="1427"/>
    </row>
    <row r="89" spans="1:9" ht="10.5" customHeight="1" x14ac:dyDescent="0.25">
      <c r="A89" s="1432" t="s">
        <v>1309</v>
      </c>
      <c r="B89" s="157"/>
      <c r="C89" s="167"/>
      <c r="D89" s="156"/>
      <c r="E89" s="156"/>
      <c r="F89" s="156"/>
      <c r="G89" s="156"/>
      <c r="H89" s="156"/>
      <c r="I89" s="458"/>
    </row>
    <row r="90" spans="1:9" ht="10.5" customHeight="1" x14ac:dyDescent="0.25">
      <c r="A90" s="1432" t="s">
        <v>1310</v>
      </c>
      <c r="B90" s="1430"/>
      <c r="C90" s="167"/>
      <c r="D90" s="156"/>
      <c r="E90" s="156"/>
      <c r="F90" s="156"/>
      <c r="G90" s="156"/>
      <c r="H90" s="159"/>
      <c r="I90" s="1427"/>
    </row>
  </sheetData>
  <mergeCells count="2">
    <mergeCell ref="E3:E4"/>
    <mergeCell ref="I3:I4"/>
  </mergeCells>
  <pageMargins left="0.7" right="0.7" top="0.75" bottom="0.75" header="0.3" footer="0.3"/>
  <pageSetup paperSize="9" scale="67" fitToWidth="0" fitToHeight="0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9B47B-C1DE-40FD-A411-0AFC84E084B4}">
  <dimension ref="A1:Z106"/>
  <sheetViews>
    <sheetView view="pageBreakPreview" zoomScale="60" zoomScaleNormal="160" workbookViewId="0">
      <selection activeCell="L12" sqref="L12"/>
    </sheetView>
  </sheetViews>
  <sheetFormatPr defaultRowHeight="15" x14ac:dyDescent="0.25"/>
  <cols>
    <col min="1" max="1" width="32" style="1416" customWidth="1"/>
    <col min="2" max="4" width="6.42578125" style="1416" customWidth="1"/>
    <col min="5" max="8" width="5.140625" style="1416" bestFit="1" customWidth="1"/>
    <col min="9" max="16" width="5.140625" style="1465" bestFit="1" customWidth="1"/>
    <col min="19" max="19" width="19.7109375" customWidth="1"/>
  </cols>
  <sheetData>
    <row r="1" spans="1:26" x14ac:dyDescent="0.25">
      <c r="A1" s="1498" t="s">
        <v>869</v>
      </c>
      <c r="B1" s="1497"/>
      <c r="C1" s="1497"/>
      <c r="D1" s="1497"/>
      <c r="E1" s="1497"/>
      <c r="F1" s="1497"/>
      <c r="G1" s="1497"/>
      <c r="H1" s="1497"/>
      <c r="I1" s="1497"/>
      <c r="J1" s="1497"/>
      <c r="K1" s="1497"/>
      <c r="L1" s="1497"/>
      <c r="M1" s="1497"/>
      <c r="N1" s="1497"/>
      <c r="O1" s="1497"/>
      <c r="P1" s="1497"/>
    </row>
    <row r="2" spans="1:26" x14ac:dyDescent="0.25">
      <c r="A2" s="1417"/>
      <c r="B2" s="1464"/>
      <c r="C2" s="1464"/>
      <c r="D2" s="1464"/>
      <c r="E2" s="1464"/>
      <c r="F2" s="1464"/>
      <c r="G2" s="1464"/>
      <c r="H2" s="1464"/>
      <c r="I2" s="1464"/>
      <c r="J2" s="1464"/>
      <c r="K2" s="1464"/>
      <c r="L2" s="1464"/>
      <c r="M2" s="1464"/>
      <c r="N2" s="1464"/>
      <c r="O2" s="1464"/>
      <c r="P2" s="1464"/>
    </row>
    <row r="3" spans="1:26" x14ac:dyDescent="0.25">
      <c r="A3" s="1417"/>
      <c r="B3" s="1481"/>
      <c r="C3" s="1481"/>
      <c r="D3" s="1464"/>
      <c r="E3" s="1464"/>
      <c r="F3" s="1464"/>
      <c r="G3" s="1464"/>
      <c r="H3" s="1464"/>
      <c r="I3" s="1464"/>
      <c r="J3" s="1464"/>
      <c r="K3" s="1464"/>
      <c r="L3" s="1464"/>
      <c r="M3" s="1464"/>
      <c r="N3" s="1464"/>
      <c r="O3" s="1464"/>
      <c r="P3" s="1464"/>
      <c r="R3" s="277"/>
      <c r="S3" s="277"/>
    </row>
    <row r="4" spans="1:26" ht="15.75" thickBot="1" x14ac:dyDescent="0.3">
      <c r="A4" s="1496" t="s">
        <v>299</v>
      </c>
      <c r="B4" s="1827" t="s">
        <v>1320</v>
      </c>
      <c r="C4" s="1495" t="s">
        <v>1147</v>
      </c>
      <c r="D4" s="1495" t="s">
        <v>880</v>
      </c>
      <c r="E4" s="1495" t="s">
        <v>845</v>
      </c>
      <c r="F4" s="1495" t="s">
        <v>770</v>
      </c>
      <c r="G4" s="1495" t="s">
        <v>731</v>
      </c>
      <c r="H4" s="1495" t="s">
        <v>705</v>
      </c>
      <c r="I4" s="1495" t="s">
        <v>646</v>
      </c>
      <c r="J4" s="1495" t="s">
        <v>639</v>
      </c>
      <c r="K4" s="1495" t="s">
        <v>616</v>
      </c>
      <c r="L4" s="1495" t="s">
        <v>215</v>
      </c>
      <c r="M4" s="1495" t="s">
        <v>214</v>
      </c>
      <c r="N4" s="1495" t="s">
        <v>213</v>
      </c>
      <c r="O4" s="1495" t="s">
        <v>212</v>
      </c>
      <c r="P4" s="1495" t="s">
        <v>211</v>
      </c>
      <c r="R4" s="277"/>
      <c r="S4" s="277"/>
    </row>
    <row r="5" spans="1:26" x14ac:dyDescent="0.25">
      <c r="A5" s="1494" t="s">
        <v>402</v>
      </c>
      <c r="B5" s="1491">
        <v>2.0891978454804083</v>
      </c>
      <c r="C5" s="1490">
        <v>2.021813146764381</v>
      </c>
      <c r="D5" s="1490">
        <v>1.9881982695858629</v>
      </c>
      <c r="E5" s="1490">
        <v>2.095552657120431</v>
      </c>
      <c r="F5" s="1490">
        <v>2.001412532774355</v>
      </c>
      <c r="G5" s="1490">
        <v>2.1676775571459594</v>
      </c>
      <c r="H5" s="1490">
        <v>2.3483202032863133</v>
      </c>
      <c r="I5" s="1490">
        <v>2.3090846086718817</v>
      </c>
      <c r="J5" s="1490">
        <v>2.4682982895991641</v>
      </c>
      <c r="K5" s="1490">
        <v>2.5907123758692774</v>
      </c>
      <c r="L5" s="1490">
        <v>2.6908568868664502</v>
      </c>
      <c r="M5" s="1490">
        <v>2.8865814723353513</v>
      </c>
      <c r="N5" s="1490">
        <v>3.08</v>
      </c>
      <c r="O5" s="1490">
        <v>2.93</v>
      </c>
      <c r="P5" s="1490">
        <v>2.9</v>
      </c>
      <c r="R5" s="277"/>
      <c r="S5" s="1826"/>
      <c r="T5" s="1826"/>
      <c r="U5" s="1826"/>
      <c r="V5" s="1826"/>
      <c r="W5" s="1826"/>
      <c r="X5" s="1826"/>
      <c r="Y5" s="1826"/>
      <c r="Z5" s="1826"/>
    </row>
    <row r="6" spans="1:26" x14ac:dyDescent="0.25">
      <c r="A6" s="1492" t="s">
        <v>401</v>
      </c>
      <c r="B6" s="1491">
        <v>0.9920910753582376</v>
      </c>
      <c r="C6" s="1490">
        <v>1.0748635806350444</v>
      </c>
      <c r="D6" s="1490">
        <v>1.0685218729131745</v>
      </c>
      <c r="E6" s="1490">
        <v>1.1122885964548621</v>
      </c>
      <c r="F6" s="1490">
        <v>1.1170173440974689</v>
      </c>
      <c r="G6" s="1490">
        <v>1.1623139859798239</v>
      </c>
      <c r="H6" s="1490">
        <v>1.112910410443974</v>
      </c>
      <c r="I6" s="1490">
        <v>1.1402989350198394</v>
      </c>
      <c r="J6" s="1490">
        <v>1.2479127124640661</v>
      </c>
      <c r="K6" s="1490">
        <v>1.2658466928473893</v>
      </c>
      <c r="L6" s="1490">
        <v>1.3209086336169171</v>
      </c>
      <c r="M6" s="1490">
        <v>1.4286246948120058</v>
      </c>
      <c r="N6" s="1490">
        <v>1.48</v>
      </c>
      <c r="O6" s="1490">
        <v>1.49</v>
      </c>
      <c r="P6" s="1490">
        <v>1.54</v>
      </c>
      <c r="R6" s="277"/>
      <c r="S6" s="1826"/>
      <c r="T6" s="1826"/>
      <c r="U6" s="1826"/>
      <c r="V6" s="1826"/>
      <c r="W6" s="1826"/>
      <c r="X6" s="1826"/>
      <c r="Y6" s="1826"/>
      <c r="Z6" s="1826"/>
    </row>
    <row r="7" spans="1:26" x14ac:dyDescent="0.25">
      <c r="A7" s="1492" t="s">
        <v>400</v>
      </c>
      <c r="B7" s="1491">
        <v>1.4222768270800756</v>
      </c>
      <c r="C7" s="1490">
        <v>1.4714400725559555</v>
      </c>
      <c r="D7" s="1490">
        <v>1.3666020776365515</v>
      </c>
      <c r="E7" s="1490">
        <v>1.3602585111377223</v>
      </c>
      <c r="F7" s="1490">
        <v>1.4049549487578081</v>
      </c>
      <c r="G7" s="1490">
        <v>1.3273398460829433</v>
      </c>
      <c r="H7" s="1490">
        <v>1.3632916758835698</v>
      </c>
      <c r="I7" s="1490">
        <v>1.4062556234417176</v>
      </c>
      <c r="J7" s="1490">
        <v>1.4906458156451752</v>
      </c>
      <c r="K7" s="1490">
        <v>1.5643999523142924</v>
      </c>
      <c r="L7" s="1490">
        <v>1.9044426818779108</v>
      </c>
      <c r="M7" s="1490">
        <v>1.8002515472456357</v>
      </c>
      <c r="N7" s="1490">
        <v>2.0099999999999998</v>
      </c>
      <c r="O7" s="1490">
        <v>1.93</v>
      </c>
      <c r="P7" s="1490">
        <v>1.85</v>
      </c>
      <c r="R7" s="277"/>
      <c r="S7" s="1826"/>
      <c r="T7" s="1826"/>
      <c r="U7" s="1826"/>
      <c r="V7" s="1826"/>
      <c r="W7" s="1826"/>
      <c r="X7" s="1826"/>
      <c r="Y7" s="1826"/>
      <c r="Z7" s="1826"/>
    </row>
    <row r="8" spans="1:26" x14ac:dyDescent="0.25">
      <c r="A8" s="1492" t="s">
        <v>399</v>
      </c>
      <c r="B8" s="1491">
        <v>0.25708642675735538</v>
      </c>
      <c r="C8" s="1490">
        <v>0.27908777298393367</v>
      </c>
      <c r="D8" s="1490">
        <v>0.23103504250003004</v>
      </c>
      <c r="E8" s="1490">
        <v>0.29125606227923073</v>
      </c>
      <c r="F8" s="1490">
        <v>0.23276986537908684</v>
      </c>
      <c r="G8" s="1490">
        <v>0.22700675067772758</v>
      </c>
      <c r="H8" s="1490">
        <v>9.6392197373878302E-2</v>
      </c>
      <c r="I8" s="1490">
        <v>0.11529938627984558</v>
      </c>
      <c r="J8" s="1490">
        <v>0.12682629142010127</v>
      </c>
      <c r="K8" s="1490">
        <v>0.13738020455622818</v>
      </c>
      <c r="L8" s="1490">
        <v>0.22635682293741302</v>
      </c>
      <c r="M8" s="1490">
        <v>0.20331689747591813</v>
      </c>
      <c r="N8" s="1490">
        <v>0.23</v>
      </c>
      <c r="O8" s="1490">
        <v>0.27</v>
      </c>
      <c r="P8" s="1490">
        <v>0.23</v>
      </c>
      <c r="R8" s="277"/>
      <c r="S8" s="1826"/>
      <c r="T8" s="1826"/>
      <c r="U8" s="1826"/>
      <c r="V8" s="1826"/>
      <c r="W8" s="1826"/>
      <c r="X8" s="1826"/>
      <c r="Y8" s="1826"/>
      <c r="Z8" s="1826"/>
    </row>
    <row r="9" spans="1:26" x14ac:dyDescent="0.25">
      <c r="A9" s="1492" t="s">
        <v>398</v>
      </c>
      <c r="B9" s="1491">
        <v>0.10187479054471202</v>
      </c>
      <c r="C9" s="1490">
        <v>0.1158821568840003</v>
      </c>
      <c r="D9" s="1490">
        <v>0.12294512401839947</v>
      </c>
      <c r="E9" s="1490">
        <v>0.12659443868611631</v>
      </c>
      <c r="F9" s="1490">
        <v>0.13061831976976668</v>
      </c>
      <c r="G9" s="1490">
        <v>0.13313118799627444</v>
      </c>
      <c r="H9" s="1490">
        <v>0.12789716716076074</v>
      </c>
      <c r="I9" s="1490">
        <v>0.12381932330772127</v>
      </c>
      <c r="J9" s="1490">
        <v>0.12775760285637822</v>
      </c>
      <c r="K9" s="1490">
        <v>0.14455042711356431</v>
      </c>
      <c r="L9" s="1490">
        <v>0.15297860292063284</v>
      </c>
      <c r="M9" s="1490">
        <v>0.18079343424327335</v>
      </c>
      <c r="N9" s="1490">
        <v>0.25</v>
      </c>
      <c r="O9" s="1490">
        <v>0.25</v>
      </c>
      <c r="P9" s="1490">
        <v>0.25</v>
      </c>
      <c r="R9" s="277"/>
      <c r="S9" s="1826"/>
      <c r="T9" s="1826"/>
      <c r="U9" s="1826"/>
      <c r="V9" s="1826"/>
      <c r="W9" s="1826"/>
      <c r="X9" s="1826"/>
      <c r="Y9" s="1826"/>
      <c r="Z9" s="1826"/>
    </row>
    <row r="10" spans="1:26" x14ac:dyDescent="0.25">
      <c r="A10" s="1492" t="s">
        <v>397</v>
      </c>
      <c r="B10" s="1491">
        <v>0.40360487879910806</v>
      </c>
      <c r="C10" s="1490">
        <v>0.53660726870061037</v>
      </c>
      <c r="D10" s="1490">
        <v>0.68381568437103435</v>
      </c>
      <c r="E10" s="1490">
        <v>0.58530997308811605</v>
      </c>
      <c r="F10" s="1490">
        <v>0.57695636417819141</v>
      </c>
      <c r="G10" s="1490">
        <v>0.62662609323741114</v>
      </c>
      <c r="H10" s="1490">
        <v>0.59483956910675373</v>
      </c>
      <c r="I10" s="1490">
        <v>0.52956148116168023</v>
      </c>
      <c r="J10" s="1490">
        <v>0.59258456339858301</v>
      </c>
      <c r="K10" s="1490">
        <v>0.60535561824635453</v>
      </c>
      <c r="L10" s="1490">
        <v>0.64324985373258381</v>
      </c>
      <c r="M10" s="1490">
        <v>0.76580433455947361</v>
      </c>
      <c r="N10" s="1490">
        <v>0.76</v>
      </c>
      <c r="O10" s="1490">
        <v>0.76</v>
      </c>
      <c r="P10" s="1490">
        <v>0.81</v>
      </c>
      <c r="S10" s="1826"/>
      <c r="T10" s="1826"/>
      <c r="U10" s="1826"/>
      <c r="V10" s="1826"/>
      <c r="W10" s="1826"/>
      <c r="X10" s="1826"/>
      <c r="Y10" s="1826"/>
      <c r="Z10" s="1826"/>
    </row>
    <row r="11" spans="1:26" x14ac:dyDescent="0.25">
      <c r="A11" s="1492" t="s">
        <v>396</v>
      </c>
      <c r="B11" s="1491">
        <v>2.5738360320757443E-2</v>
      </c>
      <c r="C11" s="1490">
        <v>3.3739579354054125E-2</v>
      </c>
      <c r="D11" s="1490">
        <v>3.0065762163185471E-2</v>
      </c>
      <c r="E11" s="1490">
        <v>3.3180596744692405E-2</v>
      </c>
      <c r="F11" s="1490">
        <v>6.1889840283414772E-2</v>
      </c>
      <c r="G11" s="1490">
        <v>9.8178075830208711E-2</v>
      </c>
      <c r="H11" s="1490">
        <v>9.6143429349615908E-2</v>
      </c>
      <c r="I11" s="1490">
        <v>9.5166536749609926E-2</v>
      </c>
      <c r="J11" s="1490">
        <v>0.10378821194710991</v>
      </c>
      <c r="K11" s="1490">
        <v>0.14056505813537354</v>
      </c>
      <c r="L11" s="1490">
        <v>0.19972848099845397</v>
      </c>
      <c r="M11" s="1490">
        <v>0.17767864643627682</v>
      </c>
      <c r="N11" s="1490">
        <v>0.19</v>
      </c>
      <c r="O11" s="1490">
        <v>0.2</v>
      </c>
      <c r="P11" s="1490">
        <v>0.14000000000000001</v>
      </c>
      <c r="S11" s="1826"/>
      <c r="T11" s="1826"/>
      <c r="U11" s="1826"/>
      <c r="V11" s="1826"/>
      <c r="W11" s="1826"/>
      <c r="X11" s="1826"/>
      <c r="Y11" s="1826"/>
      <c r="Z11" s="1826"/>
    </row>
    <row r="12" spans="1:26" x14ac:dyDescent="0.25">
      <c r="A12" s="1492" t="s">
        <v>395</v>
      </c>
      <c r="B12" s="1491">
        <v>0.82934820254049524</v>
      </c>
      <c r="C12" s="1490">
        <v>0.85837398337736315</v>
      </c>
      <c r="D12" s="1490">
        <v>0.87393695795469717</v>
      </c>
      <c r="E12" s="1490">
        <v>0.82253227308947463</v>
      </c>
      <c r="F12" s="1490">
        <v>0.66292759310566596</v>
      </c>
      <c r="G12" s="1490">
        <v>0.68447016276262329</v>
      </c>
      <c r="H12" s="1490">
        <v>0.79263906285527619</v>
      </c>
      <c r="I12" s="1490">
        <v>0.77553090883012599</v>
      </c>
      <c r="J12" s="1490">
        <v>0.81171304055033955</v>
      </c>
      <c r="K12" s="1490">
        <v>0.94640899899880149</v>
      </c>
      <c r="L12" s="1490">
        <v>1.0153076518222366</v>
      </c>
      <c r="M12" s="1490">
        <v>1.1072106577612177</v>
      </c>
      <c r="N12" s="1490">
        <v>1.1299999999999999</v>
      </c>
      <c r="O12" s="1490">
        <v>1.1000000000000001</v>
      </c>
      <c r="P12" s="1490">
        <v>1.1399999999999999</v>
      </c>
      <c r="S12" s="1826"/>
      <c r="T12" s="1826"/>
      <c r="U12" s="1826"/>
      <c r="V12" s="1826"/>
      <c r="W12" s="1826"/>
      <c r="X12" s="1826"/>
      <c r="Y12" s="1826"/>
      <c r="Z12" s="1826"/>
    </row>
    <row r="13" spans="1:26" x14ac:dyDescent="0.25">
      <c r="A13" s="1493" t="s">
        <v>394</v>
      </c>
      <c r="B13" s="1491">
        <v>0.59522955579007952</v>
      </c>
      <c r="C13" s="1490">
        <v>0.58621985968177914</v>
      </c>
      <c r="D13" s="1490">
        <v>0.62749946884694829</v>
      </c>
      <c r="E13" s="1490">
        <v>0.68788061781976129</v>
      </c>
      <c r="F13" s="1490">
        <v>0.80926483319605469</v>
      </c>
      <c r="G13" s="1490">
        <v>0.71621326359735071</v>
      </c>
      <c r="H13" s="1490">
        <v>0.78846555425573495</v>
      </c>
      <c r="I13" s="1490">
        <v>0.72661763309990379</v>
      </c>
      <c r="J13" s="1490">
        <v>0.77091281648806265</v>
      </c>
      <c r="K13" s="1490">
        <v>0.81523936422706733</v>
      </c>
      <c r="L13" s="1490">
        <v>0.78461309736401186</v>
      </c>
      <c r="M13" s="1490">
        <v>0.90714781307199877</v>
      </c>
      <c r="N13" s="1490">
        <v>0.94</v>
      </c>
      <c r="O13" s="1490">
        <v>0.92</v>
      </c>
      <c r="P13" s="1490">
        <v>0.92</v>
      </c>
      <c r="S13" s="1826"/>
      <c r="T13" s="1826"/>
      <c r="U13" s="1826"/>
      <c r="V13" s="1826"/>
      <c r="W13" s="1826"/>
      <c r="X13" s="1826"/>
      <c r="Y13" s="1826"/>
      <c r="Z13" s="1826"/>
    </row>
    <row r="14" spans="1:26" x14ac:dyDescent="0.25">
      <c r="A14" s="1492" t="s">
        <v>393</v>
      </c>
      <c r="B14" s="1491">
        <v>0.17798194191957473</v>
      </c>
      <c r="C14" s="1490">
        <v>0.20810741025945464</v>
      </c>
      <c r="D14" s="1490">
        <v>0.17390052702629175</v>
      </c>
      <c r="E14" s="1490">
        <v>0.21987308473640349</v>
      </c>
      <c r="F14" s="1490">
        <v>0.23403077940019729</v>
      </c>
      <c r="G14" s="1490">
        <v>0.24608930709026614</v>
      </c>
      <c r="H14" s="1490">
        <v>0.26885160245508033</v>
      </c>
      <c r="I14" s="1490">
        <v>0.2549248073770039</v>
      </c>
      <c r="J14" s="1490">
        <v>0.27805368757185034</v>
      </c>
      <c r="K14" s="1490">
        <v>0.29028562186462825</v>
      </c>
      <c r="L14" s="1490">
        <v>0.31461775218609939</v>
      </c>
      <c r="M14" s="1490">
        <v>0.37527671334395934</v>
      </c>
      <c r="N14" s="1490">
        <v>0.42</v>
      </c>
      <c r="O14" s="1490">
        <v>0.4</v>
      </c>
      <c r="P14" s="1490">
        <v>0.43</v>
      </c>
      <c r="S14" s="1826"/>
      <c r="T14" s="1826"/>
      <c r="U14" s="1826"/>
      <c r="V14" s="1826"/>
      <c r="W14" s="1826"/>
      <c r="X14" s="1826"/>
      <c r="Y14" s="1826"/>
      <c r="Z14" s="1826"/>
    </row>
    <row r="15" spans="1:26" x14ac:dyDescent="0.25">
      <c r="A15" s="1493" t="s">
        <v>392</v>
      </c>
      <c r="B15" s="1491">
        <v>0.26339706115378486</v>
      </c>
      <c r="C15" s="1490">
        <v>0.2996944665167886</v>
      </c>
      <c r="D15" s="1490">
        <v>0.34059753285426869</v>
      </c>
      <c r="E15" s="1490">
        <v>0.35826856447907346</v>
      </c>
      <c r="F15" s="1490">
        <v>0.35156279011677827</v>
      </c>
      <c r="G15" s="1490">
        <v>0.24794162214038118</v>
      </c>
      <c r="H15" s="1490">
        <v>0.24011844813152766</v>
      </c>
      <c r="I15" s="1490">
        <v>0.21574727883278991</v>
      </c>
      <c r="J15" s="1490">
        <v>0.26146130552317487</v>
      </c>
      <c r="K15" s="1490">
        <v>0.2688111189363846</v>
      </c>
      <c r="L15" s="1490">
        <v>0.29850012399594117</v>
      </c>
      <c r="M15" s="1490">
        <v>0.29154574616525347</v>
      </c>
      <c r="N15" s="1490">
        <v>0.32</v>
      </c>
      <c r="O15" s="1490">
        <v>0.33</v>
      </c>
      <c r="P15" s="1490">
        <v>0.35</v>
      </c>
      <c r="S15" s="1826"/>
      <c r="T15" s="1826"/>
      <c r="U15" s="1826"/>
      <c r="V15" s="1826"/>
      <c r="W15" s="1826"/>
      <c r="X15" s="1826"/>
      <c r="Y15" s="1826"/>
      <c r="Z15" s="1826"/>
    </row>
    <row r="16" spans="1:26" x14ac:dyDescent="0.25">
      <c r="A16" s="1493" t="s">
        <v>391</v>
      </c>
      <c r="B16" s="1491">
        <v>0.31690310360390095</v>
      </c>
      <c r="C16" s="1490">
        <v>0.32854938552358703</v>
      </c>
      <c r="D16" s="1490">
        <v>0.2757019822939637</v>
      </c>
      <c r="E16" s="1490">
        <v>0.17511532071034477</v>
      </c>
      <c r="F16" s="1490">
        <v>0.18771113811162679</v>
      </c>
      <c r="G16" s="1490">
        <v>0.18184750999436036</v>
      </c>
      <c r="H16" s="1490">
        <v>0.21180158662944099</v>
      </c>
      <c r="I16" s="1490">
        <v>0.20333817247791558</v>
      </c>
      <c r="J16" s="1490">
        <v>0.21517529425902282</v>
      </c>
      <c r="K16" s="1490">
        <v>0.45481510031307593</v>
      </c>
      <c r="L16" s="1490">
        <v>0.36651060462837759</v>
      </c>
      <c r="M16" s="1490">
        <v>0.45298284086927149</v>
      </c>
      <c r="N16" s="1490">
        <v>0.48</v>
      </c>
      <c r="O16" s="1490">
        <v>0.44</v>
      </c>
      <c r="P16" s="1490">
        <v>0.47</v>
      </c>
      <c r="S16" s="1826"/>
      <c r="T16" s="1826"/>
      <c r="U16" s="1826"/>
      <c r="V16" s="1826"/>
      <c r="W16" s="1826"/>
      <c r="X16" s="1826"/>
      <c r="Y16" s="1826"/>
      <c r="Z16" s="1826"/>
    </row>
    <row r="17" spans="1:26" x14ac:dyDescent="0.25">
      <c r="A17" s="1492" t="s">
        <v>390</v>
      </c>
      <c r="B17" s="1491">
        <v>0.20585504764351165</v>
      </c>
      <c r="C17" s="1490">
        <v>0.23810545945501693</v>
      </c>
      <c r="D17" s="1490">
        <v>0.29569303812009939</v>
      </c>
      <c r="E17" s="1490">
        <v>0.30620945366301416</v>
      </c>
      <c r="F17" s="1490">
        <v>0.27377926510151451</v>
      </c>
      <c r="G17" s="1490">
        <v>0.28051688847696971</v>
      </c>
      <c r="H17" s="1490">
        <v>0.2816046394593153</v>
      </c>
      <c r="I17" s="1490">
        <v>0.28656921961422416</v>
      </c>
      <c r="J17" s="1490">
        <v>0.28742800074027164</v>
      </c>
      <c r="K17" s="1490">
        <v>0.3039958426042782</v>
      </c>
      <c r="L17" s="1490">
        <v>0.21882453401424312</v>
      </c>
      <c r="M17" s="1490">
        <v>0.2208817191246174</v>
      </c>
      <c r="N17" s="1490">
        <v>0.19</v>
      </c>
      <c r="O17" s="1490">
        <v>0.2</v>
      </c>
      <c r="P17" s="1490">
        <v>0.2</v>
      </c>
      <c r="S17" s="1826"/>
      <c r="T17" s="1826"/>
      <c r="U17" s="1826"/>
      <c r="V17" s="1826"/>
      <c r="W17" s="1826"/>
      <c r="X17" s="1826"/>
      <c r="Y17" s="1826"/>
      <c r="Z17" s="1826"/>
    </row>
    <row r="18" spans="1:26" x14ac:dyDescent="0.25">
      <c r="A18" s="1492" t="s">
        <v>3</v>
      </c>
      <c r="B18" s="1491">
        <v>0.49683286490567757</v>
      </c>
      <c r="C18" s="1490">
        <v>0.57535287376864486</v>
      </c>
      <c r="D18" s="1490">
        <v>0.46061094132521768</v>
      </c>
      <c r="E18" s="1490">
        <v>0.43525198294247064</v>
      </c>
      <c r="F18" s="1490">
        <v>0.53319274893836066</v>
      </c>
      <c r="G18" s="1490">
        <v>0.49413941937214956</v>
      </c>
      <c r="H18" s="1490">
        <v>0.56744512961103233</v>
      </c>
      <c r="I18" s="1490">
        <v>0.54283516501068652</v>
      </c>
      <c r="J18" s="1490">
        <v>0.44843738746508299</v>
      </c>
      <c r="K18" s="1490">
        <v>0.38032693490537239</v>
      </c>
      <c r="L18" s="1490">
        <v>0.6046630950998082</v>
      </c>
      <c r="M18" s="1490">
        <v>0.8111186555912816</v>
      </c>
      <c r="N18" s="1490">
        <v>0.55000000000000004</v>
      </c>
      <c r="O18" s="1490">
        <v>0.64</v>
      </c>
      <c r="P18" s="1490">
        <v>0.75</v>
      </c>
      <c r="S18" s="1826"/>
      <c r="T18" s="1826"/>
      <c r="U18" s="1826"/>
      <c r="V18" s="1826"/>
      <c r="W18" s="1826"/>
      <c r="X18" s="1826"/>
      <c r="Y18" s="1826"/>
      <c r="Z18" s="1826"/>
    </row>
    <row r="19" spans="1:26" x14ac:dyDescent="0.25">
      <c r="A19" s="1489" t="s">
        <v>298</v>
      </c>
      <c r="B19" s="1825">
        <v>8.177417981897678</v>
      </c>
      <c r="C19" s="1488">
        <v>8.6278370164606137</v>
      </c>
      <c r="D19" s="1488">
        <v>8.539124281609725</v>
      </c>
      <c r="E19" s="1488">
        <v>8.6095721329517136</v>
      </c>
      <c r="F19" s="1488">
        <v>8.5780883632102913</v>
      </c>
      <c r="G19" s="1488">
        <v>8.5934916703844486</v>
      </c>
      <c r="H19" s="1488">
        <v>8.8907206760022728</v>
      </c>
      <c r="I19" s="1488">
        <v>8.725049079874946</v>
      </c>
      <c r="J19" s="1488">
        <v>9.2309950199283826</v>
      </c>
      <c r="K19" s="1488">
        <v>9.9086933109320885</v>
      </c>
      <c r="L19" s="1488">
        <v>10.74155882206108</v>
      </c>
      <c r="M19" s="1488">
        <v>11.609215173035537</v>
      </c>
      <c r="N19" s="1488">
        <v>12.03</v>
      </c>
      <c r="O19" s="1488">
        <v>11.86</v>
      </c>
      <c r="P19" s="1487">
        <v>11.979999999999999</v>
      </c>
      <c r="U19" s="1824"/>
    </row>
    <row r="20" spans="1:26" x14ac:dyDescent="0.25">
      <c r="A20" s="1473"/>
      <c r="B20" s="1486"/>
      <c r="C20" s="1486"/>
      <c r="D20" s="1486"/>
      <c r="E20" s="1486"/>
      <c r="F20" s="1486"/>
      <c r="G20" s="1486"/>
      <c r="H20" s="1486"/>
      <c r="I20" s="1485"/>
      <c r="J20" s="1485"/>
      <c r="K20" s="1485"/>
      <c r="L20" s="1485"/>
      <c r="M20" s="1484"/>
      <c r="N20" s="1483"/>
      <c r="O20" s="1483"/>
      <c r="P20" s="1482"/>
      <c r="U20" s="1824"/>
    </row>
    <row r="21" spans="1:26" x14ac:dyDescent="0.25">
      <c r="A21" s="1480" t="s">
        <v>402</v>
      </c>
      <c r="B21" s="2216">
        <v>0.25548380309105617</v>
      </c>
      <c r="C21" s="1201">
        <v>0.23433603844243533</v>
      </c>
      <c r="D21" s="1202"/>
      <c r="E21" s="1201">
        <v>0.23331684730108562</v>
      </c>
      <c r="F21" s="1201">
        <v>0.25224642558465221</v>
      </c>
      <c r="G21" s="1201">
        <v>0.26413159167455019</v>
      </c>
      <c r="H21" s="1201">
        <v>0.25050897466948202</v>
      </c>
      <c r="I21" s="1201">
        <v>0.25606726893070803</v>
      </c>
      <c r="J21" s="1481"/>
      <c r="K21" s="1481"/>
      <c r="L21" s="1481"/>
      <c r="M21" s="1481"/>
      <c r="N21" s="1464"/>
      <c r="O21" s="1464"/>
      <c r="P21" s="1464"/>
      <c r="U21" s="1824"/>
    </row>
    <row r="22" spans="1:26" x14ac:dyDescent="0.25">
      <c r="A22" s="1480" t="s">
        <v>401</v>
      </c>
      <c r="B22" s="2216">
        <v>0.12132082248387281</v>
      </c>
      <c r="C22" s="1201">
        <v>0.12458088609976829</v>
      </c>
      <c r="D22" s="1202"/>
      <c r="E22" s="1201">
        <v>0.13021751429935524</v>
      </c>
      <c r="F22" s="1201">
        <v>0.13525514779812725</v>
      </c>
      <c r="G22" s="1201">
        <v>0.125176625270427</v>
      </c>
      <c r="H22" s="1201">
        <v>0.12297178235471995</v>
      </c>
      <c r="I22" s="1201">
        <v>0.12310203213956082</v>
      </c>
      <c r="J22" s="1481"/>
      <c r="K22" s="1481"/>
      <c r="L22" s="1481"/>
      <c r="M22" s="1481"/>
      <c r="N22" s="1464"/>
      <c r="O22" s="1464"/>
      <c r="P22" s="1464"/>
      <c r="U22" s="1824"/>
    </row>
    <row r="23" spans="1:26" x14ac:dyDescent="0.25">
      <c r="A23" s="1480" t="s">
        <v>400</v>
      </c>
      <c r="B23" s="2216">
        <v>0.17392737294688432</v>
      </c>
      <c r="C23" s="1201">
        <v>0.17054565005674882</v>
      </c>
      <c r="D23" s="1202"/>
      <c r="E23" s="1201">
        <v>0.16378415437912477</v>
      </c>
      <c r="F23" s="1201">
        <v>0.1544587342369021</v>
      </c>
      <c r="G23" s="1201">
        <v>0.15333871410034852</v>
      </c>
      <c r="H23" s="1201">
        <v>0.1772966767138634</v>
      </c>
      <c r="I23" s="1200">
        <v>0.1665288053885646</v>
      </c>
      <c r="J23" s="1466"/>
      <c r="K23" s="1466"/>
      <c r="L23" s="1466"/>
      <c r="M23" s="1466"/>
      <c r="U23" s="1824"/>
    </row>
    <row r="24" spans="1:26" x14ac:dyDescent="0.25">
      <c r="A24" s="1480" t="s">
        <v>399</v>
      </c>
      <c r="B24" s="2216">
        <v>3.1438582120476989E-2</v>
      </c>
      <c r="C24" s="1201">
        <v>3.2347362664764789E-2</v>
      </c>
      <c r="D24" s="1202"/>
      <c r="E24" s="1201">
        <v>2.7135400747023117E-2</v>
      </c>
      <c r="F24" s="1201">
        <v>2.6416125061254868E-2</v>
      </c>
      <c r="G24" s="1201">
        <v>1.0841887951115028E-2</v>
      </c>
      <c r="H24" s="1201">
        <v>2.1072995706407152E-2</v>
      </c>
      <c r="I24" s="1200">
        <v>1.8928159413986533E-2</v>
      </c>
      <c r="J24" s="1466"/>
      <c r="K24" s="1466"/>
      <c r="L24" s="1466"/>
      <c r="M24" s="1466"/>
      <c r="U24" s="1824"/>
    </row>
    <row r="25" spans="1:26" x14ac:dyDescent="0.25">
      <c r="A25" s="1480" t="s">
        <v>398</v>
      </c>
      <c r="B25" s="2216">
        <v>1.24580632627844E-2</v>
      </c>
      <c r="C25" s="1201">
        <v>1.3431194477006763E-2</v>
      </c>
      <c r="D25" s="1202"/>
      <c r="E25" s="1201">
        <v>1.5226972985025729E-2</v>
      </c>
      <c r="F25" s="1201">
        <v>1.5492094843715432E-2</v>
      </c>
      <c r="G25" s="1201">
        <v>1.4385466805405242E-2</v>
      </c>
      <c r="H25" s="1201">
        <v>1.4241750704417726E-2</v>
      </c>
      <c r="I25" s="1200">
        <v>2.1100769230536894E-2</v>
      </c>
      <c r="J25" s="1466"/>
      <c r="K25" s="1466"/>
      <c r="L25" s="1466"/>
      <c r="M25" s="1466"/>
      <c r="U25" s="1824"/>
    </row>
    <row r="26" spans="1:26" x14ac:dyDescent="0.25">
      <c r="A26" s="1480" t="s">
        <v>397</v>
      </c>
      <c r="B26" s="2216">
        <v>4.9356028968137226E-2</v>
      </c>
      <c r="C26" s="1201">
        <v>6.2194877774909806E-2</v>
      </c>
      <c r="D26" s="1202"/>
      <c r="E26" s="1201">
        <v>6.7259316965379151E-2</v>
      </c>
      <c r="F26" s="1201">
        <v>7.291868279769656E-2</v>
      </c>
      <c r="G26" s="1201">
        <v>6.6905663869559817E-2</v>
      </c>
      <c r="H26" s="1201">
        <v>5.9884218332582534E-2</v>
      </c>
      <c r="I26" s="1200">
        <v>6.2969205280660703E-2</v>
      </c>
      <c r="J26" s="1466"/>
      <c r="K26" s="1466"/>
      <c r="L26" s="1466"/>
      <c r="M26" s="1466"/>
      <c r="U26" s="1824"/>
    </row>
    <row r="27" spans="1:26" x14ac:dyDescent="0.25">
      <c r="A27" s="1480" t="s">
        <v>396</v>
      </c>
      <c r="B27" s="2216">
        <v>3.1474923230944492E-3</v>
      </c>
      <c r="C27" s="1201">
        <v>3.9105489927178834E-3</v>
      </c>
      <c r="D27" s="1202"/>
      <c r="E27" s="1201">
        <v>7.2148755833348534E-3</v>
      </c>
      <c r="F27" s="1201">
        <v>1.1424701343291871E-2</v>
      </c>
      <c r="G27" s="1201">
        <v>1.0813907314524581E-2</v>
      </c>
      <c r="H27" s="1201">
        <v>1.859399406613595E-2</v>
      </c>
      <c r="I27" s="1200">
        <v>1.5819955974324253E-2</v>
      </c>
      <c r="J27" s="1466"/>
      <c r="K27" s="1466"/>
      <c r="L27" s="1466"/>
      <c r="M27" s="1466"/>
      <c r="U27" s="1824"/>
    </row>
    <row r="28" spans="1:26" x14ac:dyDescent="0.25">
      <c r="A28" s="1480" t="s">
        <v>395</v>
      </c>
      <c r="B28" s="2216">
        <v>0.10141932384726089</v>
      </c>
      <c r="C28" s="1201">
        <v>9.9488896433684929E-2</v>
      </c>
      <c r="D28" s="1202"/>
      <c r="E28" s="1201">
        <v>7.7281506675640002E-2</v>
      </c>
      <c r="F28" s="1201">
        <v>7.9649831409215999E-2</v>
      </c>
      <c r="G28" s="1201">
        <v>8.9153522165504318E-2</v>
      </c>
      <c r="H28" s="1201">
        <v>9.4521444107068656E-2</v>
      </c>
      <c r="I28" s="1200">
        <v>9.4076736269565531E-2</v>
      </c>
      <c r="J28" s="1466"/>
      <c r="K28" s="1466"/>
      <c r="L28" s="1466"/>
      <c r="M28" s="1466"/>
      <c r="U28" s="1824"/>
    </row>
    <row r="29" spans="1:26" x14ac:dyDescent="0.25">
      <c r="A29" s="1480" t="s">
        <v>394</v>
      </c>
      <c r="B29" s="2216">
        <v>7.2789425355012691E-2</v>
      </c>
      <c r="C29" s="1201">
        <v>6.7945170795804311E-2</v>
      </c>
      <c r="D29" s="1202"/>
      <c r="E29" s="1201">
        <v>9.4340929928727474E-2</v>
      </c>
      <c r="F29" s="1201">
        <v>8.3343685089684774E-2</v>
      </c>
      <c r="G29" s="1201">
        <v>8.8684099184889675E-2</v>
      </c>
      <c r="H29" s="1201">
        <v>7.3044621396344128E-2</v>
      </c>
      <c r="I29" s="1200">
        <v>7.8392302717005577E-2</v>
      </c>
      <c r="J29" s="1466"/>
      <c r="K29" s="1466"/>
      <c r="L29" s="1466"/>
      <c r="M29" s="1466"/>
      <c r="U29" s="1824"/>
    </row>
    <row r="30" spans="1:26" x14ac:dyDescent="0.25">
      <c r="A30" s="1480" t="s">
        <v>393</v>
      </c>
      <c r="B30" s="2216">
        <v>2.1765053750899457E-2</v>
      </c>
      <c r="C30" s="1201">
        <v>2.4120461462405589E-2</v>
      </c>
      <c r="D30" s="1202"/>
      <c r="E30" s="1201">
        <v>2.7282393173274896E-2</v>
      </c>
      <c r="F30" s="1201">
        <v>2.8636707467624367E-2</v>
      </c>
      <c r="G30" s="1201">
        <v>3.0239573624302626E-2</v>
      </c>
      <c r="H30" s="1201">
        <v>2.9289766727333421E-2</v>
      </c>
      <c r="I30" s="1200">
        <v>3.5176356085913608E-2</v>
      </c>
      <c r="J30" s="1466"/>
      <c r="K30" s="1466"/>
      <c r="L30" s="1466"/>
      <c r="M30" s="1466"/>
      <c r="U30" s="1824"/>
    </row>
    <row r="31" spans="1:26" x14ac:dyDescent="0.25">
      <c r="A31" s="1480" t="s">
        <v>392</v>
      </c>
      <c r="B31" s="2216">
        <v>3.22102969099618E-2</v>
      </c>
      <c r="C31" s="1201">
        <v>3.4735758909795897E-2</v>
      </c>
      <c r="D31" s="1202"/>
      <c r="E31" s="1201">
        <v>4.0983815417961991E-2</v>
      </c>
      <c r="F31" s="1201">
        <v>2.8852256061974977E-2</v>
      </c>
      <c r="G31" s="1201">
        <v>2.7007759762338785E-2</v>
      </c>
      <c r="H31" s="1201">
        <v>2.7789274251599289E-2</v>
      </c>
      <c r="I31" s="1200">
        <v>2.6886180350596828E-2</v>
      </c>
      <c r="J31" s="1466"/>
      <c r="K31" s="1466"/>
      <c r="L31" s="1466"/>
      <c r="M31" s="1466"/>
      <c r="U31" s="1824"/>
    </row>
    <row r="32" spans="1:26" x14ac:dyDescent="0.25">
      <c r="A32" s="1480" t="s">
        <v>391</v>
      </c>
      <c r="B32" s="2216">
        <v>3.875344323910411E-2</v>
      </c>
      <c r="C32" s="1201">
        <v>3.8080156694750296E-2</v>
      </c>
      <c r="D32" s="1202"/>
      <c r="E32" s="1201">
        <v>2.1882630507361337E-2</v>
      </c>
      <c r="F32" s="1201">
        <v>2.1161073632160163E-2</v>
      </c>
      <c r="G32" s="1201">
        <v>2.3822769193630536E-2</v>
      </c>
      <c r="H32" s="1201">
        <v>3.4120802268999897E-2</v>
      </c>
      <c r="I32" s="1200">
        <v>3.9475539439420108E-2</v>
      </c>
      <c r="J32" s="1466"/>
      <c r="K32" s="1466"/>
      <c r="L32" s="1466"/>
      <c r="M32" s="1466"/>
      <c r="U32" s="1824"/>
    </row>
    <row r="33" spans="1:13" x14ac:dyDescent="0.25">
      <c r="A33" s="1480" t="s">
        <v>390</v>
      </c>
      <c r="B33" s="2216">
        <v>2.5173599796318624E-2</v>
      </c>
      <c r="C33" s="1201">
        <v>2.7597352499907864E-2</v>
      </c>
      <c r="D33" s="1202"/>
      <c r="E33" s="1201">
        <v>3.1916116214854948E-2</v>
      </c>
      <c r="F33" s="1201">
        <v>3.2642946457225132E-2</v>
      </c>
      <c r="G33" s="1201">
        <v>3.167399468745196E-2</v>
      </c>
      <c r="H33" s="1201">
        <v>2.0371767044166805E-2</v>
      </c>
      <c r="I33" s="1200">
        <v>1.5858556974727447E-2</v>
      </c>
      <c r="J33" s="1466"/>
      <c r="K33" s="1466"/>
      <c r="L33" s="1466"/>
      <c r="M33" s="1466"/>
    </row>
    <row r="34" spans="1:13" x14ac:dyDescent="0.25">
      <c r="A34" s="1480" t="s">
        <v>3</v>
      </c>
      <c r="B34" s="2216">
        <v>6.0756691905136169E-2</v>
      </c>
      <c r="C34" s="1201">
        <v>6.6685644695299431E-2</v>
      </c>
      <c r="D34" s="1202"/>
      <c r="E34" s="1201">
        <v>6.2157525821850697E-2</v>
      </c>
      <c r="F34" s="1201">
        <v>5.7501588216474428E-2</v>
      </c>
      <c r="G34" s="1201">
        <v>6.3824424395951776E-2</v>
      </c>
      <c r="H34" s="1201">
        <v>5.629193165687902E-2</v>
      </c>
      <c r="I34" s="1200">
        <v>4.5618131804428912E-2</v>
      </c>
      <c r="J34" s="1466"/>
      <c r="K34" s="1466"/>
      <c r="L34" s="1466"/>
      <c r="M34" s="1466"/>
    </row>
    <row r="35" spans="1:13" x14ac:dyDescent="0.25">
      <c r="A35" s="1478"/>
      <c r="B35" s="1478"/>
      <c r="C35" s="1478"/>
      <c r="D35" s="1463"/>
      <c r="E35" s="1477"/>
      <c r="F35" s="1477"/>
      <c r="G35" s="1477"/>
      <c r="H35" s="1477"/>
      <c r="I35" s="1479"/>
      <c r="J35" s="1466"/>
      <c r="K35" s="1466"/>
      <c r="L35" s="1466"/>
      <c r="M35" s="1466"/>
    </row>
    <row r="36" spans="1:13" x14ac:dyDescent="0.25">
      <c r="A36" s="1478"/>
      <c r="B36" s="1477"/>
      <c r="C36" s="1477"/>
      <c r="D36" s="1467"/>
      <c r="E36" s="1467"/>
      <c r="F36" s="1467"/>
      <c r="G36" s="1467"/>
      <c r="H36" s="1467"/>
      <c r="I36" s="1466"/>
      <c r="J36" s="1466"/>
      <c r="K36" s="1466"/>
      <c r="L36" s="1466"/>
      <c r="M36" s="1466"/>
    </row>
    <row r="37" spans="1:13" x14ac:dyDescent="0.25">
      <c r="A37" s="1476"/>
      <c r="B37" s="1467"/>
      <c r="C37" s="1467"/>
      <c r="D37" s="1467"/>
      <c r="E37" s="1467"/>
      <c r="F37" s="1467"/>
      <c r="G37" s="1467"/>
      <c r="H37" s="1467"/>
      <c r="I37" s="1466"/>
      <c r="J37" s="1466"/>
      <c r="K37" s="1466"/>
      <c r="L37" s="1466"/>
      <c r="M37" s="1466"/>
    </row>
    <row r="38" spans="1:13" x14ac:dyDescent="0.25">
      <c r="A38" s="1475"/>
      <c r="B38" s="1467"/>
      <c r="C38" s="1467"/>
      <c r="D38" s="1467"/>
      <c r="E38" s="1467"/>
      <c r="F38" s="1467"/>
      <c r="G38" s="1467"/>
      <c r="H38" s="1467"/>
      <c r="I38" s="1466"/>
      <c r="J38" s="1466"/>
      <c r="K38" s="1466"/>
      <c r="L38" s="1466"/>
      <c r="M38" s="1466"/>
    </row>
    <row r="39" spans="1:13" x14ac:dyDescent="0.25">
      <c r="A39" s="1472"/>
      <c r="B39" s="1467"/>
      <c r="C39" s="1467"/>
      <c r="D39" s="1467"/>
      <c r="E39" s="1467"/>
      <c r="F39" s="1467"/>
      <c r="G39" s="1467"/>
      <c r="H39" s="1467"/>
      <c r="I39" s="1466"/>
      <c r="J39" s="1466"/>
      <c r="K39" s="1466"/>
      <c r="L39" s="1466"/>
      <c r="M39" s="1466"/>
    </row>
    <row r="40" spans="1:13" x14ac:dyDescent="0.25">
      <c r="A40" s="1472"/>
      <c r="B40" s="1467"/>
      <c r="C40" s="1467"/>
      <c r="D40" s="1467"/>
      <c r="E40" s="1467"/>
      <c r="F40" s="1467"/>
      <c r="G40" s="1467"/>
      <c r="H40" s="1467"/>
      <c r="I40" s="1466"/>
      <c r="J40" s="1466"/>
      <c r="K40" s="1466"/>
      <c r="L40" s="1466"/>
      <c r="M40" s="1466"/>
    </row>
    <row r="41" spans="1:13" x14ac:dyDescent="0.25">
      <c r="A41" s="1472"/>
      <c r="B41" s="1467"/>
      <c r="C41" s="1467"/>
      <c r="D41" s="1467"/>
      <c r="E41" s="1467"/>
      <c r="F41" s="1467"/>
      <c r="G41" s="1467"/>
      <c r="H41" s="1467"/>
      <c r="I41" s="1466"/>
      <c r="J41" s="1466"/>
      <c r="K41" s="1466"/>
      <c r="L41" s="1466"/>
      <c r="M41" s="1466"/>
    </row>
    <row r="42" spans="1:13" x14ac:dyDescent="0.25">
      <c r="A42" s="1472"/>
      <c r="B42" s="1467"/>
      <c r="C42" s="1467"/>
      <c r="D42" s="1467"/>
      <c r="E42" s="1467"/>
      <c r="F42" s="1467"/>
      <c r="G42" s="1467"/>
      <c r="H42" s="1467"/>
      <c r="I42" s="1466"/>
      <c r="J42" s="1466"/>
      <c r="K42" s="1466"/>
      <c r="L42" s="1466"/>
      <c r="M42" s="1466"/>
    </row>
    <row r="43" spans="1:13" x14ac:dyDescent="0.25">
      <c r="A43" s="1472"/>
      <c r="B43" s="1467"/>
      <c r="C43" s="1467"/>
      <c r="D43" s="1467"/>
      <c r="E43" s="1467"/>
      <c r="F43" s="1467"/>
      <c r="G43" s="1467"/>
      <c r="H43" s="1467"/>
      <c r="I43" s="1466"/>
      <c r="J43" s="1466"/>
      <c r="K43" s="1466"/>
      <c r="L43" s="1466"/>
      <c r="M43" s="1466"/>
    </row>
    <row r="44" spans="1:13" x14ac:dyDescent="0.25">
      <c r="A44" s="1472"/>
      <c r="B44" s="1467"/>
      <c r="C44" s="1467"/>
      <c r="D44" s="1467"/>
      <c r="E44" s="1467"/>
      <c r="F44" s="1467"/>
      <c r="G44" s="1467"/>
      <c r="H44" s="1467"/>
      <c r="I44" s="1466"/>
      <c r="J44" s="1466"/>
      <c r="K44" s="1466"/>
      <c r="L44" s="1466"/>
      <c r="M44" s="1466"/>
    </row>
    <row r="45" spans="1:13" x14ac:dyDescent="0.25">
      <c r="A45" s="1472"/>
      <c r="B45" s="1467"/>
      <c r="C45" s="1467"/>
      <c r="D45" s="1467"/>
      <c r="E45" s="1467"/>
      <c r="F45" s="1467"/>
      <c r="G45" s="1467"/>
      <c r="H45" s="1467"/>
      <c r="I45" s="1466"/>
      <c r="J45" s="1466"/>
      <c r="K45" s="1466"/>
      <c r="L45" s="1466"/>
      <c r="M45" s="1466"/>
    </row>
    <row r="46" spans="1:13" x14ac:dyDescent="0.25">
      <c r="A46" s="1472"/>
      <c r="B46" s="1467"/>
      <c r="C46" s="1467"/>
      <c r="D46" s="1467"/>
      <c r="E46" s="1415"/>
      <c r="F46" s="1415"/>
      <c r="G46" s="1415"/>
      <c r="H46" s="1415"/>
      <c r="I46" s="1474"/>
      <c r="J46" s="1474"/>
      <c r="K46" s="1466"/>
      <c r="L46" s="1466"/>
      <c r="M46" s="1466"/>
    </row>
    <row r="47" spans="1:13" x14ac:dyDescent="0.25">
      <c r="A47" s="1472"/>
      <c r="B47" s="1467"/>
      <c r="C47" s="1467"/>
      <c r="D47" s="1467"/>
      <c r="E47" s="1415"/>
      <c r="F47" s="1415"/>
      <c r="G47" s="1415"/>
      <c r="H47" s="1415"/>
      <c r="I47" s="1474"/>
      <c r="J47" s="1474"/>
      <c r="K47" s="1466"/>
      <c r="L47" s="1466"/>
      <c r="M47" s="1466"/>
    </row>
    <row r="48" spans="1:13" x14ac:dyDescent="0.25">
      <c r="A48" s="1472"/>
      <c r="B48" s="1467"/>
      <c r="C48" s="1467"/>
      <c r="D48" s="1467"/>
      <c r="E48" s="1467"/>
      <c r="F48" s="1467"/>
      <c r="G48" s="1467"/>
      <c r="H48" s="1467"/>
      <c r="I48" s="1466"/>
      <c r="J48" s="1466"/>
      <c r="K48" s="1466"/>
      <c r="L48" s="1466"/>
      <c r="M48" s="1466"/>
    </row>
    <row r="49" spans="1:16" x14ac:dyDescent="0.25">
      <c r="A49" s="1472"/>
      <c r="B49" s="1467"/>
      <c r="C49" s="1467"/>
      <c r="D49" s="1467"/>
      <c r="E49" s="1467"/>
      <c r="F49" s="1467"/>
      <c r="G49" s="1467"/>
      <c r="H49" s="1467"/>
      <c r="I49" s="1466"/>
      <c r="J49" s="1466"/>
      <c r="K49" s="1466"/>
      <c r="L49" s="1466"/>
      <c r="M49" s="1466"/>
    </row>
    <row r="50" spans="1:16" x14ac:dyDescent="0.25">
      <c r="A50" s="1472"/>
      <c r="B50" s="1467"/>
      <c r="C50" s="1467"/>
      <c r="D50" s="1467"/>
      <c r="E50" s="1467"/>
      <c r="F50" s="1467"/>
      <c r="G50" s="1467"/>
      <c r="H50" s="1467"/>
      <c r="I50" s="1466"/>
      <c r="J50" s="1466"/>
      <c r="K50" s="1466"/>
      <c r="L50" s="1466"/>
      <c r="M50" s="1466"/>
    </row>
    <row r="51" spans="1:16" x14ac:dyDescent="0.25">
      <c r="A51" s="1472"/>
      <c r="B51" s="1467"/>
      <c r="C51" s="1467"/>
      <c r="D51" s="1467"/>
      <c r="E51" s="1467"/>
      <c r="F51" s="1467"/>
      <c r="G51" s="1467"/>
      <c r="H51" s="1467"/>
      <c r="I51" s="1466"/>
      <c r="J51" s="1466"/>
    </row>
    <row r="52" spans="1:16" x14ac:dyDescent="0.25">
      <c r="A52" s="1472"/>
      <c r="B52" s="1467"/>
      <c r="C52" s="1467"/>
      <c r="D52" s="1467"/>
      <c r="E52" s="1467"/>
      <c r="F52" s="1467"/>
      <c r="G52" s="1467"/>
      <c r="H52" s="1467"/>
      <c r="I52" s="1466"/>
      <c r="J52" s="1466"/>
    </row>
    <row r="53" spans="1:16" x14ac:dyDescent="0.25">
      <c r="A53" s="1472"/>
      <c r="B53" s="1467"/>
      <c r="C53" s="1467"/>
      <c r="D53" s="1467"/>
      <c r="E53" s="1467"/>
      <c r="F53" s="1467"/>
      <c r="G53" s="1467"/>
      <c r="H53" s="1467"/>
      <c r="I53" s="1466"/>
      <c r="J53" s="1466"/>
    </row>
    <row r="54" spans="1:16" x14ac:dyDescent="0.25">
      <c r="A54" s="1473"/>
      <c r="B54" s="1467"/>
      <c r="C54" s="1467"/>
      <c r="D54" s="1467"/>
      <c r="E54" s="1467"/>
      <c r="F54" s="1467"/>
      <c r="G54" s="1467"/>
      <c r="H54" s="1467"/>
      <c r="I54" s="1466"/>
      <c r="J54" s="1466"/>
    </row>
    <row r="55" spans="1:16" x14ac:dyDescent="0.25">
      <c r="A55" s="1471"/>
      <c r="B55" s="1469"/>
      <c r="C55" s="1469"/>
      <c r="D55" s="1469"/>
      <c r="E55" s="1469"/>
      <c r="F55" s="1469"/>
      <c r="G55" s="1469"/>
      <c r="H55" s="1469"/>
      <c r="I55" s="1469"/>
      <c r="J55" s="1469"/>
      <c r="K55" s="1468"/>
      <c r="L55" s="1468"/>
      <c r="M55" s="1468"/>
      <c r="N55" s="1468"/>
      <c r="O55" s="1468"/>
      <c r="P55" s="1468"/>
    </row>
    <row r="56" spans="1:16" x14ac:dyDescent="0.25">
      <c r="A56" s="1472"/>
      <c r="B56" s="1469"/>
      <c r="C56" s="1469"/>
      <c r="D56" s="1469"/>
      <c r="E56" s="1469"/>
      <c r="F56" s="1469"/>
      <c r="G56" s="1469"/>
      <c r="H56" s="1469"/>
      <c r="I56" s="1469"/>
      <c r="J56" s="1469"/>
      <c r="K56" s="1468"/>
      <c r="L56" s="1468"/>
      <c r="M56" s="1468"/>
      <c r="N56" s="1468"/>
      <c r="O56" s="1468"/>
      <c r="P56" s="1468"/>
    </row>
    <row r="57" spans="1:16" x14ac:dyDescent="0.25">
      <c r="A57" s="1472"/>
      <c r="B57" s="1469"/>
      <c r="C57" s="1469"/>
      <c r="D57" s="1469"/>
      <c r="E57" s="1469"/>
      <c r="F57" s="1469"/>
      <c r="G57" s="1469"/>
      <c r="H57" s="1469"/>
      <c r="I57" s="1469"/>
      <c r="J57" s="1469"/>
      <c r="K57" s="1468"/>
      <c r="L57" s="1468"/>
      <c r="M57" s="1468"/>
      <c r="N57" s="1468"/>
      <c r="O57" s="1468"/>
      <c r="P57" s="1468"/>
    </row>
    <row r="58" spans="1:16" x14ac:dyDescent="0.25">
      <c r="A58" s="1472"/>
      <c r="B58" s="1469"/>
      <c r="C58" s="1469"/>
      <c r="D58" s="1469"/>
      <c r="E58" s="1469"/>
      <c r="F58" s="1469"/>
      <c r="G58" s="1469"/>
      <c r="H58" s="1469"/>
      <c r="I58" s="1469"/>
      <c r="J58" s="1469"/>
      <c r="K58" s="1468"/>
      <c r="L58" s="1468"/>
      <c r="M58" s="1468"/>
      <c r="N58" s="1468"/>
      <c r="O58" s="1468"/>
      <c r="P58" s="1468"/>
    </row>
    <row r="59" spans="1:16" x14ac:dyDescent="0.25">
      <c r="A59" s="1472"/>
      <c r="B59" s="1469"/>
      <c r="C59" s="1469"/>
      <c r="D59" s="1469"/>
      <c r="E59" s="1469"/>
      <c r="F59" s="1469"/>
      <c r="G59" s="1469"/>
      <c r="H59" s="1469"/>
      <c r="I59" s="1469"/>
      <c r="J59" s="1469"/>
      <c r="K59" s="1468"/>
      <c r="L59" s="1468"/>
      <c r="M59" s="1468"/>
      <c r="N59" s="1468"/>
      <c r="O59" s="1468"/>
      <c r="P59" s="1468"/>
    </row>
    <row r="60" spans="1:16" x14ac:dyDescent="0.25">
      <c r="A60" s="1472"/>
      <c r="B60" s="1469"/>
      <c r="C60" s="1469"/>
      <c r="D60" s="1469"/>
      <c r="E60" s="1469"/>
      <c r="F60" s="1469"/>
      <c r="G60" s="1469"/>
      <c r="H60" s="1469"/>
      <c r="I60" s="1469"/>
      <c r="J60" s="1469"/>
      <c r="K60" s="1468"/>
      <c r="L60" s="1468"/>
      <c r="M60" s="1468"/>
      <c r="N60" s="1468"/>
      <c r="O60" s="1468"/>
      <c r="P60" s="1468"/>
    </row>
    <row r="61" spans="1:16" x14ac:dyDescent="0.25">
      <c r="A61" s="1471"/>
      <c r="B61" s="1469"/>
      <c r="C61" s="1469"/>
      <c r="D61" s="1469"/>
      <c r="E61" s="1469"/>
      <c r="F61" s="1469"/>
      <c r="G61" s="1469"/>
      <c r="H61" s="1469"/>
      <c r="I61" s="1469"/>
      <c r="J61" s="1469"/>
      <c r="K61" s="1468"/>
      <c r="L61" s="1468"/>
      <c r="M61" s="1468"/>
      <c r="N61" s="1468"/>
      <c r="O61" s="1468"/>
      <c r="P61" s="1468"/>
    </row>
    <row r="62" spans="1:16" x14ac:dyDescent="0.25">
      <c r="A62" s="1471"/>
      <c r="B62" s="1469"/>
      <c r="C62" s="1469"/>
      <c r="D62" s="1469"/>
      <c r="E62" s="1469"/>
      <c r="F62" s="1469"/>
      <c r="G62" s="1469"/>
      <c r="H62" s="1469"/>
      <c r="I62" s="1469"/>
      <c r="J62" s="1469"/>
      <c r="K62" s="1468"/>
      <c r="L62" s="1468"/>
      <c r="M62" s="1468"/>
      <c r="N62" s="1468"/>
      <c r="O62" s="1468"/>
      <c r="P62" s="1468"/>
    </row>
    <row r="63" spans="1:16" x14ac:dyDescent="0.25">
      <c r="A63" s="1445"/>
      <c r="B63" s="1469"/>
      <c r="C63" s="1469"/>
      <c r="D63" s="1469"/>
      <c r="E63" s="1469"/>
      <c r="F63" s="1469"/>
      <c r="G63" s="1469"/>
      <c r="H63" s="1469"/>
      <c r="I63" s="1469"/>
      <c r="J63" s="1469"/>
      <c r="K63" s="1468"/>
      <c r="L63" s="1468"/>
      <c r="M63" s="1468"/>
      <c r="N63" s="1468"/>
      <c r="O63" s="1468"/>
      <c r="P63" s="1468"/>
    </row>
    <row r="64" spans="1:16" x14ac:dyDescent="0.25">
      <c r="A64" s="1463"/>
      <c r="B64" s="1469"/>
      <c r="C64" s="1469"/>
      <c r="D64" s="1469"/>
      <c r="E64" s="1469"/>
      <c r="F64" s="1469"/>
      <c r="G64" s="1469"/>
      <c r="H64" s="1469"/>
      <c r="I64" s="1469"/>
      <c r="J64" s="1469"/>
      <c r="K64" s="1468"/>
      <c r="L64" s="1468"/>
      <c r="M64" s="1468"/>
      <c r="N64" s="1468"/>
      <c r="O64" s="1468"/>
      <c r="P64" s="1468"/>
    </row>
    <row r="65" spans="1:16" x14ac:dyDescent="0.25">
      <c r="A65" s="1463"/>
      <c r="B65" s="1469"/>
      <c r="C65" s="1469"/>
      <c r="D65" s="1469"/>
      <c r="E65" s="1469"/>
      <c r="F65" s="1469"/>
      <c r="G65" s="1469"/>
      <c r="H65" s="1469"/>
      <c r="I65" s="1469"/>
      <c r="J65" s="1469"/>
      <c r="K65" s="1468"/>
      <c r="L65" s="1468"/>
      <c r="M65" s="1468"/>
      <c r="N65" s="1468"/>
      <c r="O65" s="1468"/>
      <c r="P65" s="1468"/>
    </row>
    <row r="66" spans="1:16" x14ac:dyDescent="0.25">
      <c r="A66" s="1463"/>
      <c r="B66" s="1469"/>
      <c r="C66" s="1469"/>
      <c r="D66" s="1469"/>
      <c r="E66" s="1469"/>
      <c r="F66" s="1469"/>
      <c r="G66" s="1469"/>
      <c r="H66" s="1469"/>
      <c r="I66" s="1469"/>
      <c r="J66" s="1469"/>
      <c r="K66" s="1468"/>
      <c r="L66" s="1468"/>
      <c r="M66" s="1468"/>
      <c r="N66" s="1468"/>
      <c r="O66" s="1468"/>
      <c r="P66" s="1468"/>
    </row>
    <row r="67" spans="1:16" x14ac:dyDescent="0.25">
      <c r="A67" s="1463"/>
      <c r="B67" s="1469"/>
      <c r="C67" s="1469"/>
      <c r="D67" s="1469"/>
      <c r="E67" s="1469"/>
      <c r="F67" s="1469"/>
      <c r="G67" s="1469"/>
      <c r="H67" s="1469"/>
      <c r="I67" s="1469"/>
      <c r="J67" s="1469"/>
      <c r="K67" s="1468"/>
      <c r="L67" s="1468"/>
      <c r="M67" s="1468"/>
      <c r="N67" s="1468"/>
      <c r="O67" s="1468"/>
      <c r="P67" s="1468"/>
    </row>
    <row r="68" spans="1:16" x14ac:dyDescent="0.25">
      <c r="A68" s="1470"/>
      <c r="B68" s="1469"/>
      <c r="C68" s="1469"/>
      <c r="D68" s="1469"/>
      <c r="E68" s="1469"/>
      <c r="F68" s="1469"/>
      <c r="G68" s="1469"/>
      <c r="H68" s="1469"/>
      <c r="I68" s="1469"/>
      <c r="J68" s="1469"/>
      <c r="K68" s="1468"/>
      <c r="L68" s="1468"/>
      <c r="M68" s="1468"/>
      <c r="N68" s="1468"/>
      <c r="O68" s="1468"/>
      <c r="P68" s="1468"/>
    </row>
    <row r="69" spans="1:16" x14ac:dyDescent="0.25">
      <c r="A69" s="1467"/>
      <c r="B69" s="1469"/>
      <c r="C69" s="1469"/>
      <c r="D69" s="1469"/>
      <c r="E69" s="1469"/>
      <c r="F69" s="1469"/>
      <c r="G69" s="1469"/>
      <c r="H69" s="1469"/>
      <c r="I69" s="1469"/>
      <c r="J69" s="1469"/>
      <c r="K69" s="1468"/>
      <c r="L69" s="1468"/>
      <c r="M69" s="1468"/>
      <c r="N69" s="1468"/>
      <c r="O69" s="1468"/>
      <c r="P69" s="1468"/>
    </row>
    <row r="70" spans="1:16" x14ac:dyDescent="0.25">
      <c r="A70" s="1467"/>
      <c r="B70" s="1467"/>
      <c r="C70" s="1467"/>
      <c r="D70" s="1467"/>
      <c r="E70" s="1467"/>
      <c r="F70" s="1467"/>
      <c r="G70" s="1467"/>
      <c r="H70" s="1467"/>
      <c r="I70" s="1466"/>
      <c r="J70" s="1466"/>
    </row>
    <row r="71" spans="1:16" x14ac:dyDescent="0.25">
      <c r="A71" s="1467"/>
      <c r="B71" s="1467"/>
      <c r="C71" s="1467"/>
      <c r="D71" s="1467"/>
      <c r="E71" s="1467"/>
      <c r="F71" s="1467"/>
      <c r="G71" s="1467"/>
      <c r="H71" s="1467"/>
      <c r="I71" s="1466"/>
      <c r="J71" s="1466"/>
    </row>
    <row r="72" spans="1:16" x14ac:dyDescent="0.25">
      <c r="A72" s="1467"/>
      <c r="B72" s="1467"/>
      <c r="C72" s="1467"/>
      <c r="D72" s="1467"/>
      <c r="E72" s="1467"/>
      <c r="F72" s="1467"/>
      <c r="G72" s="1467"/>
      <c r="H72" s="1467"/>
      <c r="I72" s="1466"/>
      <c r="J72" s="1466"/>
    </row>
    <row r="73" spans="1:16" x14ac:dyDescent="0.25">
      <c r="A73" s="1467"/>
      <c r="B73" s="1467"/>
      <c r="C73" s="1467"/>
      <c r="D73" s="1467"/>
      <c r="E73" s="1467"/>
      <c r="F73" s="1467"/>
      <c r="G73" s="1467"/>
      <c r="H73" s="1467"/>
      <c r="I73" s="1466"/>
      <c r="J73" s="1466"/>
    </row>
    <row r="75" spans="1:16" x14ac:dyDescent="0.25">
      <c r="A75" s="1437"/>
    </row>
    <row r="76" spans="1:16" x14ac:dyDescent="0.25">
      <c r="A76" s="1437"/>
    </row>
    <row r="77" spans="1:16" x14ac:dyDescent="0.25">
      <c r="A77" s="1437"/>
    </row>
    <row r="78" spans="1:16" x14ac:dyDescent="0.25">
      <c r="A78" s="1437"/>
    </row>
    <row r="79" spans="1:16" x14ac:dyDescent="0.25">
      <c r="A79" s="1437"/>
    </row>
    <row r="80" spans="1:16" x14ac:dyDescent="0.25">
      <c r="A80" s="1437"/>
    </row>
    <row r="81" spans="1:1" x14ac:dyDescent="0.25">
      <c r="A81" s="1437"/>
    </row>
    <row r="82" spans="1:1" x14ac:dyDescent="0.25">
      <c r="A82" s="1437"/>
    </row>
    <row r="83" spans="1:1" x14ac:dyDescent="0.25">
      <c r="A83" s="1437"/>
    </row>
    <row r="84" spans="1:1" x14ac:dyDescent="0.25">
      <c r="A84" s="1437"/>
    </row>
    <row r="85" spans="1:1" x14ac:dyDescent="0.25">
      <c r="A85" s="1437"/>
    </row>
    <row r="86" spans="1:1" x14ac:dyDescent="0.25">
      <c r="A86" s="1437"/>
    </row>
    <row r="87" spans="1:1" x14ac:dyDescent="0.25">
      <c r="A87" s="1437"/>
    </row>
    <row r="88" spans="1:1" x14ac:dyDescent="0.25">
      <c r="A88" s="1437"/>
    </row>
    <row r="89" spans="1:1" x14ac:dyDescent="0.25">
      <c r="A89" s="1437"/>
    </row>
    <row r="90" spans="1:1" x14ac:dyDescent="0.25">
      <c r="A90" s="1437"/>
    </row>
    <row r="91" spans="1:1" x14ac:dyDescent="0.25">
      <c r="A91" s="1437"/>
    </row>
    <row r="92" spans="1:1" x14ac:dyDescent="0.25">
      <c r="A92" s="1437"/>
    </row>
    <row r="93" spans="1:1" x14ac:dyDescent="0.25">
      <c r="A93" s="1437"/>
    </row>
    <row r="94" spans="1:1" x14ac:dyDescent="0.25">
      <c r="A94" s="1437"/>
    </row>
    <row r="95" spans="1:1" x14ac:dyDescent="0.25">
      <c r="A95" s="1437"/>
    </row>
    <row r="96" spans="1:1" x14ac:dyDescent="0.25">
      <c r="A96" s="1437"/>
    </row>
    <row r="97" spans="1:1" x14ac:dyDescent="0.25">
      <c r="A97" s="1437"/>
    </row>
    <row r="98" spans="1:1" x14ac:dyDescent="0.25">
      <c r="A98" s="1437"/>
    </row>
    <row r="99" spans="1:1" x14ac:dyDescent="0.25">
      <c r="A99" s="1437"/>
    </row>
    <row r="100" spans="1:1" x14ac:dyDescent="0.25">
      <c r="A100" s="1437"/>
    </row>
    <row r="101" spans="1:1" x14ac:dyDescent="0.25">
      <c r="A101" s="1437"/>
    </row>
    <row r="102" spans="1:1" x14ac:dyDescent="0.25">
      <c r="A102" s="1437"/>
    </row>
    <row r="103" spans="1:1" x14ac:dyDescent="0.25">
      <c r="A103" s="1437"/>
    </row>
    <row r="104" spans="1:1" x14ac:dyDescent="0.25">
      <c r="A104" s="1437"/>
    </row>
    <row r="105" spans="1:1" x14ac:dyDescent="0.25">
      <c r="A105" s="1437"/>
    </row>
    <row r="106" spans="1:1" x14ac:dyDescent="0.25">
      <c r="A106" s="1437"/>
    </row>
  </sheetData>
  <pageMargins left="0.7" right="0.7" top="0.75" bottom="0.75" header="0.3" footer="0.3"/>
  <pageSetup paperSize="9" scale="75" fitToWidth="0" fitToHeight="0" orientation="portrait" r:id="rId1"/>
  <customProperties>
    <customPr name="_pios_id" r:id="rId2"/>
  </customProperties>
  <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FDB60-5DA9-4583-8B23-240373B04A07}">
  <dimension ref="A1:M104"/>
  <sheetViews>
    <sheetView view="pageBreakPreview" zoomScaleNormal="100" zoomScaleSheetLayoutView="100" workbookViewId="0">
      <selection activeCell="H55" sqref="H55"/>
    </sheetView>
  </sheetViews>
  <sheetFormatPr defaultRowHeight="15" x14ac:dyDescent="0.25"/>
  <cols>
    <col min="1" max="1" width="36.5703125" style="1416" customWidth="1"/>
    <col min="2" max="2" width="13.28515625" style="1416" customWidth="1"/>
    <col min="3" max="3" width="2.28515625" style="1416" customWidth="1"/>
    <col min="4" max="4" width="9.42578125" style="1416" customWidth="1"/>
    <col min="5" max="5" width="2.28515625" style="1416" customWidth="1"/>
    <col min="6" max="12" width="8" style="1416" customWidth="1"/>
  </cols>
  <sheetData>
    <row r="1" spans="1:13" x14ac:dyDescent="0.25">
      <c r="A1" s="1498" t="s">
        <v>703</v>
      </c>
      <c r="B1" s="1498"/>
      <c r="C1" s="1498"/>
      <c r="D1" s="1498"/>
      <c r="E1" s="1498"/>
    </row>
    <row r="2" spans="1:13" x14ac:dyDescent="0.25">
      <c r="A2" s="1498"/>
      <c r="B2" s="1498"/>
      <c r="C2" s="1498"/>
      <c r="D2" s="1498"/>
      <c r="E2" s="1498"/>
    </row>
    <row r="3" spans="1:13" ht="13.5" customHeight="1" x14ac:dyDescent="0.25">
      <c r="A3" s="1512" t="s">
        <v>1337</v>
      </c>
      <c r="B3" s="1511" t="s">
        <v>742</v>
      </c>
      <c r="C3" s="1512"/>
      <c r="D3" s="1511" t="s">
        <v>746</v>
      </c>
      <c r="E3" s="1512"/>
    </row>
    <row r="4" spans="1:13" ht="13.5" customHeight="1" x14ac:dyDescent="0.25">
      <c r="A4" s="1512"/>
      <c r="B4" s="1510" t="s">
        <v>745</v>
      </c>
      <c r="C4" s="1832"/>
      <c r="D4" s="1510" t="s">
        <v>744</v>
      </c>
      <c r="E4" s="1832"/>
      <c r="F4" s="2435" t="s">
        <v>743</v>
      </c>
      <c r="G4" s="2436"/>
      <c r="H4" s="2436"/>
      <c r="I4" s="2436"/>
      <c r="J4" s="2436"/>
      <c r="K4" s="2436"/>
      <c r="L4" s="2436"/>
    </row>
    <row r="5" spans="1:13" ht="49.5" customHeight="1" thickBot="1" x14ac:dyDescent="0.3">
      <c r="A5" s="1509" t="s">
        <v>143</v>
      </c>
      <c r="B5" s="1508" t="s">
        <v>316</v>
      </c>
      <c r="C5" s="1509"/>
      <c r="D5" s="1524" t="s">
        <v>796</v>
      </c>
      <c r="E5" s="1509"/>
      <c r="F5" s="1507" t="s">
        <v>367</v>
      </c>
      <c r="G5" s="1507" t="s">
        <v>305</v>
      </c>
      <c r="H5" s="1507" t="s">
        <v>304</v>
      </c>
      <c r="I5" s="1507" t="s">
        <v>303</v>
      </c>
      <c r="J5" s="1507" t="s">
        <v>302</v>
      </c>
      <c r="K5" s="1506" t="s">
        <v>301</v>
      </c>
      <c r="L5" s="1505" t="s">
        <v>366</v>
      </c>
    </row>
    <row r="6" spans="1:13" ht="13.5" customHeight="1" x14ac:dyDescent="0.25">
      <c r="A6" s="1521" t="s">
        <v>1213</v>
      </c>
      <c r="B6" s="1456">
        <v>136.05737679000001</v>
      </c>
      <c r="C6" s="1829"/>
      <c r="D6" s="1456">
        <v>9.4966968999999981</v>
      </c>
      <c r="E6" s="1520"/>
      <c r="F6" s="1456">
        <v>126.56067989</v>
      </c>
      <c r="G6" s="1456">
        <v>91.625617779999999</v>
      </c>
      <c r="H6" s="1456">
        <v>16.271537670000001</v>
      </c>
      <c r="I6" s="1456">
        <v>5.1189805900000005</v>
      </c>
      <c r="J6" s="1456">
        <v>13.54454385</v>
      </c>
      <c r="K6" s="1456">
        <v>0</v>
      </c>
      <c r="L6" s="1456">
        <v>0</v>
      </c>
      <c r="M6" s="458"/>
    </row>
    <row r="7" spans="1:13" ht="13.5" customHeight="1" x14ac:dyDescent="0.25">
      <c r="A7" s="1521" t="s">
        <v>1513</v>
      </c>
      <c r="B7" s="1456">
        <v>133.31867511999999</v>
      </c>
      <c r="C7" s="1828"/>
      <c r="D7" s="1456">
        <v>78.829302639999995</v>
      </c>
      <c r="E7" s="1520"/>
      <c r="F7" s="1456">
        <v>54.48937248</v>
      </c>
      <c r="G7" s="1456">
        <v>52.207412349999998</v>
      </c>
      <c r="H7" s="1456">
        <v>2.0360059599999998</v>
      </c>
      <c r="I7" s="1456">
        <v>0.11576039</v>
      </c>
      <c r="J7" s="1456">
        <v>0.13019378000000001</v>
      </c>
      <c r="K7" s="1456">
        <v>0</v>
      </c>
      <c r="L7" s="1456">
        <v>0</v>
      </c>
      <c r="M7" s="458"/>
    </row>
    <row r="8" spans="1:13" ht="13.5" customHeight="1" x14ac:dyDescent="0.25">
      <c r="A8" s="1521" t="s">
        <v>1514</v>
      </c>
      <c r="B8" s="1456">
        <v>407.16893084000003</v>
      </c>
      <c r="C8" s="1828"/>
      <c r="D8" s="1456">
        <v>214.35040848</v>
      </c>
      <c r="E8" s="1520"/>
      <c r="F8" s="1456">
        <v>192.81852236</v>
      </c>
      <c r="G8" s="1456">
        <v>178.43620497000001</v>
      </c>
      <c r="H8" s="1456">
        <v>12.51982263</v>
      </c>
      <c r="I8" s="1456">
        <v>1.01007702</v>
      </c>
      <c r="J8" s="1456">
        <v>0.85241774000000003</v>
      </c>
      <c r="K8" s="1456">
        <v>0</v>
      </c>
      <c r="L8" s="1456">
        <v>0</v>
      </c>
      <c r="M8" s="458"/>
    </row>
    <row r="9" spans="1:13" ht="13.5" customHeight="1" x14ac:dyDescent="0.25">
      <c r="A9" s="1523" t="s">
        <v>1212</v>
      </c>
      <c r="B9" s="1456">
        <v>37.20701159</v>
      </c>
      <c r="C9" s="1828"/>
      <c r="D9" s="1456">
        <v>0</v>
      </c>
      <c r="E9" s="1520"/>
      <c r="F9" s="1456">
        <v>37.20701159</v>
      </c>
      <c r="G9" s="1456">
        <v>0.16014411999999997</v>
      </c>
      <c r="H9" s="1456">
        <v>9.0568369999999995E-2</v>
      </c>
      <c r="I9" s="1456">
        <v>36.956299099999995</v>
      </c>
      <c r="J9" s="1456">
        <v>0</v>
      </c>
      <c r="K9" s="1456">
        <v>0</v>
      </c>
      <c r="L9" s="1456">
        <v>0</v>
      </c>
      <c r="M9" s="458"/>
    </row>
    <row r="10" spans="1:13" ht="13.5" customHeight="1" x14ac:dyDescent="0.25">
      <c r="A10" s="1523" t="s">
        <v>1211</v>
      </c>
      <c r="B10" s="1456">
        <v>50.05794286999992</v>
      </c>
      <c r="C10" s="1828"/>
      <c r="D10" s="1456">
        <v>5.7107272099999999</v>
      </c>
      <c r="E10" s="1520"/>
      <c r="F10" s="1456">
        <v>44.347215659999961</v>
      </c>
      <c r="G10" s="1456">
        <v>17.365068200000003</v>
      </c>
      <c r="H10" s="1456">
        <v>20.804255229999999</v>
      </c>
      <c r="I10" s="1456">
        <v>5.8366024399999787</v>
      </c>
      <c r="J10" s="1456">
        <v>0.34128978999999049</v>
      </c>
      <c r="K10" s="1456">
        <v>0</v>
      </c>
      <c r="L10" s="1456">
        <v>0</v>
      </c>
      <c r="M10" s="458"/>
    </row>
    <row r="11" spans="1:13" ht="13.5" customHeight="1" x14ac:dyDescent="0.25">
      <c r="A11" s="1417" t="s">
        <v>1210</v>
      </c>
      <c r="B11" s="1456">
        <v>747.02484239</v>
      </c>
      <c r="C11" s="1828"/>
      <c r="D11" s="1456">
        <v>0</v>
      </c>
      <c r="E11" s="1520"/>
      <c r="F11" s="1456">
        <v>747.02484239</v>
      </c>
      <c r="G11" s="1456">
        <v>0</v>
      </c>
      <c r="H11" s="1456">
        <v>0</v>
      </c>
      <c r="I11" s="1456">
        <v>307.31831113999999</v>
      </c>
      <c r="J11" s="1456">
        <v>79.411695430000009</v>
      </c>
      <c r="K11" s="1456">
        <v>0</v>
      </c>
      <c r="L11" s="1456">
        <v>360.29483582</v>
      </c>
      <c r="M11" s="458"/>
    </row>
    <row r="12" spans="1:13" ht="13.5" customHeight="1" x14ac:dyDescent="0.25">
      <c r="A12" s="1417" t="s">
        <v>1209</v>
      </c>
      <c r="B12" s="1456">
        <v>34.705854209999998</v>
      </c>
      <c r="C12" s="1828"/>
      <c r="D12" s="1456">
        <v>1.57410969</v>
      </c>
      <c r="E12" s="1520"/>
      <c r="F12" s="1456">
        <v>33.131744519999998</v>
      </c>
      <c r="G12" s="1456">
        <v>3.7915921699999999</v>
      </c>
      <c r="H12" s="1456">
        <v>19.964084360000001</v>
      </c>
      <c r="I12" s="1456">
        <v>5.1506560200000004</v>
      </c>
      <c r="J12" s="1456">
        <v>4.2254119699999997</v>
      </c>
      <c r="K12" s="1456">
        <v>0</v>
      </c>
      <c r="L12" s="1456">
        <v>0</v>
      </c>
      <c r="M12" s="458"/>
    </row>
    <row r="13" spans="1:13" ht="13.5" customHeight="1" x14ac:dyDescent="0.25">
      <c r="A13" s="1521" t="s">
        <v>1208</v>
      </c>
      <c r="B13" s="1456">
        <v>54.289737890000012</v>
      </c>
      <c r="C13" s="1828"/>
      <c r="D13" s="1456">
        <v>0.25611096999999994</v>
      </c>
      <c r="E13" s="1520"/>
      <c r="F13" s="1456">
        <v>54.033626920000003</v>
      </c>
      <c r="G13" s="1456">
        <v>4.3868627799999871</v>
      </c>
      <c r="H13" s="1456">
        <v>35.443036170000006</v>
      </c>
      <c r="I13" s="1456">
        <v>3.1924157199999996</v>
      </c>
      <c r="J13" s="1456">
        <v>11.011312250000007</v>
      </c>
      <c r="K13" s="1456">
        <v>0</v>
      </c>
      <c r="L13" s="1456">
        <v>0</v>
      </c>
      <c r="M13" s="458"/>
    </row>
    <row r="14" spans="1:13" ht="13.5" customHeight="1" x14ac:dyDescent="0.25">
      <c r="A14" s="1521" t="s">
        <v>1207</v>
      </c>
      <c r="B14" s="1456">
        <v>46.681995799999996</v>
      </c>
      <c r="C14" s="1828"/>
      <c r="D14" s="1456">
        <v>0</v>
      </c>
      <c r="E14" s="1520"/>
      <c r="F14" s="1456">
        <v>46.681995799999996</v>
      </c>
      <c r="G14" s="1456">
        <v>36.758599320000002</v>
      </c>
      <c r="H14" s="1456">
        <v>5.8729869500000005</v>
      </c>
      <c r="I14" s="1456">
        <v>0.23371106</v>
      </c>
      <c r="J14" s="1456">
        <v>3.81669847</v>
      </c>
      <c r="K14" s="1456">
        <v>0</v>
      </c>
      <c r="L14" s="1456">
        <v>0</v>
      </c>
      <c r="M14" s="458"/>
    </row>
    <row r="15" spans="1:13" ht="13.5" customHeight="1" x14ac:dyDescent="0.25">
      <c r="A15" s="1521" t="s">
        <v>1206</v>
      </c>
      <c r="B15" s="1456">
        <v>93.515951149999992</v>
      </c>
      <c r="C15" s="1828"/>
      <c r="D15" s="1456">
        <v>5.5564694399999999</v>
      </c>
      <c r="E15" s="1520"/>
      <c r="F15" s="1456">
        <v>87.959481709999991</v>
      </c>
      <c r="G15" s="1456">
        <v>38.36468223</v>
      </c>
      <c r="H15" s="1456">
        <v>25.327644970000001</v>
      </c>
      <c r="I15" s="1456">
        <v>5.6959976500000007</v>
      </c>
      <c r="J15" s="1456">
        <v>18.571156859999999</v>
      </c>
      <c r="K15" s="1456">
        <v>0</v>
      </c>
      <c r="L15" s="1456">
        <v>0</v>
      </c>
      <c r="M15" s="458"/>
    </row>
    <row r="16" spans="1:13" ht="13.5" customHeight="1" x14ac:dyDescent="0.25">
      <c r="A16" s="1521" t="s">
        <v>1205</v>
      </c>
      <c r="B16" s="1456">
        <v>74.569400949999803</v>
      </c>
      <c r="C16" s="1828"/>
      <c r="D16" s="1456">
        <v>0.91757690999999952</v>
      </c>
      <c r="E16" s="1520"/>
      <c r="F16" s="1456">
        <v>73.65182403999988</v>
      </c>
      <c r="G16" s="1456">
        <v>8.2897408599999736</v>
      </c>
      <c r="H16" s="1456">
        <v>25.064626080000025</v>
      </c>
      <c r="I16" s="1456">
        <v>33.484388790000011</v>
      </c>
      <c r="J16" s="1456">
        <v>4.2265683100000198</v>
      </c>
      <c r="K16" s="1456">
        <v>0</v>
      </c>
      <c r="L16" s="1456">
        <v>2.5865000000000009</v>
      </c>
      <c r="M16" s="458"/>
    </row>
    <row r="17" spans="1:13" ht="13.5" customHeight="1" x14ac:dyDescent="0.25">
      <c r="A17" s="1522" t="s">
        <v>1204</v>
      </c>
      <c r="B17" s="1456">
        <v>123.16581122000001</v>
      </c>
      <c r="C17" s="1828"/>
      <c r="D17" s="1456">
        <v>6.2937505899999993</v>
      </c>
      <c r="E17" s="1520"/>
      <c r="F17" s="1456">
        <v>116.87206063000001</v>
      </c>
      <c r="G17" s="1456">
        <v>2.4973529800000001</v>
      </c>
      <c r="H17" s="1456">
        <v>66.803226179999996</v>
      </c>
      <c r="I17" s="1456">
        <v>5.8242189199999999</v>
      </c>
      <c r="J17" s="1456">
        <v>41.71897903</v>
      </c>
      <c r="K17" s="1456">
        <v>0</v>
      </c>
      <c r="L17" s="1456">
        <v>2.8283519999999999E-2</v>
      </c>
      <c r="M17" s="458"/>
    </row>
    <row r="18" spans="1:13" ht="13.5" customHeight="1" x14ac:dyDescent="0.25">
      <c r="A18" s="1521" t="s">
        <v>1203</v>
      </c>
      <c r="B18" s="1456">
        <v>111.88702404</v>
      </c>
      <c r="C18" s="1828"/>
      <c r="D18" s="1456">
        <v>2.0925288399999999</v>
      </c>
      <c r="E18" s="1520"/>
      <c r="F18" s="1456">
        <v>109.7944952</v>
      </c>
      <c r="G18" s="1456">
        <v>20.000959009999999</v>
      </c>
      <c r="H18" s="1456">
        <v>73.574929749999995</v>
      </c>
      <c r="I18" s="1456">
        <v>0.99450280999999996</v>
      </c>
      <c r="J18" s="1456">
        <v>15.22410363</v>
      </c>
      <c r="K18" s="1456">
        <v>0</v>
      </c>
      <c r="L18" s="1456">
        <v>0</v>
      </c>
      <c r="M18" s="458"/>
    </row>
    <row r="19" spans="1:13" ht="13.5" customHeight="1" x14ac:dyDescent="0.25">
      <c r="A19" s="1521" t="s">
        <v>1202</v>
      </c>
      <c r="B19" s="1456">
        <v>275.20321365000001</v>
      </c>
      <c r="C19" s="1828"/>
      <c r="D19" s="1456">
        <v>2.1863247000000001</v>
      </c>
      <c r="E19" s="1520"/>
      <c r="F19" s="1456">
        <v>273.01688895000001</v>
      </c>
      <c r="G19" s="1456">
        <v>29.032246690000001</v>
      </c>
      <c r="H19" s="1456">
        <v>23.410268629999997</v>
      </c>
      <c r="I19" s="1456">
        <v>61.908542990000001</v>
      </c>
      <c r="J19" s="1456">
        <v>78.802265390000002</v>
      </c>
      <c r="K19" s="1456">
        <v>0</v>
      </c>
      <c r="L19" s="1456">
        <v>79.863565249999994</v>
      </c>
      <c r="M19" s="458"/>
    </row>
    <row r="20" spans="1:13" ht="13.5" customHeight="1" x14ac:dyDescent="0.25">
      <c r="A20" s="1521" t="s">
        <v>1201</v>
      </c>
      <c r="B20" s="1456">
        <v>122.60251541000001</v>
      </c>
      <c r="C20" s="1828"/>
      <c r="D20" s="1456">
        <v>3.34662427</v>
      </c>
      <c r="E20" s="1520"/>
      <c r="F20" s="1456">
        <v>119.25589114</v>
      </c>
      <c r="G20" s="1456">
        <v>20.942067050000002</v>
      </c>
      <c r="H20" s="1456">
        <v>65.723150029999999</v>
      </c>
      <c r="I20" s="1456">
        <v>22.799111719999999</v>
      </c>
      <c r="J20" s="1456">
        <v>9.7915623400000005</v>
      </c>
      <c r="K20" s="1456">
        <v>0</v>
      </c>
      <c r="L20" s="1456">
        <v>0</v>
      </c>
      <c r="M20" s="458"/>
    </row>
    <row r="21" spans="1:13" ht="13.5" customHeight="1" x14ac:dyDescent="0.25">
      <c r="A21" s="1521" t="s">
        <v>1200</v>
      </c>
      <c r="B21" s="1456">
        <v>95.41032915000001</v>
      </c>
      <c r="C21" s="1828"/>
      <c r="D21" s="1456">
        <v>1.1282288900000002</v>
      </c>
      <c r="E21" s="1520"/>
      <c r="F21" s="1456">
        <v>94.282100260000007</v>
      </c>
      <c r="G21" s="1456">
        <v>44.05191688</v>
      </c>
      <c r="H21" s="1456">
        <v>27.915941979999999</v>
      </c>
      <c r="I21" s="1456">
        <v>17.516882200000001</v>
      </c>
      <c r="J21" s="1456">
        <v>4.7973591999999998</v>
      </c>
      <c r="K21" s="1456">
        <v>0</v>
      </c>
      <c r="L21" s="1456">
        <v>0</v>
      </c>
      <c r="M21" s="458"/>
    </row>
    <row r="22" spans="1:13" ht="13.5" customHeight="1" x14ac:dyDescent="0.25">
      <c r="A22" s="1522" t="s">
        <v>1199</v>
      </c>
      <c r="B22" s="1456">
        <v>705.98717453999996</v>
      </c>
      <c r="C22" s="1828"/>
      <c r="D22" s="1456">
        <v>0</v>
      </c>
      <c r="E22" s="1520"/>
      <c r="F22" s="1456">
        <v>705.98717453999996</v>
      </c>
      <c r="G22" s="1456">
        <v>49.102553880000002</v>
      </c>
      <c r="H22" s="1456">
        <v>6.0595298199999998</v>
      </c>
      <c r="I22" s="1456">
        <v>405.71767997000001</v>
      </c>
      <c r="J22" s="1456">
        <v>0.25203911000000001</v>
      </c>
      <c r="K22" s="1456">
        <v>0</v>
      </c>
      <c r="L22" s="1456">
        <v>244.85537176</v>
      </c>
      <c r="M22" s="458"/>
    </row>
    <row r="23" spans="1:13" ht="13.5" customHeight="1" x14ac:dyDescent="0.25">
      <c r="A23" s="1521" t="s">
        <v>1198</v>
      </c>
      <c r="B23" s="1456">
        <v>34.611901949999996</v>
      </c>
      <c r="C23" s="1828"/>
      <c r="D23" s="1456">
        <v>0.45094794999999999</v>
      </c>
      <c r="E23" s="1520"/>
      <c r="F23" s="1456">
        <v>34.160953999999997</v>
      </c>
      <c r="G23" s="1456">
        <v>1.4714724699999999</v>
      </c>
      <c r="H23" s="1456">
        <v>2.0762911100000001</v>
      </c>
      <c r="I23" s="1456">
        <v>28.42891586</v>
      </c>
      <c r="J23" s="1456">
        <v>2.18427456</v>
      </c>
      <c r="K23" s="1456">
        <v>0</v>
      </c>
      <c r="L23" s="1456">
        <v>0</v>
      </c>
      <c r="M23" s="458"/>
    </row>
    <row r="24" spans="1:13" ht="13.5" customHeight="1" x14ac:dyDescent="0.25">
      <c r="A24" s="1521" t="s">
        <v>1219</v>
      </c>
      <c r="B24" s="1456">
        <v>310.00979183999999</v>
      </c>
      <c r="C24" s="1828"/>
      <c r="D24" s="1456">
        <v>85.819303210000001</v>
      </c>
      <c r="E24" s="1520"/>
      <c r="F24" s="1456">
        <v>224.19048863</v>
      </c>
      <c r="G24" s="1456">
        <v>59.912006980000001</v>
      </c>
      <c r="H24" s="1456">
        <v>103.47235166</v>
      </c>
      <c r="I24" s="1456">
        <v>58.39656102</v>
      </c>
      <c r="J24" s="1456">
        <v>2.4095689699999996</v>
      </c>
      <c r="K24" s="1456">
        <v>0</v>
      </c>
      <c r="L24" s="1456">
        <v>0</v>
      </c>
      <c r="M24" s="458"/>
    </row>
    <row r="25" spans="1:13" ht="13.5" customHeight="1" x14ac:dyDescent="0.25">
      <c r="A25" s="1521"/>
      <c r="B25" s="1456"/>
      <c r="C25" s="1828"/>
      <c r="D25" s="1456"/>
      <c r="E25" s="1520"/>
      <c r="F25" s="1456"/>
      <c r="G25" s="1456"/>
      <c r="H25" s="1456"/>
      <c r="I25" s="1456"/>
      <c r="J25" s="1456"/>
      <c r="K25" s="1456"/>
      <c r="L25" s="1456"/>
      <c r="M25" s="458"/>
    </row>
    <row r="26" spans="1:13" ht="13.5" customHeight="1" x14ac:dyDescent="0.25">
      <c r="A26" s="1521" t="s">
        <v>3</v>
      </c>
      <c r="B26" s="1456">
        <v>7.4242806400000001</v>
      </c>
      <c r="C26" s="1828"/>
      <c r="D26" s="1456">
        <v>0</v>
      </c>
      <c r="E26" s="1520"/>
      <c r="F26" s="1456">
        <v>7.4242806400000001</v>
      </c>
      <c r="G26" s="1456">
        <v>3.3043646799999999</v>
      </c>
      <c r="H26" s="1456">
        <v>6.3422159999999991E-2</v>
      </c>
      <c r="I26" s="1456">
        <v>4.0564938000000001</v>
      </c>
      <c r="J26" s="1456">
        <v>0</v>
      </c>
      <c r="K26" s="1456">
        <v>0</v>
      </c>
      <c r="L26" s="1456">
        <v>0</v>
      </c>
      <c r="M26" s="458"/>
    </row>
    <row r="27" spans="1:13" ht="13.5" customHeight="1" thickBot="1" x14ac:dyDescent="0.3">
      <c r="A27"/>
      <c r="B27" s="1456"/>
      <c r="C27" s="1831"/>
      <c r="D27" s="1456"/>
      <c r="E27" s="1520"/>
      <c r="F27" s="1456"/>
      <c r="G27" s="1456"/>
      <c r="H27" s="1456"/>
      <c r="I27" s="1456"/>
      <c r="J27" s="1456"/>
      <c r="K27" s="1456"/>
      <c r="L27" s="1456"/>
      <c r="M27" s="458"/>
    </row>
    <row r="28" spans="1:13" ht="13.5" customHeight="1" thickBot="1" x14ac:dyDescent="0.3">
      <c r="A28" s="1502" t="s">
        <v>343</v>
      </c>
      <c r="B28" s="1501">
        <v>3600.8997620399996</v>
      </c>
      <c r="C28" s="1828"/>
      <c r="D28" s="1501">
        <v>418.00911069</v>
      </c>
      <c r="E28" s="1503"/>
      <c r="F28" s="1501">
        <v>3182.8906513499996</v>
      </c>
      <c r="G28" s="1501">
        <v>661.70086539999988</v>
      </c>
      <c r="H28" s="1501">
        <v>532.49367971000004</v>
      </c>
      <c r="I28" s="1501">
        <v>1009.75610921</v>
      </c>
      <c r="J28" s="1501">
        <v>291.31144068000003</v>
      </c>
      <c r="K28" s="1501">
        <v>0</v>
      </c>
      <c r="L28" s="1501">
        <v>687.62855635000005</v>
      </c>
      <c r="M28" s="458"/>
    </row>
    <row r="29" spans="1:13" ht="13.5" customHeight="1" x14ac:dyDescent="0.25">
      <c r="A29" s="1519" t="s">
        <v>645</v>
      </c>
      <c r="B29" s="1518">
        <v>934.16608896000002</v>
      </c>
      <c r="C29" s="1828"/>
      <c r="D29" s="1518">
        <v>304.37628640999998</v>
      </c>
      <c r="E29" s="1503"/>
      <c r="F29" s="1518">
        <v>629.78980254999999</v>
      </c>
      <c r="G29" s="1518">
        <v>0</v>
      </c>
      <c r="H29" s="1518">
        <v>439.55156985000002</v>
      </c>
      <c r="I29" s="1518">
        <v>134.20737027999999</v>
      </c>
      <c r="J29" s="1518">
        <v>56.030862419999998</v>
      </c>
      <c r="K29" s="1518">
        <v>0</v>
      </c>
      <c r="L29" s="1518">
        <v>0</v>
      </c>
      <c r="M29" s="458"/>
    </row>
    <row r="30" spans="1:13" ht="13.5" customHeight="1" x14ac:dyDescent="0.25">
      <c r="A30" s="1519" t="s">
        <v>644</v>
      </c>
      <c r="B30" s="1518">
        <v>443.54592207999997</v>
      </c>
      <c r="C30" s="1828"/>
      <c r="D30" s="1518">
        <v>0</v>
      </c>
      <c r="E30" s="1503"/>
      <c r="F30" s="1518">
        <v>443.54592207999997</v>
      </c>
      <c r="G30" s="1518">
        <v>188.44580106999999</v>
      </c>
      <c r="H30" s="1518">
        <v>181.68856648000002</v>
      </c>
      <c r="I30" s="1518">
        <v>66.632461729999989</v>
      </c>
      <c r="J30" s="1518">
        <v>6.7790927999999999</v>
      </c>
      <c r="K30" s="1518">
        <v>0</v>
      </c>
      <c r="L30" s="1518">
        <v>0</v>
      </c>
      <c r="M30" s="458"/>
    </row>
    <row r="31" spans="1:13" ht="13.5" customHeight="1" thickBot="1" x14ac:dyDescent="0.3">
      <c r="A31" s="1517" t="s">
        <v>643</v>
      </c>
      <c r="B31" s="1516">
        <v>353.52431002000003</v>
      </c>
      <c r="C31" s="1828"/>
      <c r="D31" s="1516">
        <v>0</v>
      </c>
      <c r="E31" s="1503"/>
      <c r="F31" s="1516">
        <v>353.52431002000003</v>
      </c>
      <c r="G31" s="1516">
        <v>48.552324140000024</v>
      </c>
      <c r="H31" s="1516">
        <v>177.70521231999999</v>
      </c>
      <c r="I31" s="1516">
        <v>71.058464939999993</v>
      </c>
      <c r="J31" s="1516">
        <v>56.208308620000004</v>
      </c>
      <c r="K31" s="1516">
        <v>0</v>
      </c>
      <c r="L31" s="1516">
        <v>0</v>
      </c>
      <c r="M31" s="458"/>
    </row>
    <row r="32" spans="1:13" ht="13.5" customHeight="1" thickBot="1" x14ac:dyDescent="0.3">
      <c r="A32" s="1500" t="s">
        <v>342</v>
      </c>
      <c r="B32" s="1499">
        <v>1731.2363210599999</v>
      </c>
      <c r="C32" s="1830"/>
      <c r="D32" s="1499">
        <v>304.37628640999998</v>
      </c>
      <c r="E32" s="1423"/>
      <c r="F32" s="1499">
        <v>1426.86003465</v>
      </c>
      <c r="G32" s="1499">
        <v>236.99812521000001</v>
      </c>
      <c r="H32" s="1499">
        <v>798.94534865000003</v>
      </c>
      <c r="I32" s="1499">
        <v>271.89829694999997</v>
      </c>
      <c r="J32" s="1499">
        <v>119.01826384</v>
      </c>
      <c r="K32" s="1499">
        <v>0</v>
      </c>
      <c r="L32" s="1499">
        <v>0</v>
      </c>
      <c r="M32" s="458"/>
    </row>
    <row r="33" spans="1:13" ht="13.5" customHeight="1" thickBot="1" x14ac:dyDescent="0.3">
      <c r="A33" s="1502" t="s">
        <v>335</v>
      </c>
      <c r="B33" s="1501">
        <v>3.18125E-3</v>
      </c>
      <c r="C33" s="1828"/>
      <c r="D33" s="1501">
        <v>0</v>
      </c>
      <c r="E33" s="1423"/>
      <c r="F33" s="1501">
        <v>3.18125E-3</v>
      </c>
      <c r="G33" s="1501">
        <v>3.18125E-3</v>
      </c>
      <c r="H33" s="1501">
        <v>0</v>
      </c>
      <c r="I33" s="1501">
        <v>0</v>
      </c>
      <c r="J33" s="1501">
        <v>0</v>
      </c>
      <c r="K33" s="1501">
        <v>0</v>
      </c>
      <c r="L33" s="1501">
        <v>0</v>
      </c>
      <c r="M33" s="458"/>
    </row>
    <row r="34" spans="1:13" ht="13.5" customHeight="1" thickBot="1" x14ac:dyDescent="0.3">
      <c r="A34" s="1502" t="s">
        <v>739</v>
      </c>
      <c r="B34" s="1501">
        <v>0</v>
      </c>
      <c r="C34" s="1828"/>
      <c r="D34" s="1501">
        <v>0</v>
      </c>
      <c r="E34" s="1423"/>
      <c r="F34" s="1501">
        <v>0</v>
      </c>
      <c r="G34" s="1501">
        <v>0</v>
      </c>
      <c r="H34" s="1501">
        <v>0</v>
      </c>
      <c r="I34" s="1501">
        <v>0</v>
      </c>
      <c r="J34" s="1501">
        <v>0</v>
      </c>
      <c r="K34" s="1501">
        <v>0</v>
      </c>
      <c r="L34" s="1501">
        <v>0</v>
      </c>
      <c r="M34" s="458"/>
    </row>
    <row r="35" spans="1:13" ht="13.5" customHeight="1" thickBot="1" x14ac:dyDescent="0.3">
      <c r="A35" s="1500" t="s">
        <v>341</v>
      </c>
      <c r="B35" s="1499">
        <v>5332.1392643499994</v>
      </c>
      <c r="C35" s="1828"/>
      <c r="D35" s="1499">
        <v>722.38539709999998</v>
      </c>
      <c r="E35" s="1423"/>
      <c r="F35" s="1499">
        <v>4609.7538672499995</v>
      </c>
      <c r="G35" s="1499">
        <v>898.70217185999991</v>
      </c>
      <c r="H35" s="1499">
        <v>1331.4390283600001</v>
      </c>
      <c r="I35" s="1499">
        <v>1281.65440616</v>
      </c>
      <c r="J35" s="1499">
        <v>410.32970452000006</v>
      </c>
      <c r="K35" s="1499">
        <v>0</v>
      </c>
      <c r="L35" s="1499">
        <v>687.62855635000005</v>
      </c>
      <c r="M35" s="458"/>
    </row>
    <row r="36" spans="1:13" ht="13.5" customHeight="1" thickBot="1" x14ac:dyDescent="0.3">
      <c r="A36" s="1502" t="s">
        <v>340</v>
      </c>
      <c r="B36" s="1501">
        <v>5332.1392643499994</v>
      </c>
      <c r="C36" s="1828"/>
      <c r="D36" s="1501">
        <v>722.38539709999998</v>
      </c>
      <c r="E36" s="1423"/>
      <c r="F36" s="1501">
        <v>4609.7538672499995</v>
      </c>
      <c r="G36" s="1501">
        <v>898.70217185999991</v>
      </c>
      <c r="H36" s="1501">
        <v>1331.4390283600001</v>
      </c>
      <c r="I36" s="1501">
        <v>1281.65440616</v>
      </c>
      <c r="J36" s="1501">
        <v>410.32970452000006</v>
      </c>
      <c r="K36" s="1501">
        <v>0</v>
      </c>
      <c r="L36" s="1501">
        <v>687.62855635000005</v>
      </c>
      <c r="M36" s="458"/>
    </row>
    <row r="37" spans="1:13" ht="13.5" customHeight="1" x14ac:dyDescent="0.25">
      <c r="A37" s="1515"/>
      <c r="B37" s="1514"/>
      <c r="C37" s="1514"/>
      <c r="D37" s="1514"/>
      <c r="E37" s="1514"/>
      <c r="F37" s="1514"/>
      <c r="G37" s="1514"/>
      <c r="H37" s="1514"/>
      <c r="I37" s="1514"/>
      <c r="J37" s="1514"/>
      <c r="K37" s="1514"/>
      <c r="L37" s="1514"/>
      <c r="M37" s="458"/>
    </row>
    <row r="38" spans="1:13" ht="13.5" customHeight="1" x14ac:dyDescent="0.25">
      <c r="M38" s="458"/>
    </row>
    <row r="39" spans="1:13" ht="13.5" customHeight="1" x14ac:dyDescent="0.25">
      <c r="A39" s="1498" t="s">
        <v>703</v>
      </c>
      <c r="B39" s="1498"/>
      <c r="C39" s="1498"/>
      <c r="D39" s="1513"/>
      <c r="E39" s="1498"/>
      <c r="M39" s="458"/>
    </row>
    <row r="40" spans="1:13" ht="13.5" customHeight="1" x14ac:dyDescent="0.25">
      <c r="A40" s="1512" t="s">
        <v>1129</v>
      </c>
      <c r="B40" s="1512"/>
      <c r="C40" s="1512"/>
      <c r="D40" s="1512"/>
      <c r="E40" s="1512"/>
      <c r="M40" s="458"/>
    </row>
    <row r="41" spans="1:13" ht="13.5" customHeight="1" x14ac:dyDescent="0.25">
      <c r="A41" s="1512"/>
      <c r="B41" s="1511" t="s">
        <v>742</v>
      </c>
      <c r="C41" s="1512"/>
      <c r="D41" s="1511" t="s">
        <v>746</v>
      </c>
      <c r="E41" s="1512"/>
      <c r="M41" s="458"/>
    </row>
    <row r="42" spans="1:13" ht="13.5" customHeight="1" x14ac:dyDescent="0.25">
      <c r="B42" s="1510" t="s">
        <v>745</v>
      </c>
      <c r="C42" s="1832"/>
      <c r="D42" s="1510" t="s">
        <v>744</v>
      </c>
      <c r="E42" s="1832"/>
      <c r="F42" s="2435" t="s">
        <v>743</v>
      </c>
      <c r="G42" s="2435"/>
      <c r="H42" s="2435"/>
      <c r="I42" s="2435"/>
      <c r="J42" s="2435"/>
      <c r="K42" s="2435"/>
      <c r="L42" s="2435"/>
    </row>
    <row r="43" spans="1:13" ht="49.5" customHeight="1" thickBot="1" x14ac:dyDescent="0.3">
      <c r="A43" s="1509" t="s">
        <v>143</v>
      </c>
      <c r="B43" s="1508" t="s">
        <v>316</v>
      </c>
      <c r="C43" s="1509"/>
      <c r="D43" s="1505" t="s">
        <v>796</v>
      </c>
      <c r="E43" s="1509"/>
      <c r="F43" s="1507" t="s">
        <v>367</v>
      </c>
      <c r="G43" s="1507" t="s">
        <v>305</v>
      </c>
      <c r="H43" s="1507" t="s">
        <v>304</v>
      </c>
      <c r="I43" s="1507" t="s">
        <v>303</v>
      </c>
      <c r="J43" s="1507" t="s">
        <v>302</v>
      </c>
      <c r="K43" s="1506" t="s">
        <v>301</v>
      </c>
      <c r="L43" s="1505" t="s">
        <v>366</v>
      </c>
    </row>
    <row r="44" spans="1:13" ht="13.5" customHeight="1" x14ac:dyDescent="0.25">
      <c r="A44" s="1521" t="s">
        <v>1213</v>
      </c>
      <c r="B44" s="1456">
        <v>133.94288191000001</v>
      </c>
      <c r="C44" s="1829"/>
      <c r="D44" s="1456">
        <v>9.6309522600000008</v>
      </c>
      <c r="E44" s="1520"/>
      <c r="F44" s="1456">
        <v>124.31192965000001</v>
      </c>
      <c r="G44" s="1456">
        <v>107.10603673999999</v>
      </c>
      <c r="H44" s="1456">
        <v>7.9403601799999999</v>
      </c>
      <c r="I44" s="1456">
        <v>5.2113904300000007</v>
      </c>
      <c r="J44" s="1456">
        <v>4.0541422999999996</v>
      </c>
      <c r="K44" s="1456">
        <v>0</v>
      </c>
      <c r="L44" s="1456">
        <v>0</v>
      </c>
    </row>
    <row r="45" spans="1:13" ht="13.5" customHeight="1" x14ac:dyDescent="0.25">
      <c r="A45" s="1521" t="s">
        <v>1513</v>
      </c>
      <c r="B45" s="1456">
        <v>145.71856238999999</v>
      </c>
      <c r="C45" s="1828"/>
      <c r="D45" s="1456">
        <v>73.162795159999988</v>
      </c>
      <c r="E45" s="1520"/>
      <c r="F45" s="1456">
        <v>72.555767230000001</v>
      </c>
      <c r="G45" s="1456">
        <v>70.004226630000005</v>
      </c>
      <c r="H45" s="1456">
        <v>2.2428290400000002</v>
      </c>
      <c r="I45" s="1456">
        <v>0.16609989</v>
      </c>
      <c r="J45" s="1456">
        <v>0.14261167</v>
      </c>
      <c r="K45" s="1456">
        <v>0</v>
      </c>
      <c r="L45" s="1456">
        <v>0</v>
      </c>
    </row>
    <row r="46" spans="1:13" ht="13.5" customHeight="1" x14ac:dyDescent="0.25">
      <c r="A46" s="1521" t="s">
        <v>1514</v>
      </c>
      <c r="B46" s="1456">
        <v>439.92561110999998</v>
      </c>
      <c r="C46" s="1828"/>
      <c r="D46" s="1456">
        <v>225.24913928999999</v>
      </c>
      <c r="E46" s="1520"/>
      <c r="F46" s="1456">
        <v>214.67647182000002</v>
      </c>
      <c r="G46" s="1456">
        <v>201.06334950999999</v>
      </c>
      <c r="H46" s="1456">
        <v>11.76439045</v>
      </c>
      <c r="I46" s="1456">
        <v>1.0330183099999999</v>
      </c>
      <c r="J46" s="1456">
        <v>0.81571355000000001</v>
      </c>
      <c r="K46" s="1456">
        <v>0</v>
      </c>
      <c r="L46" s="1456">
        <v>0</v>
      </c>
    </row>
    <row r="47" spans="1:13" ht="13.5" customHeight="1" x14ac:dyDescent="0.25">
      <c r="A47" s="1523" t="s">
        <v>1212</v>
      </c>
      <c r="B47" s="1456">
        <v>1.80307514</v>
      </c>
      <c r="C47" s="1828"/>
      <c r="D47" s="1456">
        <v>0</v>
      </c>
      <c r="E47" s="1520"/>
      <c r="F47" s="1456">
        <v>1.80307514</v>
      </c>
      <c r="G47" s="1456">
        <v>0.29371983999999995</v>
      </c>
      <c r="H47" s="1456">
        <v>9.9944580000000005E-2</v>
      </c>
      <c r="I47" s="1456">
        <v>1.4094107200000001</v>
      </c>
      <c r="J47" s="1456">
        <v>0</v>
      </c>
      <c r="K47" s="1456">
        <v>0</v>
      </c>
      <c r="L47" s="1456">
        <v>0</v>
      </c>
    </row>
    <row r="48" spans="1:13" ht="13.5" customHeight="1" x14ac:dyDescent="0.25">
      <c r="A48" s="1523" t="s">
        <v>1211</v>
      </c>
      <c r="B48" s="1456">
        <v>46.586772859999996</v>
      </c>
      <c r="C48" s="1828"/>
      <c r="D48" s="1456">
        <v>6.92061013</v>
      </c>
      <c r="E48" s="1520"/>
      <c r="F48" s="1456">
        <v>39.666162729999996</v>
      </c>
      <c r="G48" s="1456">
        <v>17.596527569999999</v>
      </c>
      <c r="H48" s="1456">
        <v>21.130232670000002</v>
      </c>
      <c r="I48" s="1456">
        <v>0.67052798999998231</v>
      </c>
      <c r="J48" s="1456">
        <v>0.26887450000000968</v>
      </c>
      <c r="K48" s="1456">
        <v>0</v>
      </c>
      <c r="L48" s="1456">
        <v>0</v>
      </c>
    </row>
    <row r="49" spans="1:12" ht="13.5" customHeight="1" x14ac:dyDescent="0.25">
      <c r="A49" s="1417" t="s">
        <v>1210</v>
      </c>
      <c r="B49" s="1456">
        <v>858.50885187999995</v>
      </c>
      <c r="C49" s="1828"/>
      <c r="D49" s="1456">
        <v>192.59174716999999</v>
      </c>
      <c r="E49" s="1520"/>
      <c r="F49" s="1456">
        <v>665.91710470999999</v>
      </c>
      <c r="G49" s="1456">
        <v>0</v>
      </c>
      <c r="H49" s="1456">
        <v>0</v>
      </c>
      <c r="I49" s="1456">
        <v>192.70881322000002</v>
      </c>
      <c r="J49" s="1456">
        <v>91.282549719999992</v>
      </c>
      <c r="K49" s="1456">
        <v>0</v>
      </c>
      <c r="L49" s="1456">
        <v>381.92574177</v>
      </c>
    </row>
    <row r="50" spans="1:12" ht="13.5" customHeight="1" x14ac:dyDescent="0.25">
      <c r="A50" s="1417" t="s">
        <v>1209</v>
      </c>
      <c r="B50" s="1456">
        <v>65.401117049999996</v>
      </c>
      <c r="C50" s="1828"/>
      <c r="D50" s="1456">
        <v>1.5912043899999999</v>
      </c>
      <c r="E50" s="1520"/>
      <c r="F50" s="1456">
        <v>63.809912660000002</v>
      </c>
      <c r="G50" s="1456">
        <v>4.2799404299999999</v>
      </c>
      <c r="H50" s="1456">
        <v>50.970876650000001</v>
      </c>
      <c r="I50" s="1456">
        <v>2.1643030899999998</v>
      </c>
      <c r="J50" s="1456">
        <v>6.3947924899999995</v>
      </c>
      <c r="K50" s="1456">
        <v>0</v>
      </c>
      <c r="L50" s="1456">
        <v>0</v>
      </c>
    </row>
    <row r="51" spans="1:12" ht="13.5" customHeight="1" x14ac:dyDescent="0.25">
      <c r="A51" s="1521" t="s">
        <v>1208</v>
      </c>
      <c r="B51" s="1456">
        <v>61.374870380000004</v>
      </c>
      <c r="C51" s="1828"/>
      <c r="D51" s="1456">
        <v>0.42345334999999995</v>
      </c>
      <c r="E51" s="1520"/>
      <c r="F51" s="1456">
        <v>60.951417029999988</v>
      </c>
      <c r="G51" s="1456">
        <v>4.8800736099999966</v>
      </c>
      <c r="H51" s="1456">
        <v>35.996305320000005</v>
      </c>
      <c r="I51" s="1456">
        <v>2.3640276300000007</v>
      </c>
      <c r="J51" s="1456">
        <v>17.711010469999998</v>
      </c>
      <c r="K51" s="1456">
        <v>0</v>
      </c>
      <c r="L51" s="1456">
        <v>0</v>
      </c>
    </row>
    <row r="52" spans="1:12" ht="13.5" customHeight="1" x14ac:dyDescent="0.25">
      <c r="A52" s="1521" t="s">
        <v>1207</v>
      </c>
      <c r="B52" s="1456">
        <v>18.762061920000001</v>
      </c>
      <c r="C52" s="1828"/>
      <c r="D52" s="1456">
        <v>0</v>
      </c>
      <c r="E52" s="1520"/>
      <c r="F52" s="1456">
        <v>18.762061920000001</v>
      </c>
      <c r="G52" s="1456">
        <v>8.6847991199999992</v>
      </c>
      <c r="H52" s="1456">
        <v>6.0065082900000002</v>
      </c>
      <c r="I52" s="1456">
        <v>0.22643532999999999</v>
      </c>
      <c r="J52" s="1456">
        <v>3.8443191799999998</v>
      </c>
      <c r="K52" s="1456">
        <v>0</v>
      </c>
      <c r="L52" s="1456">
        <v>0</v>
      </c>
    </row>
    <row r="53" spans="1:12" ht="13.5" customHeight="1" x14ac:dyDescent="0.25">
      <c r="A53" s="1521" t="s">
        <v>1206</v>
      </c>
      <c r="B53" s="1456">
        <v>113.14057541</v>
      </c>
      <c r="C53" s="1828"/>
      <c r="D53" s="1456">
        <v>4.4022268000000002</v>
      </c>
      <c r="E53" s="1520"/>
      <c r="F53" s="1456">
        <v>108.73834861</v>
      </c>
      <c r="G53" s="1456">
        <v>64.000342090000004</v>
      </c>
      <c r="H53" s="1456">
        <v>25.223350849999999</v>
      </c>
      <c r="I53" s="1456">
        <v>5.2637065599999993</v>
      </c>
      <c r="J53" s="1456">
        <v>14.250949109999999</v>
      </c>
      <c r="K53" s="1456">
        <v>0</v>
      </c>
      <c r="L53" s="1456">
        <v>0</v>
      </c>
    </row>
    <row r="54" spans="1:12" ht="13.5" customHeight="1" x14ac:dyDescent="0.25">
      <c r="A54" s="1521" t="s">
        <v>1205</v>
      </c>
      <c r="B54" s="1456">
        <v>67.391127930000053</v>
      </c>
      <c r="C54" s="1828"/>
      <c r="D54" s="1456">
        <v>0.32257890999999916</v>
      </c>
      <c r="E54" s="1520"/>
      <c r="F54" s="1456">
        <v>67.068549019999992</v>
      </c>
      <c r="G54" s="1456">
        <v>8.7643322999999747</v>
      </c>
      <c r="H54" s="1456">
        <v>22.967155170000048</v>
      </c>
      <c r="I54" s="1456">
        <v>31.237478940000003</v>
      </c>
      <c r="J54" s="1456">
        <v>4.0995826099999961</v>
      </c>
      <c r="K54" s="1456">
        <v>0</v>
      </c>
      <c r="L54" s="1456">
        <v>1.7097434579227411E-14</v>
      </c>
    </row>
    <row r="55" spans="1:12" ht="13.5" customHeight="1" x14ac:dyDescent="0.25">
      <c r="A55" s="1522" t="s">
        <v>1204</v>
      </c>
      <c r="B55" s="1456">
        <v>119.40002179000001</v>
      </c>
      <c r="C55" s="1828"/>
      <c r="D55" s="1456">
        <v>0.27486664</v>
      </c>
      <c r="E55" s="1520"/>
      <c r="F55" s="1456">
        <v>119.12515515000001</v>
      </c>
      <c r="G55" s="1456">
        <v>2.6845173399999998</v>
      </c>
      <c r="H55" s="1456">
        <v>66.32597964</v>
      </c>
      <c r="I55" s="1456">
        <v>5.5582909900000006</v>
      </c>
      <c r="J55" s="1456">
        <v>44.511225700000004</v>
      </c>
      <c r="K55" s="1456">
        <v>0</v>
      </c>
      <c r="L55" s="1456">
        <v>4.5141480000000005E-2</v>
      </c>
    </row>
    <row r="56" spans="1:12" ht="13.5" customHeight="1" x14ac:dyDescent="0.25">
      <c r="A56" s="1521" t="s">
        <v>1203</v>
      </c>
      <c r="B56" s="1456">
        <v>112.09103294000001</v>
      </c>
      <c r="C56" s="1828"/>
      <c r="D56" s="1456">
        <v>2.1338601800000001</v>
      </c>
      <c r="E56" s="1520"/>
      <c r="F56" s="1456">
        <v>109.95717276000001</v>
      </c>
      <c r="G56" s="1456">
        <v>15.49790827</v>
      </c>
      <c r="H56" s="1456">
        <v>75.984509979999999</v>
      </c>
      <c r="I56" s="1456">
        <v>0.98660815999999996</v>
      </c>
      <c r="J56" s="1456">
        <v>17.393773199999998</v>
      </c>
      <c r="K56" s="1456">
        <v>0</v>
      </c>
      <c r="L56" s="1456">
        <v>9.4373149999999989E-2</v>
      </c>
    </row>
    <row r="57" spans="1:12" ht="13.5" customHeight="1" x14ac:dyDescent="0.25">
      <c r="A57" s="1521" t="s">
        <v>1202</v>
      </c>
      <c r="B57" s="1456">
        <v>293.75239776000001</v>
      </c>
      <c r="C57" s="1828"/>
      <c r="D57" s="1456">
        <v>1.8890661500000001</v>
      </c>
      <c r="E57" s="1520"/>
      <c r="F57" s="1456">
        <v>291.86333160999999</v>
      </c>
      <c r="G57" s="1456">
        <v>56.748510189999998</v>
      </c>
      <c r="H57" s="1456">
        <v>23.868192749999999</v>
      </c>
      <c r="I57" s="1456">
        <v>58.779957329999995</v>
      </c>
      <c r="J57" s="1456">
        <v>67.794005550000008</v>
      </c>
      <c r="K57" s="1456">
        <v>0.66441079999999997</v>
      </c>
      <c r="L57" s="1456">
        <v>84.008254989999998</v>
      </c>
    </row>
    <row r="58" spans="1:12" ht="13.5" customHeight="1" x14ac:dyDescent="0.25">
      <c r="A58" s="1521" t="s">
        <v>1201</v>
      </c>
      <c r="B58" s="1456">
        <v>118.69776649000001</v>
      </c>
      <c r="C58" s="1828"/>
      <c r="D58" s="1456">
        <v>2.64918728</v>
      </c>
      <c r="E58" s="1520"/>
      <c r="F58" s="1456">
        <v>116.04857921</v>
      </c>
      <c r="G58" s="1456">
        <v>25.863650190000001</v>
      </c>
      <c r="H58" s="1456">
        <v>53.719114920000003</v>
      </c>
      <c r="I58" s="1456">
        <v>25.359921620000001</v>
      </c>
      <c r="J58" s="1456">
        <v>11.10589248</v>
      </c>
      <c r="K58" s="1456">
        <v>0</v>
      </c>
      <c r="L58" s="1456">
        <v>0</v>
      </c>
    </row>
    <row r="59" spans="1:12" ht="13.5" customHeight="1" x14ac:dyDescent="0.25">
      <c r="A59" s="1521" t="s">
        <v>1200</v>
      </c>
      <c r="B59" s="1456">
        <v>80.157653120000006</v>
      </c>
      <c r="C59" s="1828"/>
      <c r="D59" s="1456">
        <v>1.2502825399999999</v>
      </c>
      <c r="E59" s="1520"/>
      <c r="F59" s="1456">
        <v>78.907370580000006</v>
      </c>
      <c r="G59" s="1456">
        <v>25.071686150000001</v>
      </c>
      <c r="H59" s="1456">
        <v>31.506161550000002</v>
      </c>
      <c r="I59" s="1456">
        <v>16.507425120000001</v>
      </c>
      <c r="J59" s="1456">
        <v>4.5951876</v>
      </c>
      <c r="K59" s="1456">
        <v>0</v>
      </c>
      <c r="L59" s="1456">
        <v>1.2269101599999999</v>
      </c>
    </row>
    <row r="60" spans="1:12" ht="13.5" customHeight="1" x14ac:dyDescent="0.25">
      <c r="A60" s="1522" t="s">
        <v>1199</v>
      </c>
      <c r="B60" s="1456">
        <v>726.6851064</v>
      </c>
      <c r="C60" s="1828"/>
      <c r="D60" s="1456">
        <v>0</v>
      </c>
      <c r="E60" s="1520"/>
      <c r="F60" s="1456">
        <v>726.6851064</v>
      </c>
      <c r="G60" s="1456">
        <v>2.15260717</v>
      </c>
      <c r="H60" s="1456">
        <v>6.7362995699999999</v>
      </c>
      <c r="I60" s="1456">
        <v>374.79256628999997</v>
      </c>
      <c r="J60" s="1456">
        <v>0.24633209</v>
      </c>
      <c r="K60" s="1456">
        <v>0</v>
      </c>
      <c r="L60" s="1456">
        <v>342.75730128000004</v>
      </c>
    </row>
    <row r="61" spans="1:12" ht="13.5" customHeight="1" x14ac:dyDescent="0.25">
      <c r="A61" s="1521" t="s">
        <v>1198</v>
      </c>
      <c r="B61" s="1456">
        <v>41.626038049999998</v>
      </c>
      <c r="C61" s="1828"/>
      <c r="D61" s="1456">
        <v>1.0774174399999998</v>
      </c>
      <c r="E61" s="1520"/>
      <c r="F61" s="1456">
        <v>40.54862061</v>
      </c>
      <c r="G61" s="1456">
        <v>2.8203372199999999</v>
      </c>
      <c r="H61" s="1456">
        <v>1.9315818600000001</v>
      </c>
      <c r="I61" s="1456">
        <v>33.554963750000006</v>
      </c>
      <c r="J61" s="1456">
        <v>2.2417377799999998</v>
      </c>
      <c r="K61" s="1456">
        <v>0</v>
      </c>
      <c r="L61" s="1456">
        <v>0</v>
      </c>
    </row>
    <row r="62" spans="1:12" ht="13.5" customHeight="1" x14ac:dyDescent="0.25">
      <c r="A62" s="1521" t="s">
        <v>1374</v>
      </c>
      <c r="B62" s="1456">
        <v>355.09702239000001</v>
      </c>
      <c r="C62" s="1828"/>
      <c r="D62" s="1456">
        <v>114.5809948</v>
      </c>
      <c r="E62" s="1520"/>
      <c r="F62" s="1456">
        <v>240.51602759000002</v>
      </c>
      <c r="G62" s="1456">
        <v>60.96284756</v>
      </c>
      <c r="H62" s="1456">
        <v>113.21971655999999</v>
      </c>
      <c r="I62" s="1456">
        <v>63.916775650000005</v>
      </c>
      <c r="J62" s="1456">
        <v>2.4166878199999999</v>
      </c>
      <c r="K62" s="1456">
        <v>0</v>
      </c>
      <c r="L62" s="1456">
        <v>0</v>
      </c>
    </row>
    <row r="63" spans="1:12" ht="13.5" customHeight="1" x14ac:dyDescent="0.25">
      <c r="A63" s="1521"/>
      <c r="B63" s="1456"/>
      <c r="C63" s="1828"/>
      <c r="D63" s="1456"/>
      <c r="E63" s="1520"/>
      <c r="F63" s="1456"/>
      <c r="G63" s="1456"/>
      <c r="H63" s="1456"/>
      <c r="I63" s="1456"/>
      <c r="J63" s="1456"/>
      <c r="K63" s="1456"/>
      <c r="L63" s="1456"/>
    </row>
    <row r="64" spans="1:12" ht="13.5" customHeight="1" x14ac:dyDescent="0.25">
      <c r="A64" s="1521" t="s">
        <v>3</v>
      </c>
      <c r="B64" s="1456">
        <v>81.897943359999999</v>
      </c>
      <c r="C64" s="1828"/>
      <c r="D64" s="1456">
        <v>0</v>
      </c>
      <c r="E64" s="1520"/>
      <c r="F64" s="1456">
        <v>81.897943359999999</v>
      </c>
      <c r="G64" s="1456">
        <v>81.897332320000004</v>
      </c>
      <c r="H64" s="1456">
        <v>0</v>
      </c>
      <c r="I64" s="1456">
        <v>0</v>
      </c>
      <c r="J64" s="1456">
        <v>6.1103999999999998E-4</v>
      </c>
      <c r="K64" s="1456">
        <v>0</v>
      </c>
      <c r="L64" s="1456">
        <v>0</v>
      </c>
    </row>
    <row r="65" spans="1:12" ht="13.5" customHeight="1" thickBot="1" x14ac:dyDescent="0.3">
      <c r="A65"/>
      <c r="B65" s="1456"/>
      <c r="C65" s="1831"/>
      <c r="D65" s="1456"/>
      <c r="E65" s="1520"/>
      <c r="F65" s="1456"/>
      <c r="G65" s="1456"/>
      <c r="H65" s="1456"/>
      <c r="I65" s="1456"/>
      <c r="J65" s="1456"/>
      <c r="K65" s="1456"/>
      <c r="L65" s="1456"/>
    </row>
    <row r="66" spans="1:12" ht="13.5" customHeight="1" thickBot="1" x14ac:dyDescent="0.3">
      <c r="A66" s="1502" t="s">
        <v>343</v>
      </c>
      <c r="B66" s="1501">
        <v>3881.9604902800002</v>
      </c>
      <c r="C66" s="1828"/>
      <c r="D66" s="1501">
        <v>638.15038248999997</v>
      </c>
      <c r="E66" s="1503"/>
      <c r="F66" s="1501">
        <v>3243.8101077900001</v>
      </c>
      <c r="G66" s="1501">
        <v>760.37274424999998</v>
      </c>
      <c r="H66" s="1501">
        <v>557.63351003000002</v>
      </c>
      <c r="I66" s="1501">
        <v>821.91172101999996</v>
      </c>
      <c r="J66" s="1501">
        <v>293.16999886000002</v>
      </c>
      <c r="K66" s="1501">
        <v>0.66441079999999997</v>
      </c>
      <c r="L66" s="1501">
        <v>810.0577228300001</v>
      </c>
    </row>
    <row r="67" spans="1:12" ht="13.5" customHeight="1" x14ac:dyDescent="0.25">
      <c r="A67" s="1519" t="s">
        <v>645</v>
      </c>
      <c r="B67" s="1518">
        <v>970.16365274000009</v>
      </c>
      <c r="C67" s="1828"/>
      <c r="D67" s="1518">
        <v>317.69516973000003</v>
      </c>
      <c r="E67" s="1503"/>
      <c r="F67" s="1518">
        <v>652.46848301</v>
      </c>
      <c r="G67" s="1518">
        <v>0</v>
      </c>
      <c r="H67" s="1518">
        <v>445.86407654999999</v>
      </c>
      <c r="I67" s="1518">
        <v>140.43229485999998</v>
      </c>
      <c r="J67" s="1518">
        <v>49.986007600000001</v>
      </c>
      <c r="K67" s="1518">
        <v>0</v>
      </c>
      <c r="L67" s="1518">
        <v>16.186104</v>
      </c>
    </row>
    <row r="68" spans="1:12" ht="13.5" customHeight="1" x14ac:dyDescent="0.25">
      <c r="A68" s="1519" t="s">
        <v>644</v>
      </c>
      <c r="B68" s="1518">
        <v>437.85047958000001</v>
      </c>
      <c r="C68" s="1828"/>
      <c r="D68" s="1518">
        <v>0</v>
      </c>
      <c r="E68" s="1503"/>
      <c r="F68" s="1518">
        <v>437.85047958000001</v>
      </c>
      <c r="G68" s="1518">
        <v>187.33360891999999</v>
      </c>
      <c r="H68" s="1518">
        <v>178.19332574999999</v>
      </c>
      <c r="I68" s="1518">
        <v>64.121332300000006</v>
      </c>
      <c r="J68" s="1518">
        <v>5.4021346100000001</v>
      </c>
      <c r="K68" s="1518">
        <v>0</v>
      </c>
      <c r="L68" s="1518">
        <v>2.8000780000000001</v>
      </c>
    </row>
    <row r="69" spans="1:12" ht="13.5" customHeight="1" thickBot="1" x14ac:dyDescent="0.3">
      <c r="A69" s="1517" t="s">
        <v>643</v>
      </c>
      <c r="B69" s="1516">
        <v>343.2051354699999</v>
      </c>
      <c r="C69" s="1828"/>
      <c r="D69" s="1516">
        <v>0</v>
      </c>
      <c r="E69" s="1503"/>
      <c r="F69" s="1516">
        <v>343.2051354699999</v>
      </c>
      <c r="G69" s="1516">
        <v>43.76553825000002</v>
      </c>
      <c r="H69" s="1516">
        <v>178.56681882999993</v>
      </c>
      <c r="I69" s="1516">
        <v>67.216418120000043</v>
      </c>
      <c r="J69" s="1516">
        <v>53.656360269999993</v>
      </c>
      <c r="K69" s="1516">
        <v>0</v>
      </c>
      <c r="L69" s="1516">
        <v>0</v>
      </c>
    </row>
    <row r="70" spans="1:12" ht="15.75" thickBot="1" x14ac:dyDescent="0.3">
      <c r="A70" s="1500" t="s">
        <v>342</v>
      </c>
      <c r="B70" s="1499">
        <v>1751.21926779</v>
      </c>
      <c r="C70" s="1830"/>
      <c r="D70" s="1499">
        <v>317.69516973000003</v>
      </c>
      <c r="E70" s="1423"/>
      <c r="F70" s="1499">
        <v>1433.5240980599999</v>
      </c>
      <c r="G70" s="1499">
        <v>231.09914717000001</v>
      </c>
      <c r="H70" s="1499">
        <v>802.62422112999991</v>
      </c>
      <c r="I70" s="1499">
        <v>271.77004528000003</v>
      </c>
      <c r="J70" s="1499">
        <v>109.04450247999999</v>
      </c>
      <c r="K70" s="1499">
        <v>0</v>
      </c>
      <c r="L70" s="1499">
        <v>18.986181999999999</v>
      </c>
    </row>
    <row r="71" spans="1:12" ht="15.75" thickBot="1" x14ac:dyDescent="0.3">
      <c r="A71" s="1502" t="s">
        <v>335</v>
      </c>
      <c r="B71" s="1501">
        <v>0</v>
      </c>
      <c r="C71" s="1828"/>
      <c r="D71" s="1501">
        <v>0</v>
      </c>
      <c r="E71" s="1423"/>
      <c r="F71" s="1501">
        <v>0</v>
      </c>
      <c r="G71" s="1501">
        <v>0</v>
      </c>
      <c r="H71" s="1501">
        <v>0</v>
      </c>
      <c r="I71" s="1501">
        <v>0</v>
      </c>
      <c r="J71" s="1501">
        <v>0</v>
      </c>
      <c r="K71" s="1501">
        <v>0</v>
      </c>
      <c r="L71" s="1501">
        <v>0</v>
      </c>
    </row>
    <row r="72" spans="1:12" ht="15.75" thickBot="1" x14ac:dyDescent="0.3">
      <c r="A72" s="1502" t="s">
        <v>739</v>
      </c>
      <c r="B72" s="1501">
        <v>0</v>
      </c>
      <c r="C72" s="1828"/>
      <c r="D72" s="1501">
        <v>0</v>
      </c>
      <c r="E72" s="1423"/>
      <c r="F72" s="1501">
        <v>0</v>
      </c>
      <c r="G72" s="1501">
        <v>0</v>
      </c>
      <c r="H72" s="1501">
        <v>0</v>
      </c>
      <c r="I72" s="1501">
        <v>0</v>
      </c>
      <c r="J72" s="1501">
        <v>0</v>
      </c>
      <c r="K72" s="1501">
        <v>0</v>
      </c>
      <c r="L72" s="1501">
        <v>0</v>
      </c>
    </row>
    <row r="73" spans="1:12" ht="15.75" thickBot="1" x14ac:dyDescent="0.3">
      <c r="A73" s="1500" t="s">
        <v>341</v>
      </c>
      <c r="B73" s="1499">
        <v>5633.1797580700004</v>
      </c>
      <c r="C73" s="1828"/>
      <c r="D73" s="1499">
        <v>955.84555221999995</v>
      </c>
      <c r="E73" s="1423"/>
      <c r="F73" s="1499">
        <v>4677.3342058500002</v>
      </c>
      <c r="G73" s="1499">
        <v>991.47189142000002</v>
      </c>
      <c r="H73" s="1499">
        <v>1360.2577311599998</v>
      </c>
      <c r="I73" s="1499">
        <v>1093.6817662999999</v>
      </c>
      <c r="J73" s="1499">
        <v>402.21450134000003</v>
      </c>
      <c r="K73" s="1499">
        <v>0.66441079999999997</v>
      </c>
      <c r="L73" s="1499">
        <v>829.04390483000009</v>
      </c>
    </row>
    <row r="74" spans="1:12" ht="15.75" thickBot="1" x14ac:dyDescent="0.3">
      <c r="A74" s="1502" t="s">
        <v>340</v>
      </c>
      <c r="B74" s="1501">
        <v>5633.1797580700004</v>
      </c>
      <c r="C74" s="1828"/>
      <c r="D74" s="1501">
        <v>955.84555221999995</v>
      </c>
      <c r="E74" s="1423"/>
      <c r="F74" s="1501">
        <v>4677.3342058500002</v>
      </c>
      <c r="G74" s="1501">
        <v>991.47189142000002</v>
      </c>
      <c r="H74" s="1501">
        <v>1360.2577311599998</v>
      </c>
      <c r="I74" s="1501">
        <v>1093.6817662999999</v>
      </c>
      <c r="J74" s="1501">
        <v>402.21450134000003</v>
      </c>
      <c r="K74" s="1501">
        <v>0.66441079999999997</v>
      </c>
      <c r="L74" s="1501">
        <v>829.04390483000009</v>
      </c>
    </row>
    <row r="75" spans="1:12" x14ac:dyDescent="0.25">
      <c r="A75" s="1521"/>
      <c r="B75" s="1456"/>
      <c r="C75" s="1829"/>
      <c r="D75" s="1456"/>
      <c r="E75" s="1520"/>
      <c r="F75" s="1456"/>
      <c r="G75" s="1456"/>
      <c r="H75" s="1456"/>
      <c r="I75" s="1456"/>
      <c r="J75" s="1456"/>
      <c r="K75" s="1456"/>
      <c r="L75" s="1456"/>
    </row>
    <row r="76" spans="1:12" x14ac:dyDescent="0.25">
      <c r="A76" s="1521"/>
      <c r="B76" s="1456"/>
      <c r="C76" s="1828"/>
      <c r="D76" s="1456"/>
      <c r="E76" s="1520"/>
      <c r="F76" s="1456"/>
      <c r="G76" s="1456"/>
      <c r="H76" s="1456"/>
      <c r="I76" s="1456"/>
      <c r="J76" s="1456"/>
      <c r="K76" s="1456"/>
      <c r="L76" s="1456"/>
    </row>
    <row r="77" spans="1:12" x14ac:dyDescent="0.25">
      <c r="A77" s="1521"/>
      <c r="B77" s="1456"/>
      <c r="C77" s="1828"/>
      <c r="D77" s="1456"/>
      <c r="E77" s="1520"/>
      <c r="F77" s="1456"/>
      <c r="G77" s="1456"/>
      <c r="H77" s="1456"/>
      <c r="I77" s="1456"/>
      <c r="J77" s="1456"/>
      <c r="K77" s="1456"/>
      <c r="L77" s="1456"/>
    </row>
    <row r="78" spans="1:12" x14ac:dyDescent="0.25">
      <c r="A78" s="1523"/>
      <c r="B78" s="1456"/>
      <c r="C78" s="1828"/>
      <c r="D78" s="1456"/>
      <c r="E78" s="1520"/>
      <c r="F78" s="1456"/>
      <c r="G78" s="1456"/>
      <c r="H78" s="1456"/>
      <c r="I78" s="1456"/>
      <c r="J78" s="1456"/>
      <c r="K78" s="1456"/>
      <c r="L78" s="1456"/>
    </row>
    <row r="79" spans="1:12" x14ac:dyDescent="0.25">
      <c r="A79" s="1523"/>
      <c r="B79" s="1456"/>
      <c r="C79" s="1828"/>
      <c r="D79" s="1456"/>
      <c r="E79" s="1520"/>
      <c r="F79" s="1456"/>
      <c r="G79" s="1456"/>
      <c r="H79" s="1456"/>
      <c r="I79" s="1456"/>
      <c r="J79" s="1456"/>
      <c r="K79" s="1456"/>
      <c r="L79" s="1456"/>
    </row>
    <row r="80" spans="1:12" x14ac:dyDescent="0.25">
      <c r="A80" s="1417"/>
      <c r="B80" s="1456"/>
      <c r="C80" s="1828"/>
      <c r="D80" s="1456"/>
      <c r="E80" s="1520"/>
      <c r="F80" s="1456"/>
      <c r="G80" s="1456"/>
      <c r="H80" s="1456"/>
      <c r="I80" s="1456"/>
      <c r="J80" s="1456"/>
      <c r="K80" s="1456"/>
      <c r="L80" s="1456"/>
    </row>
    <row r="81" spans="1:12" x14ac:dyDescent="0.25">
      <c r="A81" s="1417"/>
      <c r="B81" s="1456"/>
      <c r="C81" s="1828"/>
      <c r="D81" s="1456"/>
      <c r="E81" s="1520"/>
      <c r="F81" s="1456"/>
      <c r="G81" s="1456"/>
      <c r="H81" s="1456"/>
      <c r="I81" s="1456"/>
      <c r="J81" s="1456"/>
      <c r="K81" s="1456"/>
      <c r="L81" s="1456"/>
    </row>
    <row r="82" spans="1:12" x14ac:dyDescent="0.25">
      <c r="A82" s="1521"/>
      <c r="B82" s="1456"/>
      <c r="C82" s="1828"/>
      <c r="D82" s="1456"/>
      <c r="E82" s="1520"/>
      <c r="F82" s="1456"/>
      <c r="G82" s="1456"/>
      <c r="H82" s="1456"/>
      <c r="I82" s="1456"/>
      <c r="J82" s="1456"/>
      <c r="K82" s="1456"/>
      <c r="L82" s="1456"/>
    </row>
    <row r="83" spans="1:12" x14ac:dyDescent="0.25">
      <c r="A83" s="1521"/>
      <c r="B83" s="1456"/>
      <c r="C83" s="1828"/>
      <c r="D83" s="1456"/>
      <c r="E83" s="1520"/>
      <c r="F83" s="1456"/>
      <c r="G83" s="1456"/>
      <c r="H83" s="1456"/>
      <c r="I83" s="1456"/>
      <c r="J83" s="1456"/>
      <c r="K83" s="1456"/>
      <c r="L83" s="1456"/>
    </row>
    <row r="84" spans="1:12" x14ac:dyDescent="0.25">
      <c r="F84" s="1437"/>
      <c r="G84" s="1437"/>
      <c r="H84" s="1437"/>
      <c r="I84" s="1437"/>
      <c r="J84" s="1437"/>
      <c r="K84" s="1437"/>
      <c r="L84" s="1437"/>
    </row>
    <row r="85" spans="1:12" x14ac:dyDescent="0.25">
      <c r="F85" s="1437"/>
      <c r="G85" s="1437"/>
      <c r="H85" s="1437"/>
      <c r="I85" s="1437"/>
      <c r="J85" s="1437"/>
      <c r="K85" s="1437"/>
      <c r="L85" s="1437"/>
    </row>
    <row r="86" spans="1:12" x14ac:dyDescent="0.25">
      <c r="F86" s="1437"/>
      <c r="G86" s="1437"/>
      <c r="H86" s="1437"/>
      <c r="I86" s="1437"/>
      <c r="J86" s="1437"/>
      <c r="K86" s="1437"/>
      <c r="L86" s="1437"/>
    </row>
    <row r="87" spans="1:12" x14ac:dyDescent="0.25">
      <c r="F87" s="1437"/>
      <c r="G87" s="1437"/>
      <c r="H87" s="1437"/>
      <c r="I87" s="1437"/>
      <c r="J87" s="1437"/>
      <c r="K87" s="1437"/>
      <c r="L87" s="1437"/>
    </row>
    <row r="88" spans="1:12" x14ac:dyDescent="0.25">
      <c r="F88" s="1437"/>
      <c r="G88" s="1437"/>
      <c r="H88" s="1437"/>
      <c r="I88" s="1437"/>
      <c r="J88" s="1437"/>
      <c r="K88" s="1437"/>
      <c r="L88" s="1437"/>
    </row>
    <row r="89" spans="1:12" x14ac:dyDescent="0.25">
      <c r="F89" s="1437"/>
      <c r="G89" s="1437"/>
      <c r="H89" s="1437"/>
      <c r="I89" s="1437"/>
      <c r="J89" s="1437"/>
      <c r="K89" s="1437"/>
      <c r="L89" s="1437"/>
    </row>
    <row r="90" spans="1:12" x14ac:dyDescent="0.25">
      <c r="F90" s="1437"/>
      <c r="G90" s="1437"/>
      <c r="H90" s="1437"/>
      <c r="I90" s="1437"/>
      <c r="J90" s="1437"/>
      <c r="K90" s="1437"/>
      <c r="L90" s="1437"/>
    </row>
    <row r="91" spans="1:12" x14ac:dyDescent="0.25">
      <c r="F91" s="1437"/>
      <c r="G91" s="1437"/>
      <c r="H91" s="1437"/>
      <c r="I91" s="1437"/>
      <c r="J91" s="1437"/>
      <c r="K91" s="1437"/>
      <c r="L91" s="1437"/>
    </row>
    <row r="92" spans="1:12" x14ac:dyDescent="0.25">
      <c r="F92" s="1437"/>
      <c r="G92" s="1437"/>
      <c r="H92" s="1437"/>
      <c r="I92" s="1437"/>
      <c r="J92" s="1437"/>
      <c r="K92" s="1437"/>
      <c r="L92" s="1437"/>
    </row>
    <row r="93" spans="1:12" x14ac:dyDescent="0.25">
      <c r="F93" s="1437"/>
      <c r="G93" s="1437"/>
      <c r="H93" s="1437"/>
      <c r="I93" s="1437"/>
      <c r="J93" s="1437"/>
      <c r="K93" s="1437"/>
      <c r="L93" s="1437"/>
    </row>
    <row r="94" spans="1:12" x14ac:dyDescent="0.25">
      <c r="F94" s="1437"/>
      <c r="G94" s="1437"/>
      <c r="H94" s="1437"/>
      <c r="I94" s="1437"/>
      <c r="J94" s="1437"/>
      <c r="K94" s="1437"/>
      <c r="L94" s="1437"/>
    </row>
    <row r="95" spans="1:12" x14ac:dyDescent="0.25">
      <c r="F95" s="1437"/>
      <c r="G95" s="1437"/>
      <c r="H95" s="1437"/>
      <c r="I95" s="1437"/>
      <c r="J95" s="1437"/>
      <c r="K95" s="1437"/>
      <c r="L95" s="1437"/>
    </row>
    <row r="96" spans="1:12" x14ac:dyDescent="0.25">
      <c r="F96" s="1437"/>
      <c r="G96" s="1437"/>
      <c r="H96" s="1437"/>
      <c r="I96" s="1437"/>
      <c r="J96" s="1437"/>
      <c r="K96" s="1437"/>
      <c r="L96" s="1437"/>
    </row>
    <row r="97" spans="6:12" x14ac:dyDescent="0.25">
      <c r="F97" s="1437"/>
      <c r="G97" s="1437"/>
      <c r="H97" s="1437"/>
      <c r="I97" s="1437"/>
      <c r="J97" s="1437"/>
      <c r="K97" s="1437"/>
      <c r="L97" s="1437"/>
    </row>
    <row r="98" spans="6:12" x14ac:dyDescent="0.25">
      <c r="F98" s="1437"/>
      <c r="G98" s="1437"/>
      <c r="H98" s="1437"/>
      <c r="I98" s="1437"/>
      <c r="J98" s="1437"/>
      <c r="K98" s="1437"/>
      <c r="L98" s="1437"/>
    </row>
    <row r="99" spans="6:12" x14ac:dyDescent="0.25">
      <c r="F99" s="1437"/>
      <c r="G99" s="1437"/>
      <c r="H99" s="1437"/>
      <c r="I99" s="1437"/>
      <c r="J99" s="1437"/>
      <c r="K99" s="1437"/>
      <c r="L99" s="1437"/>
    </row>
    <row r="100" spans="6:12" x14ac:dyDescent="0.25">
      <c r="F100" s="1437"/>
      <c r="G100" s="1437"/>
      <c r="H100" s="1437"/>
      <c r="I100" s="1437"/>
      <c r="J100" s="1437"/>
      <c r="K100" s="1437"/>
      <c r="L100" s="1437"/>
    </row>
    <row r="101" spans="6:12" x14ac:dyDescent="0.25">
      <c r="F101" s="1437"/>
      <c r="G101" s="1437"/>
      <c r="H101" s="1437"/>
      <c r="I101" s="1437"/>
      <c r="J101" s="1437"/>
      <c r="K101" s="1437"/>
      <c r="L101" s="1437"/>
    </row>
    <row r="102" spans="6:12" x14ac:dyDescent="0.25">
      <c r="F102" s="1437"/>
      <c r="G102" s="1437"/>
      <c r="H102" s="1437"/>
      <c r="I102" s="1437"/>
      <c r="J102" s="1437"/>
      <c r="K102" s="1437"/>
      <c r="L102" s="1437"/>
    </row>
    <row r="103" spans="6:12" x14ac:dyDescent="0.25">
      <c r="F103" s="1437"/>
      <c r="G103" s="1437"/>
      <c r="H103" s="1437"/>
      <c r="I103" s="1437"/>
      <c r="J103" s="1437"/>
      <c r="K103" s="1437"/>
      <c r="L103" s="1437"/>
    </row>
    <row r="104" spans="6:12" x14ac:dyDescent="0.25">
      <c r="F104" s="1437"/>
      <c r="G104" s="1437"/>
      <c r="H104" s="1437"/>
      <c r="I104" s="1437"/>
      <c r="J104" s="1437"/>
      <c r="K104" s="1437"/>
      <c r="L104" s="1437"/>
    </row>
  </sheetData>
  <mergeCells count="2">
    <mergeCell ref="F4:L4"/>
    <mergeCell ref="F42:L42"/>
  </mergeCells>
  <pageMargins left="0.7" right="0.7" top="0.75" bottom="0.75" header="0.3" footer="0.3"/>
  <pageSetup paperSize="9" scale="68" fitToWidth="0" fitToHeight="0" orientation="portrait" r:id="rId1"/>
  <rowBreaks count="1" manualBreakCount="1">
    <brk id="74" max="11" man="1"/>
  </rowBreaks>
  <customProperties>
    <customPr name="_pios_id" r:id="rId2"/>
  </customPropertie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DC8DF-6506-4F82-A437-F54176580AF2}">
  <dimension ref="A1:W57"/>
  <sheetViews>
    <sheetView view="pageBreakPreview" topLeftCell="A17" zoomScale="60" zoomScaleNormal="100" workbookViewId="0">
      <selection activeCell="B39" sqref="B39"/>
    </sheetView>
  </sheetViews>
  <sheetFormatPr defaultRowHeight="15" x14ac:dyDescent="0.25"/>
  <cols>
    <col min="1" max="1" width="40.7109375" style="1416" customWidth="1"/>
    <col min="2" max="10" width="9.42578125" style="1416" customWidth="1"/>
    <col min="11" max="11" width="12" customWidth="1"/>
    <col min="12" max="12" width="10.42578125" bestFit="1" customWidth="1"/>
    <col min="13" max="13" width="9.140625" customWidth="1"/>
    <col min="14" max="14" width="12.42578125" style="1833" customWidth="1"/>
    <col min="15" max="16" width="9.140625" style="1833"/>
    <col min="17" max="17" width="12.28515625" style="1833" customWidth="1"/>
    <col min="18" max="18" width="9.140625" style="1833"/>
    <col min="19" max="19" width="10" style="1833" customWidth="1"/>
    <col min="20" max="21" width="9.140625" style="1833"/>
  </cols>
  <sheetData>
    <row r="1" spans="1:23" ht="14.25" customHeight="1" x14ac:dyDescent="0.3">
      <c r="A1" s="152" t="s">
        <v>1394</v>
      </c>
      <c r="B1" s="875"/>
      <c r="C1" s="875"/>
      <c r="D1" s="1552"/>
      <c r="E1" s="1552"/>
      <c r="F1" s="1552"/>
      <c r="G1" s="1552"/>
      <c r="H1" s="1552"/>
      <c r="I1" s="1552"/>
      <c r="J1" s="1552"/>
    </row>
    <row r="2" spans="1:23" ht="14.25" customHeight="1" x14ac:dyDescent="0.25">
      <c r="A2" s="1553"/>
      <c r="B2" s="1552"/>
      <c r="C2" s="1552"/>
      <c r="D2" s="1552"/>
      <c r="E2" s="1552"/>
      <c r="F2" s="1552"/>
      <c r="G2" s="1552"/>
      <c r="H2" s="1552"/>
      <c r="I2" s="1552"/>
      <c r="J2" s="1552"/>
    </row>
    <row r="3" spans="1:23" ht="14.25" customHeight="1" thickBot="1" x14ac:dyDescent="0.3">
      <c r="A3" s="1549" t="s">
        <v>143</v>
      </c>
      <c r="B3" s="1548" t="s">
        <v>1320</v>
      </c>
      <c r="C3" s="1548" t="s">
        <v>1147</v>
      </c>
      <c r="D3" s="1548" t="s">
        <v>880</v>
      </c>
      <c r="E3" s="1548" t="s">
        <v>845</v>
      </c>
      <c r="F3" s="1548" t="s">
        <v>770</v>
      </c>
      <c r="G3" s="1548" t="s">
        <v>731</v>
      </c>
      <c r="H3" s="1548" t="s">
        <v>705</v>
      </c>
      <c r="I3" s="1548" t="s">
        <v>646</v>
      </c>
      <c r="J3" s="1548" t="s">
        <v>639</v>
      </c>
    </row>
    <row r="4" spans="1:23" ht="14.25" customHeight="1" x14ac:dyDescent="0.25">
      <c r="A4" s="1547" t="s">
        <v>333</v>
      </c>
      <c r="B4" s="1545">
        <v>102.49542765</v>
      </c>
      <c r="C4" s="1545">
        <v>330.66348544000004</v>
      </c>
      <c r="D4" s="1545">
        <v>60.998514178166999</v>
      </c>
      <c r="E4" s="1545">
        <v>42.226057208623608</v>
      </c>
      <c r="F4" s="1545">
        <v>30.109660253374098</v>
      </c>
      <c r="G4" s="1545">
        <v>44.141560467795699</v>
      </c>
      <c r="H4" s="1545">
        <v>59.123162689999987</v>
      </c>
      <c r="I4" s="1545">
        <v>40.025702458365558</v>
      </c>
      <c r="J4" s="1545">
        <v>70.885020000000196</v>
      </c>
    </row>
    <row r="5" spans="1:23" ht="14.25" customHeight="1" x14ac:dyDescent="0.25">
      <c r="A5" s="1551"/>
      <c r="B5" s="1550"/>
      <c r="C5" s="1550"/>
      <c r="D5" s="1550"/>
      <c r="E5" s="1550"/>
      <c r="F5" s="1550"/>
      <c r="G5" s="1550"/>
      <c r="H5" s="1550"/>
      <c r="I5" s="1550"/>
      <c r="J5" s="1546"/>
    </row>
    <row r="6" spans="1:23" ht="14.25" customHeight="1" thickBot="1" x14ac:dyDescent="0.3">
      <c r="A6" s="1549" t="s">
        <v>143</v>
      </c>
      <c r="B6" s="1548" t="s">
        <v>616</v>
      </c>
      <c r="C6" s="1548" t="s">
        <v>215</v>
      </c>
      <c r="D6" s="1548" t="s">
        <v>214</v>
      </c>
      <c r="E6" s="1548" t="s">
        <v>213</v>
      </c>
      <c r="F6" s="1548" t="s">
        <v>212</v>
      </c>
      <c r="G6" s="1548" t="s">
        <v>211</v>
      </c>
      <c r="H6" s="1548" t="s">
        <v>210</v>
      </c>
      <c r="I6" s="1548" t="s">
        <v>209</v>
      </c>
      <c r="J6" s="1548" t="s">
        <v>208</v>
      </c>
    </row>
    <row r="7" spans="1:23" ht="14.25" customHeight="1" x14ac:dyDescent="0.25">
      <c r="A7" s="1547" t="s">
        <v>333</v>
      </c>
      <c r="B7" s="1545">
        <v>79.0122700000001</v>
      </c>
      <c r="C7" s="1545">
        <v>106.38618</v>
      </c>
      <c r="D7" s="1545">
        <v>112.76981146052304</v>
      </c>
      <c r="E7" s="1545">
        <v>129.02718270453977</v>
      </c>
      <c r="F7" s="1545">
        <v>134.5068616076245</v>
      </c>
      <c r="G7" s="1545">
        <v>127.43461987911451</v>
      </c>
      <c r="H7" s="1545">
        <v>111.03551022789887</v>
      </c>
      <c r="I7" s="1545">
        <v>142.00485823470262</v>
      </c>
      <c r="J7" s="1545">
        <v>112.36668954766245</v>
      </c>
    </row>
    <row r="8" spans="1:23" ht="14.25" customHeight="1" x14ac:dyDescent="0.25">
      <c r="A8" s="1551"/>
      <c r="B8" s="1550"/>
      <c r="C8" s="1550"/>
      <c r="D8" s="1550"/>
      <c r="E8" s="1550"/>
      <c r="F8" s="1550"/>
      <c r="G8" s="1550"/>
      <c r="H8" s="1550"/>
      <c r="I8" s="1550"/>
      <c r="J8" s="1550"/>
    </row>
    <row r="9" spans="1:23" ht="14.25" customHeight="1" thickBot="1" x14ac:dyDescent="0.3">
      <c r="A9" s="1549" t="s">
        <v>143</v>
      </c>
      <c r="B9" s="1548" t="s">
        <v>207</v>
      </c>
      <c r="C9" s="1548" t="s">
        <v>206</v>
      </c>
      <c r="D9" s="1548" t="s">
        <v>307</v>
      </c>
      <c r="E9" s="1548" t="s">
        <v>315</v>
      </c>
      <c r="F9" s="1548" t="s">
        <v>314</v>
      </c>
      <c r="G9" s="1548" t="s">
        <v>300</v>
      </c>
      <c r="H9" s="1548" t="s">
        <v>313</v>
      </c>
      <c r="I9" s="1548" t="s">
        <v>312</v>
      </c>
      <c r="J9" s="1548" t="s">
        <v>311</v>
      </c>
    </row>
    <row r="10" spans="1:23" ht="14.25" customHeight="1" x14ac:dyDescent="0.25">
      <c r="A10" s="1547" t="s">
        <v>333</v>
      </c>
      <c r="B10" s="1545">
        <v>102.84464547172757</v>
      </c>
      <c r="C10" s="1545">
        <v>121.85361302831686</v>
      </c>
      <c r="D10" s="1545">
        <v>128.81276544353619</v>
      </c>
      <c r="E10" s="1546">
        <v>112.30120531684827</v>
      </c>
      <c r="F10" s="1545">
        <v>134.89052024191579</v>
      </c>
      <c r="G10" s="1545">
        <v>157.70839446697002</v>
      </c>
      <c r="H10" s="1545">
        <v>179.8</v>
      </c>
      <c r="I10" s="1545">
        <v>170.59999999999997</v>
      </c>
      <c r="J10" s="1545">
        <v>186</v>
      </c>
    </row>
    <row r="11" spans="1:23" ht="14.25" customHeight="1" x14ac:dyDescent="0.25">
      <c r="A11" s="1534"/>
      <c r="C11" s="1839"/>
      <c r="D11" s="1839"/>
      <c r="E11" s="1839"/>
      <c r="F11" s="1839"/>
      <c r="G11" s="1839"/>
      <c r="H11" s="1839"/>
      <c r="I11" s="1839"/>
      <c r="J11" s="1839"/>
    </row>
    <row r="12" spans="1:23" ht="14.25" customHeight="1" x14ac:dyDescent="0.25">
      <c r="A12" s="1525" t="s">
        <v>751</v>
      </c>
    </row>
    <row r="13" spans="1:23" ht="14.25" customHeight="1" x14ac:dyDescent="0.25">
      <c r="A13" s="1525" t="s">
        <v>1232</v>
      </c>
      <c r="B13" s="2257"/>
      <c r="C13" s="2257"/>
      <c r="D13" s="2183"/>
      <c r="E13" s="2183"/>
      <c r="F13" s="2183"/>
      <c r="G13" s="2183"/>
      <c r="H13" s="2183"/>
      <c r="I13" s="2183"/>
      <c r="J13" s="2183"/>
    </row>
    <row r="14" spans="1:23" ht="14.25" customHeight="1" x14ac:dyDescent="0.25">
      <c r="A14" s="1838"/>
      <c r="B14" s="1417"/>
    </row>
    <row r="15" spans="1:23" ht="14.25" customHeight="1" thickBot="1" x14ac:dyDescent="0.3">
      <c r="A15" s="1509" t="s">
        <v>143</v>
      </c>
      <c r="B15" s="1544" t="s">
        <v>1378</v>
      </c>
      <c r="C15" s="1543" t="s">
        <v>1231</v>
      </c>
      <c r="D15" s="1543" t="s">
        <v>1230</v>
      </c>
      <c r="E15" s="1543" t="s">
        <v>1229</v>
      </c>
      <c r="F15" s="1543" t="s">
        <v>1228</v>
      </c>
      <c r="G15" s="1543" t="s">
        <v>1227</v>
      </c>
      <c r="H15" s="1543" t="s">
        <v>1226</v>
      </c>
      <c r="I15" s="1543" t="s">
        <v>1225</v>
      </c>
      <c r="J15" s="1543" t="s">
        <v>1224</v>
      </c>
    </row>
    <row r="16" spans="1:23" ht="14.25" customHeight="1" x14ac:dyDescent="0.25">
      <c r="A16" s="1534" t="s">
        <v>332</v>
      </c>
      <c r="B16" s="1533">
        <v>4609.7538672500004</v>
      </c>
      <c r="C16" s="1533">
        <v>4677.3342058500002</v>
      </c>
      <c r="D16" s="1532">
        <v>4492.7709560399999</v>
      </c>
      <c r="E16" s="1532">
        <v>4554.9973668299999</v>
      </c>
      <c r="F16" s="1532">
        <v>4580.658190959999</v>
      </c>
      <c r="G16" s="1532">
        <v>4747.5889999999999</v>
      </c>
      <c r="H16" s="1532">
        <v>5126.4666509499993</v>
      </c>
      <c r="I16" s="1535">
        <v>5211.6751974500012</v>
      </c>
      <c r="J16" s="1535">
        <v>6068.2194300000101</v>
      </c>
      <c r="M16" s="1409"/>
      <c r="N16" s="1409"/>
      <c r="O16" s="1409"/>
      <c r="P16" s="1409"/>
      <c r="Q16" s="1409"/>
      <c r="R16" s="1409"/>
      <c r="S16" s="1409"/>
      <c r="T16" s="1409"/>
      <c r="U16" s="1755"/>
      <c r="V16" s="458"/>
      <c r="W16" s="458"/>
    </row>
    <row r="17" spans="1:23" ht="14.25" customHeight="1" x14ac:dyDescent="0.25">
      <c r="A17" s="1534" t="s">
        <v>327</v>
      </c>
      <c r="B17" s="1542">
        <v>1686.4393235382649</v>
      </c>
      <c r="C17" s="1532">
        <v>1702.296</v>
      </c>
      <c r="D17" s="1532">
        <v>1525.88584956</v>
      </c>
      <c r="E17" s="1532">
        <v>1599.9416852200002</v>
      </c>
      <c r="F17" s="1532">
        <v>1598.9769329300002</v>
      </c>
      <c r="G17" s="1532">
        <v>1631.155</v>
      </c>
      <c r="H17" s="1532">
        <v>1800.521</v>
      </c>
      <c r="I17" s="1535">
        <v>1876.5419935791274</v>
      </c>
      <c r="J17" s="1535">
        <v>1936.4101900000001</v>
      </c>
      <c r="M17" s="1409"/>
      <c r="N17" s="1409"/>
      <c r="O17" s="1409"/>
      <c r="P17" s="1409"/>
      <c r="Q17" s="1409"/>
      <c r="R17" s="1409"/>
      <c r="S17" s="1409"/>
      <c r="T17" s="1409"/>
      <c r="U17" s="1755"/>
      <c r="V17" s="458"/>
      <c r="W17" s="458"/>
    </row>
    <row r="18" spans="1:23" ht="14.25" customHeight="1" x14ac:dyDescent="0.25">
      <c r="A18" s="1534" t="s">
        <v>331</v>
      </c>
      <c r="B18" s="1542">
        <f>B16-B17</f>
        <v>2923.3145437117355</v>
      </c>
      <c r="C18" s="1532">
        <v>2975.0382058499999</v>
      </c>
      <c r="D18" s="1532">
        <v>2966.8851064800001</v>
      </c>
      <c r="E18" s="1532">
        <v>2955.0556816099997</v>
      </c>
      <c r="F18" s="1532">
        <v>2981.6812580299988</v>
      </c>
      <c r="G18" s="1532">
        <v>3116.4340000000002</v>
      </c>
      <c r="H18" s="1532">
        <v>3325.9456509499996</v>
      </c>
      <c r="I18" s="1535">
        <v>3335.1332038708738</v>
      </c>
      <c r="J18" s="1535">
        <v>4131.8092400000096</v>
      </c>
      <c r="M18" s="1409"/>
      <c r="N18" s="1409"/>
      <c r="O18" s="1409"/>
      <c r="P18" s="1409"/>
      <c r="Q18" s="1409"/>
      <c r="R18" s="1409"/>
      <c r="S18" s="1409"/>
      <c r="T18" s="1409"/>
      <c r="U18" s="1755"/>
      <c r="V18" s="458"/>
      <c r="W18" s="458"/>
    </row>
    <row r="19" spans="1:23" ht="14.25" customHeight="1" x14ac:dyDescent="0.25">
      <c r="A19" s="1534"/>
      <c r="B19" s="1542"/>
      <c r="C19" s="1532"/>
      <c r="D19" s="1532"/>
      <c r="E19" s="1532"/>
      <c r="F19" s="1532"/>
      <c r="G19" s="1532"/>
      <c r="H19" s="1532"/>
      <c r="I19" s="1532"/>
      <c r="J19" s="1532"/>
      <c r="M19" s="1409"/>
      <c r="N19" s="1409"/>
      <c r="O19" s="1409"/>
      <c r="P19" s="1409"/>
      <c r="Q19" s="1409"/>
      <c r="R19" s="1409"/>
      <c r="S19" s="1409"/>
      <c r="T19" s="1409"/>
      <c r="U19" s="1755"/>
      <c r="V19" s="458"/>
      <c r="W19" s="458"/>
    </row>
    <row r="20" spans="1:23" ht="14.25" customHeight="1" x14ac:dyDescent="0.25">
      <c r="A20" s="1534" t="s">
        <v>750</v>
      </c>
      <c r="B20" s="1540">
        <v>177.96768493309349</v>
      </c>
      <c r="C20" s="1540">
        <v>180.95151271329149</v>
      </c>
      <c r="D20" s="1540">
        <v>177.32474382797614</v>
      </c>
      <c r="E20" s="1540">
        <v>178.643708436732</v>
      </c>
      <c r="F20" s="1539">
        <v>181.92768782740418</v>
      </c>
      <c r="G20" s="1539">
        <v>188.35506662754563</v>
      </c>
      <c r="H20" s="1539">
        <v>204</v>
      </c>
      <c r="I20" s="1539">
        <v>214.67867364923472</v>
      </c>
      <c r="J20" s="1539">
        <v>186.20998810697606</v>
      </c>
      <c r="M20" s="1409"/>
      <c r="N20" s="1409"/>
      <c r="O20" s="1409"/>
      <c r="P20" s="1409"/>
      <c r="Q20" s="1409"/>
      <c r="R20" s="1409"/>
      <c r="S20" s="1409"/>
      <c r="T20" s="1409"/>
      <c r="U20" s="1755"/>
      <c r="V20" s="458"/>
      <c r="W20" s="458"/>
    </row>
    <row r="21" spans="1:23" ht="14.25" customHeight="1" x14ac:dyDescent="0.25">
      <c r="A21" s="1534" t="s">
        <v>330</v>
      </c>
      <c r="B21" s="1541">
        <f>(B17/B16)*100</f>
        <v>36.584151173874474</v>
      </c>
      <c r="C21" s="1539">
        <v>36.394577019339721</v>
      </c>
      <c r="D21" s="1539">
        <v>33.963134655431894</v>
      </c>
      <c r="E21" s="1539">
        <v>35.124974975198761</v>
      </c>
      <c r="F21" s="1539">
        <v>34.907143608436151</v>
      </c>
      <c r="G21" s="1532">
        <v>34.357544429393528</v>
      </c>
      <c r="H21" s="1532">
        <v>35.122065988010291</v>
      </c>
      <c r="I21" s="1532">
        <v>36.006503139284135</v>
      </c>
      <c r="J21" s="1532">
        <v>31.91068174672116</v>
      </c>
      <c r="M21" s="1409"/>
      <c r="N21" s="1409"/>
      <c r="O21" s="1409"/>
      <c r="P21" s="1409"/>
      <c r="Q21" s="1409"/>
      <c r="R21" s="1409"/>
      <c r="S21" s="1409"/>
      <c r="T21" s="1409"/>
      <c r="U21" s="1755"/>
      <c r="V21" s="458"/>
      <c r="W21" s="458"/>
    </row>
    <row r="22" spans="1:23" ht="14.25" customHeight="1" x14ac:dyDescent="0.25">
      <c r="A22" s="2441" t="s">
        <v>329</v>
      </c>
      <c r="B22" s="1540">
        <f>(B27/B16)*100</f>
        <v>10.799918912808423</v>
      </c>
      <c r="C22" s="1539">
        <v>10.594400706761204</v>
      </c>
      <c r="D22" s="1539">
        <v>9.9664773562076387</v>
      </c>
      <c r="E22" s="1539">
        <v>9.9921243273242624</v>
      </c>
      <c r="F22" s="1539">
        <v>9.6295986648930896</v>
      </c>
      <c r="G22" s="1539">
        <v>10.059695563369113</v>
      </c>
      <c r="H22" s="1539">
        <v>8.7223429009752333</v>
      </c>
      <c r="I22" s="1539">
        <v>7.7406554551300717</v>
      </c>
      <c r="J22" s="1539">
        <v>6.5361632778002443</v>
      </c>
      <c r="M22" s="1409"/>
      <c r="N22" s="1409"/>
      <c r="O22" s="1409"/>
      <c r="P22" s="1409"/>
      <c r="Q22" s="1409"/>
      <c r="R22" s="1409"/>
      <c r="S22" s="1409"/>
      <c r="T22" s="1409"/>
      <c r="U22" s="1755"/>
      <c r="V22" s="458"/>
      <c r="W22" s="458"/>
    </row>
    <row r="23" spans="1:23" ht="14.25" customHeight="1" x14ac:dyDescent="0.25">
      <c r="A23" s="2441"/>
      <c r="B23" s="1538"/>
      <c r="C23" s="1537"/>
      <c r="D23" s="1537"/>
      <c r="E23" s="1537"/>
      <c r="F23" s="1537"/>
      <c r="G23" s="1537"/>
      <c r="H23" s="1537"/>
      <c r="I23" s="1537"/>
      <c r="J23" s="1537"/>
      <c r="M23" s="1409"/>
      <c r="N23" s="1409"/>
      <c r="O23" s="1409"/>
      <c r="P23" s="1409"/>
      <c r="Q23" s="1409"/>
      <c r="R23" s="1409"/>
      <c r="S23" s="1409"/>
      <c r="T23" s="1409"/>
      <c r="U23" s="1755"/>
      <c r="V23" s="458"/>
      <c r="W23" s="458"/>
    </row>
    <row r="24" spans="1:23" ht="14.25" customHeight="1" x14ac:dyDescent="0.25">
      <c r="A24" s="2442" t="s">
        <v>328</v>
      </c>
      <c r="B24" s="1536">
        <f>B28/B16*100</f>
        <v>47.38407008668289</v>
      </c>
      <c r="C24" s="1536">
        <v>46.988977726100927</v>
      </c>
      <c r="D24" s="1536">
        <v>43.929612011639527</v>
      </c>
      <c r="E24" s="1536">
        <v>45.11709930252303</v>
      </c>
      <c r="F24" s="1536">
        <v>44.536742273329239</v>
      </c>
      <c r="G24" s="1536">
        <v>44.417239992762639</v>
      </c>
      <c r="H24" s="1536">
        <v>43.844408888985519</v>
      </c>
      <c r="I24" s="1536">
        <v>43.747158594414216</v>
      </c>
      <c r="J24" s="1536">
        <v>38.446845024521402</v>
      </c>
      <c r="M24" s="1409"/>
      <c r="N24" s="1409"/>
      <c r="O24" s="1409"/>
      <c r="P24" s="1409"/>
      <c r="Q24" s="1409"/>
      <c r="R24" s="1409"/>
      <c r="S24" s="1409"/>
      <c r="T24" s="1409"/>
      <c r="U24" s="1755"/>
      <c r="V24" s="458"/>
      <c r="W24" s="458"/>
    </row>
    <row r="25" spans="1:23" ht="14.25" customHeight="1" x14ac:dyDescent="0.25">
      <c r="A25" s="2442"/>
      <c r="B25" s="1533"/>
      <c r="C25" s="1532"/>
      <c r="D25" s="1532"/>
      <c r="E25" s="1532"/>
      <c r="F25" s="1532"/>
      <c r="G25" s="1532"/>
      <c r="H25" s="1532"/>
      <c r="I25" s="1532"/>
      <c r="J25" s="1532"/>
      <c r="M25" s="1409"/>
      <c r="N25" s="1409"/>
      <c r="O25" s="1409"/>
      <c r="P25" s="1409"/>
      <c r="Q25" s="1409"/>
      <c r="R25" s="1409"/>
      <c r="S25" s="1409"/>
      <c r="T25" s="1409"/>
      <c r="U25" s="1755"/>
      <c r="V25" s="458"/>
      <c r="W25" s="458"/>
    </row>
    <row r="26" spans="1:23" ht="14.25" customHeight="1" x14ac:dyDescent="0.25">
      <c r="A26" s="1534" t="s">
        <v>327</v>
      </c>
      <c r="B26" s="1533">
        <f>B17</f>
        <v>1686.4393235382649</v>
      </c>
      <c r="C26" s="1532">
        <v>1702.296</v>
      </c>
      <c r="D26" s="1532">
        <v>1525.88584956</v>
      </c>
      <c r="E26" s="1532">
        <v>1599.9416852200002</v>
      </c>
      <c r="F26" s="1532">
        <v>1598.9769329300002</v>
      </c>
      <c r="G26" s="1532">
        <v>1631.155</v>
      </c>
      <c r="H26" s="1532">
        <v>1800.521</v>
      </c>
      <c r="I26" s="1532">
        <v>1876.5419935791274</v>
      </c>
      <c r="J26" s="1532">
        <v>1936.4101900000001</v>
      </c>
      <c r="M26" s="1409"/>
      <c r="N26" s="1409"/>
      <c r="O26" s="1409"/>
      <c r="P26" s="1409"/>
      <c r="Q26" s="1409"/>
      <c r="R26" s="1409"/>
      <c r="S26" s="1409"/>
      <c r="T26" s="1409"/>
      <c r="U26" s="1755"/>
      <c r="V26" s="458"/>
      <c r="W26" s="458"/>
    </row>
    <row r="27" spans="1:23" ht="14.25" customHeight="1" x14ac:dyDescent="0.25">
      <c r="A27" s="1534" t="s">
        <v>326</v>
      </c>
      <c r="B27" s="1533">
        <v>497.84967974305044</v>
      </c>
      <c r="C27" s="1532">
        <v>495.53552816215603</v>
      </c>
      <c r="D27" s="1532">
        <v>447.77100000000002</v>
      </c>
      <c r="E27" s="1532">
        <v>455.14100000000002</v>
      </c>
      <c r="F27" s="1532">
        <v>441.09899999999999</v>
      </c>
      <c r="G27" s="1532">
        <v>477.59300000000002</v>
      </c>
      <c r="H27" s="1532">
        <v>447.14800000000002</v>
      </c>
      <c r="I27" s="1535">
        <v>403.41782047507445</v>
      </c>
      <c r="J27" s="1535">
        <v>396.62872999999996</v>
      </c>
      <c r="M27" s="1409"/>
      <c r="N27" s="1409"/>
      <c r="O27" s="1409"/>
      <c r="P27" s="1409"/>
      <c r="Q27" s="1409"/>
      <c r="R27" s="1409"/>
      <c r="S27" s="1409"/>
      <c r="T27" s="1409"/>
      <c r="U27" s="1755"/>
      <c r="V27" s="458"/>
      <c r="W27" s="458"/>
    </row>
    <row r="28" spans="1:23" ht="14.25" customHeight="1" x14ac:dyDescent="0.25">
      <c r="A28" s="1527" t="s">
        <v>323</v>
      </c>
      <c r="B28" s="1526">
        <f>SUM(B26:B27)</f>
        <v>2184.2890032813152</v>
      </c>
      <c r="C28" s="1526">
        <v>2197.8315281621562</v>
      </c>
      <c r="D28" s="1526">
        <v>1973.65684956</v>
      </c>
      <c r="E28" s="1526">
        <v>2055.0826852200003</v>
      </c>
      <c r="F28" s="1526">
        <v>2040.0759329300001</v>
      </c>
      <c r="G28" s="1526">
        <v>2108.748</v>
      </c>
      <c r="H28" s="1526">
        <v>2247.6689999999999</v>
      </c>
      <c r="I28" s="1526">
        <v>2279.9598140542021</v>
      </c>
      <c r="J28" s="1526">
        <v>2333.03892</v>
      </c>
      <c r="M28" s="1409"/>
      <c r="N28" s="1409"/>
      <c r="O28" s="1409"/>
      <c r="P28" s="1409"/>
      <c r="Q28" s="1409"/>
      <c r="R28" s="1409"/>
      <c r="S28" s="1409"/>
      <c r="T28" s="1409"/>
      <c r="U28" s="1755"/>
      <c r="V28" s="458"/>
      <c r="W28" s="458"/>
    </row>
    <row r="29" spans="1:23" ht="14.25" customHeight="1" x14ac:dyDescent="0.25">
      <c r="A29" s="1534"/>
      <c r="B29" s="1533"/>
      <c r="C29" s="1532"/>
      <c r="D29" s="1532"/>
      <c r="E29" s="1532"/>
      <c r="F29" s="1532"/>
      <c r="G29" s="1532"/>
      <c r="H29" s="1532"/>
      <c r="I29" s="1532"/>
      <c r="J29" s="1532"/>
      <c r="M29" s="1409"/>
      <c r="N29" s="1409"/>
      <c r="O29" s="1409"/>
      <c r="P29" s="1409"/>
      <c r="Q29" s="1409"/>
      <c r="R29" s="1409"/>
      <c r="S29" s="1409"/>
      <c r="T29" s="1409"/>
      <c r="U29" s="1755"/>
      <c r="V29" s="458"/>
      <c r="W29" s="458"/>
    </row>
    <row r="30" spans="1:23" ht="14.25" customHeight="1" x14ac:dyDescent="0.25">
      <c r="A30" s="1534" t="s">
        <v>325</v>
      </c>
      <c r="B30" s="1533">
        <f>B28-B31</f>
        <v>2182.8758356369212</v>
      </c>
      <c r="C30" s="1532">
        <v>2197.8315281621562</v>
      </c>
      <c r="D30" s="1532">
        <v>1973.65684956</v>
      </c>
      <c r="E30" s="1532">
        <v>2055.0826852200003</v>
      </c>
      <c r="F30" s="1532">
        <v>2040.0759329300001</v>
      </c>
      <c r="G30" s="1532">
        <v>2108.748</v>
      </c>
      <c r="H30" s="1532">
        <v>2247.6689999999999</v>
      </c>
      <c r="I30" s="1532">
        <v>2281.6586946699999</v>
      </c>
      <c r="J30" s="1532">
        <v>2333.03892</v>
      </c>
      <c r="M30" s="1409"/>
      <c r="N30" s="1409"/>
      <c r="O30" s="1409"/>
      <c r="P30" s="1409"/>
      <c r="Q30" s="1409"/>
      <c r="R30" s="1409"/>
      <c r="S30" s="1409"/>
      <c r="T30" s="1409"/>
      <c r="U30" s="1755"/>
      <c r="V30" s="458"/>
      <c r="W30" s="458"/>
    </row>
    <row r="31" spans="1:23" ht="14.25" customHeight="1" x14ac:dyDescent="0.25">
      <c r="A31" s="1534" t="s">
        <v>749</v>
      </c>
      <c r="B31" s="1533">
        <v>1.4131676443941514</v>
      </c>
      <c r="C31" s="1532">
        <v>1.7869999999999999</v>
      </c>
      <c r="D31" s="1532">
        <v>2.0710000000000002</v>
      </c>
      <c r="E31" s="1532">
        <v>2.1349999999999998</v>
      </c>
      <c r="F31" s="1532">
        <v>1.958</v>
      </c>
      <c r="G31" s="1532">
        <v>1.8109999999999999</v>
      </c>
      <c r="H31" s="1532">
        <v>1.4750000000000001</v>
      </c>
      <c r="I31" s="1532">
        <v>1.492</v>
      </c>
      <c r="J31" s="1532"/>
      <c r="L31" s="458"/>
      <c r="M31" s="1409"/>
      <c r="N31" s="1409"/>
      <c r="O31" s="1409"/>
      <c r="P31" s="1409"/>
      <c r="Q31" s="1409"/>
      <c r="R31" s="1409"/>
      <c r="S31" s="1409"/>
      <c r="T31" s="1409"/>
      <c r="U31" s="1755"/>
      <c r="V31" s="458"/>
      <c r="W31" s="458"/>
    </row>
    <row r="32" spans="1:23" ht="14.25" customHeight="1" thickBot="1" x14ac:dyDescent="0.3">
      <c r="A32" s="1531" t="s">
        <v>324</v>
      </c>
      <c r="B32" s="1530">
        <v>143.50108698040935</v>
      </c>
      <c r="C32" s="1529">
        <v>157.87100000000001</v>
      </c>
      <c r="D32" s="1529">
        <v>130.416</v>
      </c>
      <c r="E32" s="1529">
        <v>129.447</v>
      </c>
      <c r="F32" s="1529">
        <v>121.371</v>
      </c>
      <c r="G32" s="1529">
        <v>152.411</v>
      </c>
      <c r="H32" s="1529">
        <v>130.893</v>
      </c>
      <c r="I32" s="1528">
        <v>127.574</v>
      </c>
      <c r="J32" s="1528">
        <v>91.048289999999994</v>
      </c>
      <c r="M32" s="1409"/>
      <c r="N32" s="1409"/>
      <c r="O32" s="1409"/>
      <c r="P32" s="1409"/>
      <c r="Q32" s="1409"/>
      <c r="R32" s="1409"/>
      <c r="S32" s="1409"/>
      <c r="T32" s="1409"/>
      <c r="U32" s="1755"/>
      <c r="V32" s="458"/>
      <c r="W32" s="458"/>
    </row>
    <row r="33" spans="1:23" ht="14.25" customHeight="1" x14ac:dyDescent="0.25">
      <c r="A33" s="1527" t="s">
        <v>323</v>
      </c>
      <c r="B33" s="1526">
        <f>SUM(B30:B32)</f>
        <v>2327.7900902617248</v>
      </c>
      <c r="C33" s="1526">
        <v>2357.4895281621561</v>
      </c>
      <c r="D33" s="1526">
        <v>2106.14384956</v>
      </c>
      <c r="E33" s="1526">
        <v>2186.6646852200006</v>
      </c>
      <c r="F33" s="1526">
        <v>2163.4049329300001</v>
      </c>
      <c r="G33" s="1526">
        <v>2262.9700000000003</v>
      </c>
      <c r="H33" s="1526">
        <v>2380.0369999999998</v>
      </c>
      <c r="I33" s="1526">
        <v>2410.7246946700002</v>
      </c>
      <c r="J33" s="1526">
        <v>2424.0872100000001</v>
      </c>
      <c r="M33" s="1409"/>
      <c r="N33" s="1409"/>
      <c r="O33" s="1409"/>
      <c r="P33" s="1409"/>
      <c r="Q33" s="1409"/>
      <c r="R33" s="1409"/>
      <c r="S33" s="1409"/>
      <c r="T33" s="1409"/>
      <c r="U33" s="1755"/>
      <c r="V33" s="458"/>
      <c r="W33" s="458"/>
    </row>
    <row r="34" spans="1:23" ht="14.25" customHeight="1" x14ac:dyDescent="0.25">
      <c r="A34" s="1416" t="s">
        <v>1223</v>
      </c>
      <c r="K34" s="459"/>
    </row>
    <row r="35" spans="1:23" ht="14.25" customHeight="1" x14ac:dyDescent="0.25">
      <c r="C35" s="1437"/>
      <c r="O35" s="1837"/>
    </row>
    <row r="36" spans="1:23" ht="14.25" customHeight="1" x14ac:dyDescent="0.25">
      <c r="A36" s="1498" t="s">
        <v>1539</v>
      </c>
      <c r="B36" s="1417"/>
      <c r="C36" s="1417"/>
      <c r="D36" s="1417"/>
      <c r="E36" s="1417"/>
      <c r="O36" s="1837"/>
    </row>
    <row r="37" spans="1:23" ht="12.75" customHeight="1" x14ac:dyDescent="0.25">
      <c r="A37" s="1207"/>
      <c r="B37" s="2439" t="s">
        <v>748</v>
      </c>
      <c r="C37" s="2439" t="s">
        <v>322</v>
      </c>
      <c r="D37" s="2439" t="s">
        <v>321</v>
      </c>
      <c r="H37" s="1207"/>
      <c r="I37" s="2437"/>
      <c r="J37" s="2437"/>
      <c r="K37" s="2437"/>
    </row>
    <row r="38" spans="1:23" ht="27.75" customHeight="1" x14ac:dyDescent="0.25">
      <c r="A38" s="1206"/>
      <c r="B38" s="2440"/>
      <c r="C38" s="2440"/>
      <c r="D38" s="2440"/>
      <c r="H38" s="1206"/>
      <c r="I38" s="2438"/>
      <c r="J38" s="2438"/>
      <c r="K38" s="2438"/>
    </row>
    <row r="39" spans="1:23" ht="14.25" customHeight="1" x14ac:dyDescent="0.25">
      <c r="A39" s="1204" t="s">
        <v>320</v>
      </c>
      <c r="B39" s="2324">
        <v>1053.6148105076386</v>
      </c>
      <c r="C39" s="2324">
        <v>405.32065165414872</v>
      </c>
      <c r="D39" s="2324">
        <f>B39+C39</f>
        <v>1458.9354621617872</v>
      </c>
      <c r="E39" s="1467"/>
      <c r="F39" s="1463"/>
      <c r="G39" s="1417"/>
      <c r="H39" s="1204"/>
      <c r="I39" s="1836"/>
      <c r="J39" s="1836"/>
    </row>
    <row r="40" spans="1:23" ht="14.25" customHeight="1" x14ac:dyDescent="0.25">
      <c r="A40" s="1204" t="s">
        <v>319</v>
      </c>
      <c r="B40" s="2324">
        <v>273.39809672054508</v>
      </c>
      <c r="C40" s="2324">
        <v>127.25154529282879</v>
      </c>
      <c r="D40" s="2324">
        <f t="shared" ref="D40:D42" si="0">B40+C40</f>
        <v>400.64964201337386</v>
      </c>
      <c r="E40" s="1467"/>
      <c r="F40" s="1463"/>
      <c r="H40" s="1204"/>
      <c r="I40" s="1836"/>
      <c r="J40" s="1836"/>
    </row>
    <row r="41" spans="1:23" ht="14.25" customHeight="1" x14ac:dyDescent="0.25">
      <c r="A41" s="1204" t="s">
        <v>318</v>
      </c>
      <c r="B41" s="2324">
        <v>144.27293599253181</v>
      </c>
      <c r="C41" s="2324">
        <v>83.393464262677028</v>
      </c>
      <c r="D41" s="2324">
        <f t="shared" si="0"/>
        <v>227.66640025520883</v>
      </c>
      <c r="E41" s="1467"/>
      <c r="F41" s="1463"/>
      <c r="H41" s="1204"/>
      <c r="I41" s="1836"/>
      <c r="J41" s="1836"/>
    </row>
    <row r="42" spans="1:23" ht="14.25" customHeight="1" thickBot="1" x14ac:dyDescent="0.3">
      <c r="A42" s="1205" t="s">
        <v>317</v>
      </c>
      <c r="B42" s="2324">
        <v>726.16597540634154</v>
      </c>
      <c r="C42" s="2324">
        <v>314.47049784761634</v>
      </c>
      <c r="D42" s="2324">
        <f t="shared" si="0"/>
        <v>1040.6364732539578</v>
      </c>
      <c r="E42" s="1466"/>
      <c r="F42" s="1463"/>
      <c r="H42" s="1204"/>
      <c r="I42" s="1836"/>
      <c r="J42" s="1836"/>
    </row>
    <row r="43" spans="1:23" ht="14.25" customHeight="1" thickBot="1" x14ac:dyDescent="0.3">
      <c r="A43" s="151" t="s">
        <v>316</v>
      </c>
      <c r="B43" s="2325">
        <f>SUM(B39:B42)</f>
        <v>2197.451818627057</v>
      </c>
      <c r="C43" s="2325">
        <f>SUM(C39:C42)</f>
        <v>930.43615905727097</v>
      </c>
      <c r="D43" s="2325">
        <f>SUM(D39:D42)</f>
        <v>3127.8879776843278</v>
      </c>
      <c r="E43" s="1467"/>
      <c r="F43" s="1463"/>
      <c r="H43" s="1204"/>
      <c r="I43" s="1836"/>
      <c r="J43" s="1836"/>
    </row>
    <row r="44" spans="1:23" ht="14.25" customHeight="1" x14ac:dyDescent="0.25">
      <c r="A44" s="1204" t="s">
        <v>747</v>
      </c>
      <c r="B44" s="2326">
        <v>8.9609286941692515E-3</v>
      </c>
      <c r="C44" s="2326">
        <v>3.7942001754551072E-3</v>
      </c>
      <c r="D44" s="2326">
        <v>1.2755128869624358E-2</v>
      </c>
      <c r="E44" s="1467"/>
      <c r="F44" s="1463"/>
      <c r="H44" s="1204"/>
      <c r="I44" s="1836"/>
      <c r="J44" s="1836"/>
    </row>
    <row r="45" spans="1:23" ht="28.5" customHeight="1" x14ac:dyDescent="0.25">
      <c r="E45" s="1437"/>
      <c r="O45" s="1837"/>
    </row>
    <row r="46" spans="1:23" ht="14.25" customHeight="1" x14ac:dyDescent="0.25">
      <c r="A46" s="1525" t="s">
        <v>1538</v>
      </c>
      <c r="E46" s="1422"/>
      <c r="K46" s="459"/>
      <c r="O46" s="1837"/>
    </row>
    <row r="47" spans="1:23" ht="14.25" customHeight="1" x14ac:dyDescent="0.25">
      <c r="A47" s="1204"/>
      <c r="B47" s="2439" t="s">
        <v>748</v>
      </c>
      <c r="C47" s="2439" t="s">
        <v>322</v>
      </c>
      <c r="D47" s="2439" t="s">
        <v>321</v>
      </c>
      <c r="E47" s="1203"/>
      <c r="K47" s="458"/>
      <c r="O47" s="1837"/>
    </row>
    <row r="48" spans="1:23" ht="36" customHeight="1" x14ac:dyDescent="0.25">
      <c r="A48" s="1206"/>
      <c r="B48" s="2440"/>
      <c r="C48" s="2440"/>
      <c r="D48" s="2440"/>
      <c r="E48" s="1203"/>
      <c r="O48" s="1837"/>
    </row>
    <row r="49" spans="1:18" ht="14.25" customHeight="1" x14ac:dyDescent="0.25">
      <c r="A49" s="1204" t="s">
        <v>320</v>
      </c>
      <c r="B49" s="1836">
        <v>1170.14507149</v>
      </c>
      <c r="C49" s="1836">
        <v>768.46860691999996</v>
      </c>
      <c r="D49" s="1836">
        <v>1938.6136784099999</v>
      </c>
      <c r="E49" s="1203"/>
      <c r="M49" s="1199"/>
      <c r="N49" s="1199"/>
      <c r="O49" s="1199"/>
      <c r="P49" s="1199"/>
      <c r="Q49" s="1199"/>
      <c r="R49" s="1199"/>
    </row>
    <row r="50" spans="1:18" ht="14.25" customHeight="1" x14ac:dyDescent="0.25">
      <c r="A50" s="1204" t="s">
        <v>319</v>
      </c>
      <c r="B50" s="1836">
        <v>242.27294349000002</v>
      </c>
      <c r="C50" s="1836">
        <v>119.71186883999999</v>
      </c>
      <c r="D50" s="1836">
        <v>361.98481233000001</v>
      </c>
      <c r="E50" s="1203"/>
      <c r="M50" s="1199"/>
      <c r="N50" s="1199"/>
      <c r="O50" s="1199"/>
      <c r="P50" s="1199"/>
      <c r="Q50" s="1199"/>
      <c r="R50" s="1199"/>
    </row>
    <row r="51" spans="1:18" ht="14.25" customHeight="1" x14ac:dyDescent="0.25">
      <c r="A51" s="1204" t="s">
        <v>318</v>
      </c>
      <c r="B51" s="1836">
        <v>119.12413445</v>
      </c>
      <c r="C51" s="1836">
        <v>56.607804150000007</v>
      </c>
      <c r="D51" s="1836">
        <v>175.73193860000001</v>
      </c>
      <c r="E51" s="1203"/>
      <c r="M51" s="1199"/>
      <c r="N51" s="1199"/>
      <c r="O51" s="1199"/>
      <c r="P51" s="1199"/>
      <c r="Q51" s="1199"/>
      <c r="R51" s="1199"/>
    </row>
    <row r="52" spans="1:18" ht="14.25" customHeight="1" thickBot="1" x14ac:dyDescent="0.3">
      <c r="A52" s="1205" t="s">
        <v>317</v>
      </c>
      <c r="B52" s="1835">
        <v>601.65983394</v>
      </c>
      <c r="C52" s="1835">
        <v>316.91051212999992</v>
      </c>
      <c r="D52" s="1835">
        <v>918.57034606999991</v>
      </c>
      <c r="E52" s="1203"/>
      <c r="M52" s="1199"/>
      <c r="N52" s="1199"/>
      <c r="O52" s="1199"/>
      <c r="P52" s="1199"/>
      <c r="Q52" s="1199"/>
      <c r="R52" s="1199"/>
    </row>
    <row r="53" spans="1:18" ht="14.25" customHeight="1" thickBot="1" x14ac:dyDescent="0.3">
      <c r="A53" s="151" t="s">
        <v>316</v>
      </c>
      <c r="B53" s="1834">
        <v>2133.2019833699997</v>
      </c>
      <c r="C53" s="1834">
        <v>1261.6987920399997</v>
      </c>
      <c r="D53" s="1834">
        <v>3394.9007754099998</v>
      </c>
      <c r="E53" s="1203"/>
      <c r="M53" s="1199"/>
      <c r="N53" s="1199"/>
      <c r="O53" s="1199"/>
      <c r="P53" s="1199"/>
      <c r="Q53" s="1199"/>
      <c r="R53" s="1199"/>
    </row>
    <row r="54" spans="1:18" ht="14.25" customHeight="1" x14ac:dyDescent="0.25">
      <c r="A54" s="1204" t="s">
        <v>747</v>
      </c>
      <c r="B54" s="721">
        <v>8.8487159592587853E-3</v>
      </c>
      <c r="C54" s="721">
        <v>5.2336414103949539E-3</v>
      </c>
      <c r="D54" s="721">
        <v>1.408235736965374E-2</v>
      </c>
      <c r="E54" s="874"/>
    </row>
    <row r="55" spans="1:18" ht="14.25" customHeight="1" x14ac:dyDescent="0.25">
      <c r="A55" s="1204"/>
      <c r="B55" s="721"/>
      <c r="C55" s="721"/>
      <c r="D55" s="721"/>
      <c r="E55" s="1203"/>
    </row>
    <row r="56" spans="1:18" x14ac:dyDescent="0.25">
      <c r="E56" s="1422"/>
    </row>
    <row r="57" spans="1:18" x14ac:dyDescent="0.25">
      <c r="E57" s="1422"/>
    </row>
  </sheetData>
  <mergeCells count="11">
    <mergeCell ref="A22:A23"/>
    <mergeCell ref="A24:A25"/>
    <mergeCell ref="B37:B38"/>
    <mergeCell ref="C37:C38"/>
    <mergeCell ref="D37:D38"/>
    <mergeCell ref="K37:K38"/>
    <mergeCell ref="B47:B48"/>
    <mergeCell ref="C47:C48"/>
    <mergeCell ref="D47:D48"/>
    <mergeCell ref="I37:I38"/>
    <mergeCell ref="J37:J38"/>
  </mergeCells>
  <pageMargins left="0.7" right="0.7" top="0.75" bottom="0.75" header="0.3" footer="0.3"/>
  <pageSetup paperSize="9" scale="70" fitToWidth="0" fitToHeight="0" orientation="portrait" r:id="rId1"/>
  <customProperties>
    <customPr name="_pios_id" r:id="rId2"/>
  </customPropertie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E107E-56BC-4204-B21E-3ECEC2F4BA2D}">
  <dimension ref="A1:K102"/>
  <sheetViews>
    <sheetView view="pageBreakPreview" topLeftCell="A22" zoomScale="60" zoomScaleNormal="100" workbookViewId="0">
      <selection activeCell="J53" sqref="J53"/>
    </sheetView>
  </sheetViews>
  <sheetFormatPr defaultColWidth="9.140625" defaultRowHeight="12.75" x14ac:dyDescent="0.2"/>
  <cols>
    <col min="1" max="1" width="8.5703125" style="766" customWidth="1"/>
    <col min="2" max="2" width="31.140625" style="766" customWidth="1"/>
    <col min="3" max="3" width="7.85546875" style="766" customWidth="1"/>
    <col min="4" max="5" width="7.7109375" style="766" customWidth="1"/>
    <col min="6" max="9" width="7.85546875" style="766" customWidth="1"/>
    <col min="10" max="16384" width="9.140625" style="766"/>
  </cols>
  <sheetData>
    <row r="1" spans="1:11" ht="18" customHeight="1" x14ac:dyDescent="0.2">
      <c r="A1" s="1623" t="s">
        <v>1264</v>
      </c>
      <c r="B1" s="1623"/>
      <c r="C1" s="1622" t="s">
        <v>63</v>
      </c>
      <c r="D1" s="1622" t="s">
        <v>63</v>
      </c>
      <c r="E1" s="1622" t="s">
        <v>63</v>
      </c>
      <c r="F1" s="1622" t="s">
        <v>63</v>
      </c>
      <c r="G1" s="1622" t="s">
        <v>63</v>
      </c>
      <c r="H1" s="1622" t="s">
        <v>63</v>
      </c>
    </row>
    <row r="2" spans="1:11" ht="8.25" customHeight="1" x14ac:dyDescent="0.2">
      <c r="A2" s="1624"/>
      <c r="B2" s="1625"/>
      <c r="C2" s="1626"/>
      <c r="D2" s="1626"/>
      <c r="E2" s="1626"/>
      <c r="F2" s="1626"/>
      <c r="G2" s="2005"/>
      <c r="H2" s="2465" t="s">
        <v>298</v>
      </c>
      <c r="I2" s="2465"/>
      <c r="J2" s="1627"/>
      <c r="K2" s="1627"/>
    </row>
    <row r="3" spans="1:11" ht="8.25" customHeight="1" x14ac:dyDescent="0.2">
      <c r="A3" s="1628"/>
      <c r="B3" s="1628"/>
      <c r="C3" s="1629"/>
      <c r="D3" s="1629"/>
      <c r="E3" s="1629"/>
      <c r="F3" s="1629"/>
      <c r="G3" s="1671"/>
      <c r="H3" s="1679" t="s">
        <v>1265</v>
      </c>
      <c r="I3" s="1679" t="s">
        <v>1265</v>
      </c>
      <c r="J3" s="1627"/>
      <c r="K3" s="1627"/>
    </row>
    <row r="4" spans="1:11" ht="8.25" customHeight="1" x14ac:dyDescent="0.2">
      <c r="A4" s="1630"/>
      <c r="B4" s="1630"/>
      <c r="C4" s="1631"/>
      <c r="D4" s="1631"/>
      <c r="E4" s="1631"/>
      <c r="F4" s="1631"/>
      <c r="G4" s="1672"/>
      <c r="H4" s="1672">
        <v>2019</v>
      </c>
      <c r="I4" s="1672">
        <v>2018</v>
      </c>
      <c r="J4" s="1627"/>
      <c r="K4" s="1627"/>
    </row>
    <row r="5" spans="1:11" ht="8.25" customHeight="1" x14ac:dyDescent="0.2">
      <c r="A5" s="1998" t="s">
        <v>872</v>
      </c>
      <c r="B5" s="2004"/>
      <c r="C5" s="2003"/>
      <c r="D5" s="2003"/>
      <c r="E5" s="2003"/>
      <c r="F5" s="2003"/>
      <c r="G5" s="2002"/>
      <c r="H5" s="2002"/>
      <c r="I5" s="2002"/>
      <c r="J5" s="1627"/>
      <c r="K5" s="1627"/>
    </row>
    <row r="6" spans="1:11" ht="8.25" customHeight="1" x14ac:dyDescent="0.2">
      <c r="A6" s="2454" t="s">
        <v>1269</v>
      </c>
      <c r="B6" s="2454" t="s">
        <v>63</v>
      </c>
      <c r="C6" s="2454" t="s">
        <v>63</v>
      </c>
      <c r="D6" s="2454" t="s">
        <v>63</v>
      </c>
      <c r="E6" s="2454" t="s">
        <v>63</v>
      </c>
      <c r="F6" s="1632"/>
      <c r="G6" s="1633"/>
      <c r="H6" s="1633">
        <v>83624</v>
      </c>
      <c r="I6" s="1632">
        <v>77521</v>
      </c>
      <c r="J6" s="1627"/>
      <c r="K6" s="1627"/>
    </row>
    <row r="7" spans="1:11" ht="8.25" customHeight="1" x14ac:dyDescent="0.2">
      <c r="A7" s="2444" t="s">
        <v>1270</v>
      </c>
      <c r="B7" s="2444" t="s">
        <v>63</v>
      </c>
      <c r="C7" s="2444" t="s">
        <v>63</v>
      </c>
      <c r="D7" s="1749"/>
      <c r="E7" s="1749"/>
      <c r="F7" s="1634"/>
      <c r="G7" s="1635"/>
      <c r="H7" s="1635">
        <v>254412</v>
      </c>
      <c r="I7" s="1636">
        <v>247204</v>
      </c>
      <c r="J7" s="1627"/>
      <c r="K7" s="1627"/>
    </row>
    <row r="8" spans="1:11" ht="8.25" customHeight="1" x14ac:dyDescent="0.2">
      <c r="A8" s="2444" t="s">
        <v>1271</v>
      </c>
      <c r="B8" s="2444" t="s">
        <v>63</v>
      </c>
      <c r="C8" s="2444" t="s">
        <v>63</v>
      </c>
      <c r="D8" s="2444" t="s">
        <v>63</v>
      </c>
      <c r="E8" s="2444" t="s">
        <v>63</v>
      </c>
      <c r="F8" s="1636"/>
      <c r="G8" s="1635"/>
      <c r="H8" s="1635">
        <v>4610</v>
      </c>
      <c r="I8" s="1636">
        <v>4581</v>
      </c>
      <c r="J8" s="1627"/>
      <c r="K8" s="1627"/>
    </row>
    <row r="9" spans="1:11" ht="8.25" customHeight="1" x14ac:dyDescent="0.2">
      <c r="A9" s="2463" t="s">
        <v>1272</v>
      </c>
      <c r="B9" s="2464" t="s">
        <v>63</v>
      </c>
      <c r="C9" s="2464" t="s">
        <v>63</v>
      </c>
      <c r="D9" s="2464" t="s">
        <v>63</v>
      </c>
      <c r="E9" s="2464" t="s">
        <v>63</v>
      </c>
      <c r="F9" s="1636"/>
      <c r="G9" s="1635"/>
      <c r="H9" s="1635">
        <v>2312</v>
      </c>
      <c r="I9" s="1636">
        <v>2097</v>
      </c>
      <c r="J9" s="1627"/>
      <c r="K9" s="1627"/>
    </row>
    <row r="10" spans="1:11" ht="8.25" customHeight="1" x14ac:dyDescent="0.2">
      <c r="A10" s="2463" t="s">
        <v>1273</v>
      </c>
      <c r="B10" s="2464" t="s">
        <v>63</v>
      </c>
      <c r="C10" s="2464" t="s">
        <v>63</v>
      </c>
      <c r="D10" s="2464" t="s">
        <v>63</v>
      </c>
      <c r="E10" s="2464" t="s">
        <v>63</v>
      </c>
      <c r="F10" s="1636"/>
      <c r="G10" s="1635"/>
      <c r="H10" s="1635">
        <v>2298</v>
      </c>
      <c r="I10" s="1636">
        <v>2484</v>
      </c>
      <c r="J10" s="1627"/>
      <c r="K10" s="1627"/>
    </row>
    <row r="11" spans="1:11" ht="8.25" customHeight="1" x14ac:dyDescent="0.2">
      <c r="A11" s="2457" t="s">
        <v>1274</v>
      </c>
      <c r="B11" s="2457" t="s">
        <v>63</v>
      </c>
      <c r="C11" s="2457" t="s">
        <v>63</v>
      </c>
      <c r="D11" s="2457" t="s">
        <v>63</v>
      </c>
      <c r="E11" s="2457" t="s">
        <v>63</v>
      </c>
      <c r="F11" s="1637"/>
      <c r="G11" s="1638"/>
      <c r="H11" s="1638">
        <v>342646</v>
      </c>
      <c r="I11" s="1638">
        <v>329306</v>
      </c>
      <c r="J11" s="1627"/>
      <c r="K11" s="1627"/>
    </row>
    <row r="12" spans="1:11" ht="8.25" customHeight="1" x14ac:dyDescent="0.2">
      <c r="A12" s="2458" t="s">
        <v>1275</v>
      </c>
      <c r="B12" s="2459" t="s">
        <v>63</v>
      </c>
      <c r="C12" s="2459" t="s">
        <v>63</v>
      </c>
      <c r="D12" s="2459" t="s">
        <v>63</v>
      </c>
      <c r="E12" s="2459" t="s">
        <v>63</v>
      </c>
      <c r="F12" s="1628"/>
      <c r="G12" s="1639"/>
      <c r="H12" s="1639">
        <v>17737</v>
      </c>
      <c r="I12" s="1640">
        <v>18977</v>
      </c>
      <c r="J12" s="1627"/>
      <c r="K12" s="1627"/>
    </row>
    <row r="13" spans="1:11" ht="4.5" customHeight="1" x14ac:dyDescent="0.2">
      <c r="A13" s="1641"/>
      <c r="B13" s="1641"/>
      <c r="C13" s="1641"/>
      <c r="D13" s="1641"/>
      <c r="E13" s="1641"/>
      <c r="F13" s="1642"/>
      <c r="G13" s="1643"/>
      <c r="H13" s="1643"/>
      <c r="I13" s="1642"/>
      <c r="J13" s="1627"/>
      <c r="K13" s="1627"/>
    </row>
    <row r="14" spans="1:11" ht="8.25" customHeight="1" x14ac:dyDescent="0.2">
      <c r="A14" s="2444" t="s">
        <v>1276</v>
      </c>
      <c r="B14" s="2444" t="s">
        <v>63</v>
      </c>
      <c r="C14" s="2444" t="s">
        <v>63</v>
      </c>
      <c r="D14" s="2444" t="s">
        <v>63</v>
      </c>
      <c r="E14" s="2444" t="s">
        <v>63</v>
      </c>
      <c r="F14" s="1628"/>
      <c r="G14" s="1635"/>
      <c r="H14" s="1635">
        <v>-1686</v>
      </c>
      <c r="I14" s="1636">
        <v>-1599</v>
      </c>
      <c r="J14" s="1627"/>
      <c r="K14" s="1627"/>
    </row>
    <row r="15" spans="1:11" ht="8.25" customHeight="1" x14ac:dyDescent="0.2">
      <c r="A15" s="2464" t="s">
        <v>1277</v>
      </c>
      <c r="B15" s="2464" t="s">
        <v>63</v>
      </c>
      <c r="C15" s="2464" t="s">
        <v>63</v>
      </c>
      <c r="D15" s="2464" t="s">
        <v>63</v>
      </c>
      <c r="E15" s="2464" t="s">
        <v>63</v>
      </c>
      <c r="F15" s="1628"/>
      <c r="G15" s="1635"/>
      <c r="H15" s="1635">
        <v>-783</v>
      </c>
      <c r="I15" s="1636">
        <v>-720</v>
      </c>
      <c r="J15" s="1627"/>
      <c r="K15" s="1627"/>
    </row>
    <row r="16" spans="1:11" ht="8.25" customHeight="1" x14ac:dyDescent="0.2">
      <c r="A16" s="2464" t="s">
        <v>1278</v>
      </c>
      <c r="B16" s="2464" t="s">
        <v>63</v>
      </c>
      <c r="C16" s="2464" t="s">
        <v>63</v>
      </c>
      <c r="D16" s="2464" t="s">
        <v>63</v>
      </c>
      <c r="E16" s="2464" t="s">
        <v>63</v>
      </c>
      <c r="F16" s="1628"/>
      <c r="G16" s="1635"/>
      <c r="H16" s="1635">
        <v>-903</v>
      </c>
      <c r="I16" s="1636">
        <v>-879</v>
      </c>
      <c r="J16" s="1627"/>
      <c r="K16" s="1627"/>
    </row>
    <row r="17" spans="1:11" ht="8.25" customHeight="1" x14ac:dyDescent="0.2">
      <c r="A17" s="2444" t="s">
        <v>1279</v>
      </c>
      <c r="B17" s="2444" t="s">
        <v>63</v>
      </c>
      <c r="C17" s="2444" t="s">
        <v>63</v>
      </c>
      <c r="D17" s="2444" t="s">
        <v>63</v>
      </c>
      <c r="E17" s="2444" t="s">
        <v>63</v>
      </c>
      <c r="F17" s="1625"/>
      <c r="G17" s="1635"/>
      <c r="H17" s="1635">
        <v>-497</v>
      </c>
      <c r="I17" s="1636">
        <v>-441</v>
      </c>
      <c r="J17" s="1627"/>
      <c r="K17" s="1627"/>
    </row>
    <row r="18" spans="1:11" ht="8.25" customHeight="1" x14ac:dyDescent="0.2">
      <c r="A18" s="2457" t="s">
        <v>1280</v>
      </c>
      <c r="B18" s="2457" t="s">
        <v>63</v>
      </c>
      <c r="C18" s="2457" t="s">
        <v>63</v>
      </c>
      <c r="D18" s="2457" t="s">
        <v>63</v>
      </c>
      <c r="E18" s="2457" t="s">
        <v>63</v>
      </c>
      <c r="F18" s="1637"/>
      <c r="G18" s="1637"/>
      <c r="H18" s="1637">
        <v>-2183</v>
      </c>
      <c r="I18" s="1637">
        <v>-2040</v>
      </c>
      <c r="J18" s="1627"/>
      <c r="K18" s="1627"/>
    </row>
    <row r="19" spans="1:11" ht="8.25" customHeight="1" x14ac:dyDescent="0.2">
      <c r="A19" s="2458" t="s">
        <v>1275</v>
      </c>
      <c r="B19" s="2459" t="s">
        <v>63</v>
      </c>
      <c r="C19" s="2459" t="s">
        <v>63</v>
      </c>
      <c r="D19" s="2459" t="s">
        <v>63</v>
      </c>
      <c r="E19" s="2459" t="s">
        <v>63</v>
      </c>
      <c r="F19" s="1628"/>
      <c r="G19" s="1639"/>
      <c r="H19" s="1639">
        <v>-14</v>
      </c>
      <c r="I19" s="1640">
        <v>-15</v>
      </c>
      <c r="J19" s="1627"/>
      <c r="K19" s="1627"/>
    </row>
    <row r="20" spans="1:11" ht="4.5" customHeight="1" x14ac:dyDescent="0.2">
      <c r="A20" s="1644"/>
      <c r="B20" s="1644"/>
      <c r="C20" s="1644"/>
      <c r="D20" s="1644"/>
      <c r="E20" s="1644"/>
      <c r="F20" s="1642"/>
      <c r="G20" s="1643"/>
      <c r="H20" s="1643"/>
      <c r="I20" s="1642"/>
      <c r="J20" s="1627"/>
      <c r="K20" s="1627"/>
    </row>
    <row r="21" spans="1:11" ht="8.25" customHeight="1" x14ac:dyDescent="0.2">
      <c r="A21" s="2450" t="s">
        <v>1281</v>
      </c>
      <c r="B21" s="2450" t="s">
        <v>63</v>
      </c>
      <c r="C21" s="2450" t="s">
        <v>63</v>
      </c>
      <c r="D21" s="2450" t="s">
        <v>63</v>
      </c>
      <c r="E21" s="2450" t="s">
        <v>63</v>
      </c>
      <c r="F21" s="1645"/>
      <c r="G21" s="1646"/>
      <c r="H21" s="1646">
        <v>340463</v>
      </c>
      <c r="I21" s="1646">
        <v>327266</v>
      </c>
      <c r="J21" s="1627"/>
      <c r="K21" s="1627"/>
    </row>
    <row r="22" spans="1:11" ht="12" customHeight="1" x14ac:dyDescent="0.2">
      <c r="A22" s="2460" t="s">
        <v>1488</v>
      </c>
      <c r="B22" s="2460" t="s">
        <v>63</v>
      </c>
      <c r="C22" s="2460" t="s">
        <v>63</v>
      </c>
      <c r="D22" s="2460" t="s">
        <v>63</v>
      </c>
      <c r="E22" s="2460" t="s">
        <v>63</v>
      </c>
      <c r="F22" s="2460" t="s">
        <v>63</v>
      </c>
      <c r="G22" s="2460" t="s">
        <v>63</v>
      </c>
      <c r="H22" s="2460" t="s">
        <v>63</v>
      </c>
      <c r="I22" s="2460" t="s">
        <v>63</v>
      </c>
      <c r="J22" s="1627"/>
      <c r="K22" s="1627"/>
    </row>
    <row r="23" spans="1:11" ht="10.5" customHeight="1" x14ac:dyDescent="0.2">
      <c r="A23" s="2461" t="s">
        <v>1487</v>
      </c>
      <c r="B23" s="2461" t="s">
        <v>63</v>
      </c>
      <c r="C23" s="2461" t="s">
        <v>63</v>
      </c>
      <c r="D23" s="2461" t="s">
        <v>63</v>
      </c>
      <c r="E23" s="2461" t="s">
        <v>63</v>
      </c>
      <c r="F23" s="2461" t="s">
        <v>63</v>
      </c>
      <c r="G23" s="2461" t="s">
        <v>63</v>
      </c>
      <c r="H23" s="2461" t="s">
        <v>63</v>
      </c>
      <c r="I23" s="2461" t="s">
        <v>63</v>
      </c>
      <c r="J23" s="1627"/>
      <c r="K23" s="1627"/>
    </row>
    <row r="24" spans="1:11" ht="9" customHeight="1" x14ac:dyDescent="0.2">
      <c r="A24" s="2461" t="s">
        <v>1486</v>
      </c>
      <c r="B24" s="2461" t="s">
        <v>63</v>
      </c>
      <c r="C24" s="2461" t="s">
        <v>63</v>
      </c>
      <c r="D24" s="2461" t="s">
        <v>63</v>
      </c>
      <c r="E24" s="2461" t="s">
        <v>63</v>
      </c>
      <c r="F24" s="2461" t="s">
        <v>63</v>
      </c>
      <c r="G24" s="2461" t="s">
        <v>63</v>
      </c>
      <c r="H24" s="2461" t="s">
        <v>63</v>
      </c>
      <c r="I24" s="2461" t="s">
        <v>63</v>
      </c>
      <c r="J24" s="1627"/>
      <c r="K24" s="1627"/>
    </row>
    <row r="25" spans="1:11" ht="4.5" customHeight="1" x14ac:dyDescent="0.2">
      <c r="A25" s="1647"/>
      <c r="B25" s="1647"/>
      <c r="C25" s="118"/>
      <c r="D25" s="118"/>
      <c r="E25" s="118"/>
      <c r="F25" s="118"/>
      <c r="G25" s="1648"/>
      <c r="H25" s="1649"/>
      <c r="I25" s="1649"/>
      <c r="J25" s="1627"/>
      <c r="K25" s="1627"/>
    </row>
    <row r="26" spans="1:11" ht="10.5" customHeight="1" x14ac:dyDescent="0.2">
      <c r="A26" s="2453" t="s">
        <v>875</v>
      </c>
      <c r="B26" s="2453" t="s">
        <v>63</v>
      </c>
      <c r="C26" s="2453" t="s">
        <v>63</v>
      </c>
      <c r="D26" s="2453" t="s">
        <v>63</v>
      </c>
      <c r="E26" s="2453" t="s">
        <v>63</v>
      </c>
      <c r="F26" s="2453" t="s">
        <v>63</v>
      </c>
      <c r="G26" s="2453" t="s">
        <v>63</v>
      </c>
      <c r="H26" s="2453" t="s">
        <v>63</v>
      </c>
      <c r="I26" s="2453" t="s">
        <v>63</v>
      </c>
      <c r="J26" s="1627"/>
      <c r="K26" s="1627"/>
    </row>
    <row r="27" spans="1:11" ht="9" customHeight="1" x14ac:dyDescent="0.2">
      <c r="A27" s="1625"/>
      <c r="B27" s="1625"/>
      <c r="C27" s="1625"/>
      <c r="D27" s="1625"/>
      <c r="E27" s="1625"/>
      <c r="F27" s="1650"/>
      <c r="G27" s="2455" t="s">
        <v>1485</v>
      </c>
      <c r="H27" s="2455" t="s">
        <v>63</v>
      </c>
      <c r="I27" s="2455" t="s">
        <v>63</v>
      </c>
      <c r="J27" s="1627"/>
      <c r="K27" s="1627"/>
    </row>
    <row r="28" spans="1:11" ht="9" customHeight="1" x14ac:dyDescent="0.2">
      <c r="A28" s="1630"/>
      <c r="B28" s="1630"/>
      <c r="C28" s="1630"/>
      <c r="D28" s="1630"/>
      <c r="E28" s="1630"/>
      <c r="F28" s="1651"/>
      <c r="G28" s="2001" t="s">
        <v>1266</v>
      </c>
      <c r="H28" s="2001" t="s">
        <v>1267</v>
      </c>
      <c r="I28" s="2001" t="s">
        <v>1268</v>
      </c>
      <c r="J28" s="1627"/>
      <c r="K28" s="1627"/>
    </row>
    <row r="29" spans="1:11" ht="8.25" customHeight="1" x14ac:dyDescent="0.2">
      <c r="A29" s="1998" t="s">
        <v>872</v>
      </c>
      <c r="B29" s="1998"/>
      <c r="C29" s="1998"/>
      <c r="D29" s="1998"/>
      <c r="E29" s="1998"/>
      <c r="F29" s="1998"/>
      <c r="G29" s="1997"/>
      <c r="H29" s="1997"/>
      <c r="I29" s="1997"/>
      <c r="J29" s="1627"/>
      <c r="K29" s="1627"/>
    </row>
    <row r="30" spans="1:11" ht="8.25" customHeight="1" x14ac:dyDescent="0.2">
      <c r="A30" s="2454" t="s">
        <v>1282</v>
      </c>
      <c r="B30" s="2454" t="s">
        <v>63</v>
      </c>
      <c r="C30" s="2454" t="s">
        <v>63</v>
      </c>
      <c r="D30" s="2454" t="s">
        <v>63</v>
      </c>
      <c r="E30" s="2454" t="s">
        <v>63</v>
      </c>
      <c r="F30" s="2333"/>
      <c r="G30" s="2333">
        <v>243664</v>
      </c>
      <c r="H30" s="2333">
        <v>10748</v>
      </c>
      <c r="I30" s="2333">
        <v>4610</v>
      </c>
      <c r="J30" s="1627"/>
      <c r="K30" s="1627"/>
    </row>
    <row r="31" spans="1:11" ht="8.25" customHeight="1" x14ac:dyDescent="0.2">
      <c r="A31" s="2444" t="s">
        <v>1283</v>
      </c>
      <c r="B31" s="2444" t="s">
        <v>63</v>
      </c>
      <c r="C31" s="1749"/>
      <c r="D31" s="1749"/>
      <c r="E31" s="1749"/>
      <c r="F31" s="2334"/>
      <c r="G31" s="2335">
        <v>33269</v>
      </c>
      <c r="H31" s="2335" t="s">
        <v>65</v>
      </c>
      <c r="I31" s="2334" t="s">
        <v>65</v>
      </c>
      <c r="J31" s="1627"/>
      <c r="K31" s="1627"/>
    </row>
    <row r="32" spans="1:11" ht="8.25" customHeight="1" x14ac:dyDescent="0.2">
      <c r="A32" s="2450" t="s">
        <v>282</v>
      </c>
      <c r="B32" s="2450" t="s">
        <v>63</v>
      </c>
      <c r="C32" s="2450" t="s">
        <v>63</v>
      </c>
      <c r="D32" s="2450" t="s">
        <v>63</v>
      </c>
      <c r="E32" s="2450" t="s">
        <v>63</v>
      </c>
      <c r="F32" s="2336"/>
      <c r="G32" s="2336">
        <v>276933</v>
      </c>
      <c r="H32" s="2336">
        <v>10748</v>
      </c>
      <c r="I32" s="2336">
        <v>4610</v>
      </c>
      <c r="J32" s="1627"/>
      <c r="K32" s="1627"/>
    </row>
    <row r="33" spans="1:11" ht="3" customHeight="1" x14ac:dyDescent="0.2">
      <c r="A33" s="1652"/>
      <c r="B33" s="1652"/>
      <c r="C33" s="1652"/>
      <c r="D33" s="1652"/>
      <c r="E33" s="1652"/>
      <c r="F33" s="1653"/>
      <c r="G33" s="2462" t="s">
        <v>0</v>
      </c>
      <c r="H33" s="2462" t="s">
        <v>63</v>
      </c>
      <c r="I33" s="2462" t="s">
        <v>63</v>
      </c>
      <c r="J33" s="1627"/>
      <c r="K33" s="1627"/>
    </row>
    <row r="34" spans="1:11" ht="9" customHeight="1" x14ac:dyDescent="0.2">
      <c r="A34" s="1625"/>
      <c r="B34" s="1625"/>
      <c r="C34" s="1625"/>
      <c r="D34" s="1625"/>
      <c r="E34" s="1625"/>
      <c r="F34" s="1650"/>
      <c r="G34" s="2455" t="s">
        <v>1484</v>
      </c>
      <c r="H34" s="2455" t="s">
        <v>63</v>
      </c>
      <c r="I34" s="2455" t="s">
        <v>63</v>
      </c>
      <c r="J34" s="1627"/>
      <c r="K34" s="1627"/>
    </row>
    <row r="35" spans="1:11" ht="9" customHeight="1" x14ac:dyDescent="0.2">
      <c r="A35" s="1630"/>
      <c r="B35" s="1630"/>
      <c r="C35" s="1630"/>
      <c r="D35" s="1630"/>
      <c r="E35" s="1630"/>
      <c r="F35" s="1651"/>
      <c r="G35" s="2001" t="s">
        <v>1266</v>
      </c>
      <c r="H35" s="2001" t="s">
        <v>1267</v>
      </c>
      <c r="I35" s="2001" t="s">
        <v>1268</v>
      </c>
      <c r="J35" s="1627"/>
      <c r="K35" s="1627"/>
    </row>
    <row r="36" spans="1:11" ht="8.25" customHeight="1" x14ac:dyDescent="0.2">
      <c r="A36" s="1998" t="s">
        <v>872</v>
      </c>
      <c r="B36" s="1998"/>
      <c r="C36" s="1998"/>
      <c r="D36" s="1998"/>
      <c r="E36" s="1998"/>
      <c r="F36" s="1998"/>
      <c r="G36" s="1997"/>
      <c r="H36" s="1997"/>
      <c r="I36" s="1997"/>
      <c r="J36" s="1627"/>
      <c r="K36" s="1627"/>
    </row>
    <row r="37" spans="1:11" ht="10.5" customHeight="1" x14ac:dyDescent="0.2">
      <c r="A37" s="2454" t="s">
        <v>1282</v>
      </c>
      <c r="B37" s="2454" t="s">
        <v>63</v>
      </c>
      <c r="C37" s="2454" t="s">
        <v>63</v>
      </c>
      <c r="D37" s="2454" t="s">
        <v>63</v>
      </c>
      <c r="E37" s="2454" t="s">
        <v>63</v>
      </c>
      <c r="F37" s="1633"/>
      <c r="G37" s="1633">
        <v>232687</v>
      </c>
      <c r="H37" s="1633">
        <v>14517</v>
      </c>
      <c r="I37" s="1633">
        <v>4581</v>
      </c>
      <c r="J37" s="1627"/>
      <c r="K37" s="1627"/>
    </row>
    <row r="38" spans="1:11" ht="9" customHeight="1" x14ac:dyDescent="0.2">
      <c r="A38" s="2444" t="s">
        <v>1283</v>
      </c>
      <c r="B38" s="2444" t="s">
        <v>63</v>
      </c>
      <c r="C38" s="1749"/>
      <c r="D38" s="1749"/>
      <c r="E38" s="1749"/>
      <c r="F38" s="1635"/>
      <c r="G38" s="1635">
        <v>36951</v>
      </c>
      <c r="H38" s="1635" t="s">
        <v>65</v>
      </c>
      <c r="I38" s="1635" t="s">
        <v>65</v>
      </c>
      <c r="J38" s="1627"/>
      <c r="K38" s="1627"/>
    </row>
    <row r="39" spans="1:11" ht="8.25" customHeight="1" x14ac:dyDescent="0.2">
      <c r="A39" s="2450" t="s">
        <v>282</v>
      </c>
      <c r="B39" s="2450" t="s">
        <v>63</v>
      </c>
      <c r="C39" s="2450" t="s">
        <v>63</v>
      </c>
      <c r="D39" s="2450" t="s">
        <v>63</v>
      </c>
      <c r="E39" s="2450" t="s">
        <v>63</v>
      </c>
      <c r="F39" s="1646"/>
      <c r="G39" s="1646">
        <v>269638</v>
      </c>
      <c r="H39" s="1646">
        <v>14517</v>
      </c>
      <c r="I39" s="1646">
        <v>4581</v>
      </c>
      <c r="J39" s="1627"/>
      <c r="K39" s="1627"/>
    </row>
    <row r="40" spans="1:11" ht="6" customHeight="1" x14ac:dyDescent="0.2">
      <c r="A40" s="1654"/>
      <c r="B40" s="1654"/>
      <c r="C40" s="1655"/>
      <c r="D40" s="1655"/>
      <c r="E40" s="1655"/>
      <c r="F40" s="1655"/>
      <c r="G40" s="1656"/>
      <c r="H40" s="1656"/>
      <c r="I40" s="1656"/>
      <c r="J40" s="1627"/>
      <c r="K40" s="1627"/>
    </row>
    <row r="41" spans="1:11" ht="9" customHeight="1" x14ac:dyDescent="0.2">
      <c r="A41" s="2453" t="s">
        <v>874</v>
      </c>
      <c r="B41" s="2453" t="s">
        <v>63</v>
      </c>
      <c r="C41" s="2453" t="s">
        <v>63</v>
      </c>
      <c r="D41" s="2453" t="s">
        <v>63</v>
      </c>
      <c r="E41" s="2453" t="s">
        <v>63</v>
      </c>
      <c r="F41" s="2453" t="s">
        <v>63</v>
      </c>
      <c r="G41" s="2453" t="s">
        <v>63</v>
      </c>
      <c r="H41" s="2453" t="s">
        <v>63</v>
      </c>
      <c r="I41" s="2453" t="s">
        <v>63</v>
      </c>
      <c r="J41" s="1627"/>
      <c r="K41" s="1627"/>
    </row>
    <row r="42" spans="1:11" ht="9" customHeight="1" x14ac:dyDescent="0.2">
      <c r="A42" s="1625"/>
      <c r="B42" s="1625"/>
      <c r="C42" s="1625"/>
      <c r="D42" s="1625"/>
      <c r="E42" s="1625"/>
      <c r="F42" s="1650"/>
      <c r="G42" s="2456" t="s">
        <v>1485</v>
      </c>
      <c r="H42" s="2456" t="s">
        <v>63</v>
      </c>
      <c r="I42" s="2456" t="s">
        <v>63</v>
      </c>
      <c r="J42" s="1627"/>
      <c r="K42" s="1627"/>
    </row>
    <row r="43" spans="1:11" ht="9" customHeight="1" x14ac:dyDescent="0.2">
      <c r="A43" s="1630"/>
      <c r="B43" s="1630"/>
      <c r="C43" s="1630"/>
      <c r="D43" s="1630"/>
      <c r="E43" s="1630"/>
      <c r="F43" s="1651"/>
      <c r="G43" s="1660" t="s">
        <v>1266</v>
      </c>
      <c r="H43" s="1660" t="s">
        <v>1267</v>
      </c>
      <c r="I43" s="1660" t="s">
        <v>1268</v>
      </c>
      <c r="J43" s="1627"/>
      <c r="K43" s="1627"/>
    </row>
    <row r="44" spans="1:11" ht="8.25" customHeight="1" x14ac:dyDescent="0.2">
      <c r="A44" s="1998" t="s">
        <v>872</v>
      </c>
      <c r="B44" s="1998"/>
      <c r="C44" s="1998"/>
      <c r="D44" s="1998"/>
      <c r="E44" s="1998"/>
      <c r="F44" s="1998"/>
      <c r="G44" s="1997"/>
      <c r="H44" s="1997"/>
      <c r="I44" s="1997"/>
      <c r="J44" s="1627"/>
      <c r="K44" s="1627"/>
    </row>
    <row r="45" spans="1:11" ht="8.25" customHeight="1" x14ac:dyDescent="0.2">
      <c r="A45" s="2454" t="s">
        <v>1282</v>
      </c>
      <c r="B45" s="2454" t="s">
        <v>63</v>
      </c>
      <c r="C45" s="2454" t="s">
        <v>63</v>
      </c>
      <c r="D45" s="2454" t="s">
        <v>63</v>
      </c>
      <c r="E45" s="2454" t="s">
        <v>63</v>
      </c>
      <c r="F45" s="1652"/>
      <c r="G45" s="1633">
        <v>-153</v>
      </c>
      <c r="H45" s="1633">
        <v>-344</v>
      </c>
      <c r="I45" s="1633">
        <v>-1686</v>
      </c>
      <c r="J45" s="1627"/>
      <c r="K45" s="1627"/>
    </row>
    <row r="46" spans="1:11" ht="8.25" customHeight="1" x14ac:dyDescent="0.2">
      <c r="A46" s="2444" t="s">
        <v>1283</v>
      </c>
      <c r="B46" s="2444" t="s">
        <v>63</v>
      </c>
      <c r="C46" s="1749"/>
      <c r="D46" s="1749"/>
      <c r="E46" s="1749"/>
      <c r="F46" s="1628"/>
      <c r="G46" s="1635">
        <v>-1</v>
      </c>
      <c r="H46" s="1635" t="s">
        <v>65</v>
      </c>
      <c r="I46" s="1635" t="s">
        <v>65</v>
      </c>
      <c r="J46" s="1627"/>
      <c r="K46" s="1627"/>
    </row>
    <row r="47" spans="1:11" ht="8.25" customHeight="1" x14ac:dyDescent="0.2">
      <c r="A47" s="2444" t="s">
        <v>1284</v>
      </c>
      <c r="B47" s="2444" t="s">
        <v>63</v>
      </c>
      <c r="C47" s="2444" t="s">
        <v>63</v>
      </c>
      <c r="D47" s="2444" t="s">
        <v>63</v>
      </c>
      <c r="E47" s="2444" t="s">
        <v>63</v>
      </c>
      <c r="F47" s="1625"/>
      <c r="G47" s="1635">
        <v>-33</v>
      </c>
      <c r="H47" s="1635">
        <v>-69</v>
      </c>
      <c r="I47" s="1635">
        <v>-41</v>
      </c>
      <c r="J47" s="1627"/>
      <c r="K47" s="1627"/>
    </row>
    <row r="48" spans="1:11" ht="9" customHeight="1" x14ac:dyDescent="0.2">
      <c r="A48" s="2450" t="s">
        <v>1285</v>
      </c>
      <c r="B48" s="2450" t="s">
        <v>63</v>
      </c>
      <c r="C48" s="2450" t="s">
        <v>63</v>
      </c>
      <c r="D48" s="2450" t="s">
        <v>63</v>
      </c>
      <c r="E48" s="2450" t="s">
        <v>63</v>
      </c>
      <c r="F48" s="1646"/>
      <c r="G48" s="1646">
        <v>-187</v>
      </c>
      <c r="H48" s="1646">
        <v>-413</v>
      </c>
      <c r="I48" s="1646">
        <v>-1727</v>
      </c>
      <c r="J48" s="1627"/>
      <c r="K48" s="1627"/>
    </row>
    <row r="49" spans="1:11" ht="6" customHeight="1" x14ac:dyDescent="0.2">
      <c r="A49" s="1657"/>
      <c r="B49" s="1657"/>
      <c r="C49" s="1657"/>
      <c r="D49" s="1657"/>
      <c r="E49" s="1657"/>
      <c r="F49" s="1658"/>
      <c r="G49" s="1658"/>
      <c r="H49" s="1658"/>
      <c r="I49" s="1658"/>
      <c r="J49" s="1627"/>
      <c r="K49" s="1627"/>
    </row>
    <row r="50" spans="1:11" ht="10.5" customHeight="1" x14ac:dyDescent="0.2">
      <c r="A50" s="1625"/>
      <c r="B50" s="1625"/>
      <c r="C50" s="1625"/>
      <c r="D50" s="1625"/>
      <c r="E50" s="1625"/>
      <c r="F50" s="1650"/>
      <c r="G50" s="2456" t="s">
        <v>1484</v>
      </c>
      <c r="H50" s="2456" t="s">
        <v>63</v>
      </c>
      <c r="I50" s="2456" t="s">
        <v>63</v>
      </c>
      <c r="J50" s="1627"/>
      <c r="K50" s="1627"/>
    </row>
    <row r="51" spans="1:11" ht="9.75" customHeight="1" x14ac:dyDescent="0.2">
      <c r="A51" s="1630"/>
      <c r="B51" s="1630"/>
      <c r="C51" s="1630"/>
      <c r="D51" s="1630"/>
      <c r="E51" s="1630"/>
      <c r="F51" s="1651"/>
      <c r="G51" s="1660" t="s">
        <v>1266</v>
      </c>
      <c r="H51" s="1660" t="s">
        <v>1267</v>
      </c>
      <c r="I51" s="1660" t="s">
        <v>1268</v>
      </c>
      <c r="J51" s="1627"/>
      <c r="K51" s="1627"/>
    </row>
    <row r="52" spans="1:11" ht="8.25" customHeight="1" x14ac:dyDescent="0.2">
      <c r="A52" s="1998" t="s">
        <v>872</v>
      </c>
      <c r="B52" s="1998"/>
      <c r="C52" s="1998"/>
      <c r="D52" s="1998"/>
      <c r="E52" s="1998"/>
      <c r="F52" s="1998"/>
      <c r="G52" s="1997"/>
      <c r="H52" s="1997"/>
      <c r="I52" s="1997"/>
      <c r="J52" s="1627"/>
      <c r="K52" s="1627"/>
    </row>
    <row r="53" spans="1:11" ht="8.25" customHeight="1" x14ac:dyDescent="0.2">
      <c r="A53" s="2454" t="s">
        <v>1282</v>
      </c>
      <c r="B53" s="2454" t="s">
        <v>63</v>
      </c>
      <c r="C53" s="2454" t="s">
        <v>63</v>
      </c>
      <c r="D53" s="2454" t="s">
        <v>63</v>
      </c>
      <c r="E53" s="2454" t="s">
        <v>63</v>
      </c>
      <c r="F53" s="1652"/>
      <c r="G53" s="1633">
        <v>-146</v>
      </c>
      <c r="H53" s="1633">
        <v>-295</v>
      </c>
      <c r="I53" s="1633">
        <v>-1599</v>
      </c>
      <c r="J53" s="1627"/>
      <c r="K53" s="1627"/>
    </row>
    <row r="54" spans="1:11" ht="8.25" customHeight="1" x14ac:dyDescent="0.2">
      <c r="A54" s="2444" t="s">
        <v>1283</v>
      </c>
      <c r="B54" s="2444" t="s">
        <v>63</v>
      </c>
      <c r="C54" s="1749"/>
      <c r="D54" s="1749"/>
      <c r="E54" s="1749"/>
      <c r="F54" s="1628"/>
      <c r="G54" s="1635">
        <v>-2</v>
      </c>
      <c r="H54" s="1635" t="s">
        <v>65</v>
      </c>
      <c r="I54" s="1635" t="s">
        <v>65</v>
      </c>
      <c r="J54" s="1627"/>
      <c r="K54" s="1627"/>
    </row>
    <row r="55" spans="1:11" ht="8.25" customHeight="1" x14ac:dyDescent="0.2">
      <c r="A55" s="2444" t="s">
        <v>1284</v>
      </c>
      <c r="B55" s="2444" t="s">
        <v>63</v>
      </c>
      <c r="C55" s="2444" t="s">
        <v>63</v>
      </c>
      <c r="D55" s="2444" t="s">
        <v>63</v>
      </c>
      <c r="E55" s="2444" t="s">
        <v>63</v>
      </c>
      <c r="F55" s="1625"/>
      <c r="G55" s="1635">
        <v>-18</v>
      </c>
      <c r="H55" s="1635">
        <v>-41</v>
      </c>
      <c r="I55" s="1635">
        <v>-62</v>
      </c>
      <c r="J55" s="1627"/>
      <c r="K55" s="1627"/>
    </row>
    <row r="56" spans="1:11" ht="8.25" customHeight="1" x14ac:dyDescent="0.2">
      <c r="A56" s="2450" t="s">
        <v>1285</v>
      </c>
      <c r="B56" s="2450" t="s">
        <v>63</v>
      </c>
      <c r="C56" s="2450" t="s">
        <v>63</v>
      </c>
      <c r="D56" s="2450" t="s">
        <v>63</v>
      </c>
      <c r="E56" s="2450" t="s">
        <v>63</v>
      </c>
      <c r="F56" s="1646"/>
      <c r="G56" s="1646">
        <v>-166</v>
      </c>
      <c r="H56" s="1646">
        <v>-336</v>
      </c>
      <c r="I56" s="1646">
        <v>-1661</v>
      </c>
      <c r="J56" s="1627"/>
      <c r="K56" s="1627"/>
    </row>
    <row r="57" spans="1:11" ht="6" customHeight="1" x14ac:dyDescent="0.2">
      <c r="A57" s="1657"/>
      <c r="B57" s="1657"/>
      <c r="C57" s="1657"/>
      <c r="D57" s="1657"/>
      <c r="E57" s="1657"/>
      <c r="F57" s="1659"/>
      <c r="G57" s="1658"/>
      <c r="H57" s="1658"/>
      <c r="I57" s="1658"/>
      <c r="J57" s="1627"/>
      <c r="K57" s="1627"/>
    </row>
    <row r="58" spans="1:11" ht="12.75" customHeight="1" x14ac:dyDescent="0.2">
      <c r="A58" s="2453" t="s">
        <v>873</v>
      </c>
      <c r="B58" s="2453" t="s">
        <v>63</v>
      </c>
      <c r="C58" s="2453" t="s">
        <v>63</v>
      </c>
      <c r="D58" s="2453" t="s">
        <v>63</v>
      </c>
      <c r="E58" s="2453" t="s">
        <v>63</v>
      </c>
      <c r="F58" s="2453" t="s">
        <v>63</v>
      </c>
      <c r="G58" s="2453" t="s">
        <v>63</v>
      </c>
      <c r="H58" s="2453" t="s">
        <v>63</v>
      </c>
      <c r="I58" s="2453" t="s">
        <v>63</v>
      </c>
      <c r="J58" s="1627"/>
      <c r="K58" s="1627"/>
    </row>
    <row r="59" spans="1:11" ht="9" customHeight="1" x14ac:dyDescent="0.2">
      <c r="A59" s="1630"/>
      <c r="B59" s="1630"/>
      <c r="C59" s="1630"/>
      <c r="D59" s="1630"/>
      <c r="E59" s="1630"/>
      <c r="F59" s="1660" t="s">
        <v>1266</v>
      </c>
      <c r="G59" s="1660" t="s">
        <v>1267</v>
      </c>
      <c r="H59" s="1660" t="s">
        <v>1268</v>
      </c>
      <c r="I59" s="1660" t="s">
        <v>298</v>
      </c>
      <c r="J59" s="1627"/>
      <c r="K59" s="1627"/>
    </row>
    <row r="60" spans="1:11" ht="8.25" customHeight="1" x14ac:dyDescent="0.2">
      <c r="A60" s="1998" t="s">
        <v>872</v>
      </c>
      <c r="B60" s="1998"/>
      <c r="C60" s="1998"/>
      <c r="D60" s="1998"/>
      <c r="E60" s="1998"/>
      <c r="F60" s="1998"/>
      <c r="G60" s="1997"/>
      <c r="H60" s="1997"/>
      <c r="I60" s="1997"/>
      <c r="J60" s="1627"/>
      <c r="K60" s="1627"/>
    </row>
    <row r="61" spans="1:11" ht="9" customHeight="1" x14ac:dyDescent="0.2">
      <c r="A61" s="2452" t="s">
        <v>1286</v>
      </c>
      <c r="B61" s="2452" t="s">
        <v>63</v>
      </c>
      <c r="C61" s="2452" t="s">
        <v>63</v>
      </c>
      <c r="D61" s="2452" t="s">
        <v>63</v>
      </c>
      <c r="E61" s="2452" t="s">
        <v>63</v>
      </c>
      <c r="F61" s="1661">
        <v>-146</v>
      </c>
      <c r="G61" s="1662">
        <v>-295</v>
      </c>
      <c r="H61" s="1662">
        <v>-1599</v>
      </c>
      <c r="I61" s="1662">
        <v>-2040</v>
      </c>
      <c r="J61" s="1627"/>
      <c r="K61" s="1627"/>
    </row>
    <row r="62" spans="1:11" ht="9" customHeight="1" x14ac:dyDescent="0.2">
      <c r="A62" s="2444" t="s">
        <v>1287</v>
      </c>
      <c r="B62" s="2444" t="s">
        <v>63</v>
      </c>
      <c r="C62" s="2444" t="s">
        <v>63</v>
      </c>
      <c r="D62" s="2444" t="s">
        <v>63</v>
      </c>
      <c r="E62" s="2444" t="s">
        <v>63</v>
      </c>
      <c r="F62" s="117">
        <v>-32</v>
      </c>
      <c r="G62" s="142">
        <v>-9</v>
      </c>
      <c r="H62" s="142">
        <v>-1</v>
      </c>
      <c r="I62" s="142">
        <v>-42</v>
      </c>
      <c r="J62" s="1627"/>
      <c r="K62" s="1627"/>
    </row>
    <row r="63" spans="1:11" ht="9" customHeight="1" x14ac:dyDescent="0.2">
      <c r="A63" s="2444" t="s">
        <v>1288</v>
      </c>
      <c r="B63" s="2444" t="s">
        <v>63</v>
      </c>
      <c r="C63" s="2444" t="s">
        <v>63</v>
      </c>
      <c r="D63" s="2444" t="s">
        <v>63</v>
      </c>
      <c r="E63" s="2444" t="s">
        <v>63</v>
      </c>
      <c r="F63" s="117">
        <v>6</v>
      </c>
      <c r="G63" s="142">
        <v>-73</v>
      </c>
      <c r="H63" s="142" t="s">
        <v>65</v>
      </c>
      <c r="I63" s="142">
        <v>-67</v>
      </c>
      <c r="J63" s="1627"/>
      <c r="K63" s="1627"/>
    </row>
    <row r="64" spans="1:11" ht="9" customHeight="1" x14ac:dyDescent="0.2">
      <c r="A64" s="2444" t="s">
        <v>1289</v>
      </c>
      <c r="B64" s="2444" t="s">
        <v>63</v>
      </c>
      <c r="C64" s="2444" t="s">
        <v>63</v>
      </c>
      <c r="D64" s="2444" t="s">
        <v>63</v>
      </c>
      <c r="E64" s="2444" t="s">
        <v>63</v>
      </c>
      <c r="F64" s="117">
        <v>1</v>
      </c>
      <c r="G64" s="142" t="s">
        <v>65</v>
      </c>
      <c r="H64" s="142">
        <v>-725</v>
      </c>
      <c r="I64" s="142">
        <v>-724</v>
      </c>
      <c r="J64" s="1627"/>
      <c r="K64" s="1627"/>
    </row>
    <row r="65" spans="1:11" ht="9" customHeight="1" x14ac:dyDescent="0.2">
      <c r="A65" s="2444" t="s">
        <v>1290</v>
      </c>
      <c r="B65" s="2444" t="s">
        <v>63</v>
      </c>
      <c r="C65" s="2444" t="s">
        <v>63</v>
      </c>
      <c r="D65" s="2444" t="s">
        <v>63</v>
      </c>
      <c r="E65" s="2444" t="s">
        <v>63</v>
      </c>
      <c r="F65" s="117">
        <v>-15</v>
      </c>
      <c r="G65" s="142">
        <v>57</v>
      </c>
      <c r="H65" s="142" t="s">
        <v>65</v>
      </c>
      <c r="I65" s="142">
        <v>42</v>
      </c>
      <c r="J65" s="1627"/>
      <c r="K65" s="1627"/>
    </row>
    <row r="66" spans="1:11" ht="9" customHeight="1" x14ac:dyDescent="0.2">
      <c r="A66" s="2444" t="s">
        <v>1291</v>
      </c>
      <c r="B66" s="2444" t="s">
        <v>63</v>
      </c>
      <c r="C66" s="2444" t="s">
        <v>63</v>
      </c>
      <c r="D66" s="2444" t="s">
        <v>63</v>
      </c>
      <c r="E66" s="2444" t="s">
        <v>63</v>
      </c>
      <c r="F66" s="117" t="s">
        <v>65</v>
      </c>
      <c r="G66" s="142">
        <v>13</v>
      </c>
      <c r="H66" s="142">
        <v>-159</v>
      </c>
      <c r="I66" s="142">
        <v>-146</v>
      </c>
      <c r="J66" s="1627"/>
      <c r="K66" s="1627"/>
    </row>
    <row r="67" spans="1:11" ht="9" customHeight="1" x14ac:dyDescent="0.2">
      <c r="A67" s="2444" t="s">
        <v>1292</v>
      </c>
      <c r="B67" s="2444" t="s">
        <v>63</v>
      </c>
      <c r="C67" s="2444" t="s">
        <v>63</v>
      </c>
      <c r="D67" s="2444" t="s">
        <v>63</v>
      </c>
      <c r="E67" s="2444" t="s">
        <v>63</v>
      </c>
      <c r="F67" s="2000">
        <v>-10</v>
      </c>
      <c r="G67" s="142" t="s">
        <v>65</v>
      </c>
      <c r="H67" s="142">
        <v>14</v>
      </c>
      <c r="I67" s="142">
        <v>4</v>
      </c>
      <c r="J67" s="1627"/>
      <c r="K67" s="1627"/>
    </row>
    <row r="68" spans="1:11" ht="9" customHeight="1" x14ac:dyDescent="0.2">
      <c r="A68" s="2444" t="s">
        <v>1293</v>
      </c>
      <c r="B68" s="2444" t="s">
        <v>63</v>
      </c>
      <c r="C68" s="2444" t="s">
        <v>63</v>
      </c>
      <c r="D68" s="2444" t="s">
        <v>63</v>
      </c>
      <c r="E68" s="2444" t="s">
        <v>63</v>
      </c>
      <c r="F68" s="2000" t="s">
        <v>65</v>
      </c>
      <c r="G68" s="142">
        <v>-19</v>
      </c>
      <c r="H68" s="142">
        <v>24</v>
      </c>
      <c r="I68" s="142">
        <v>5</v>
      </c>
      <c r="J68" s="1627"/>
      <c r="K68" s="1627"/>
    </row>
    <row r="69" spans="1:11" ht="9" customHeight="1" x14ac:dyDescent="0.2">
      <c r="A69" s="2444" t="s">
        <v>1294</v>
      </c>
      <c r="B69" s="2444" t="s">
        <v>63</v>
      </c>
      <c r="C69" s="2444" t="s">
        <v>63</v>
      </c>
      <c r="D69" s="2444" t="s">
        <v>63</v>
      </c>
      <c r="E69" s="2444" t="s">
        <v>63</v>
      </c>
      <c r="F69" s="2000">
        <v>24</v>
      </c>
      <c r="G69" s="142">
        <v>-10</v>
      </c>
      <c r="H69" s="142">
        <v>446</v>
      </c>
      <c r="I69" s="142">
        <v>460</v>
      </c>
      <c r="J69" s="1627"/>
      <c r="K69" s="1627"/>
    </row>
    <row r="70" spans="1:11" ht="9" customHeight="1" x14ac:dyDescent="0.2">
      <c r="A70" s="2444" t="s">
        <v>1295</v>
      </c>
      <c r="B70" s="2444" t="s">
        <v>63</v>
      </c>
      <c r="C70" s="2444" t="s">
        <v>63</v>
      </c>
      <c r="D70" s="2444" t="s">
        <v>63</v>
      </c>
      <c r="E70" s="2444" t="s">
        <v>63</v>
      </c>
      <c r="F70" s="2000">
        <v>24</v>
      </c>
      <c r="G70" s="142">
        <v>37</v>
      </c>
      <c r="H70" s="142">
        <v>53</v>
      </c>
      <c r="I70" s="142">
        <v>114</v>
      </c>
      <c r="J70" s="1627"/>
      <c r="K70" s="1627"/>
    </row>
    <row r="71" spans="1:11" ht="9" customHeight="1" x14ac:dyDescent="0.2">
      <c r="A71" s="2444" t="s">
        <v>1296</v>
      </c>
      <c r="B71" s="2444" t="s">
        <v>63</v>
      </c>
      <c r="C71" s="2444" t="s">
        <v>63</v>
      </c>
      <c r="D71" s="2444" t="s">
        <v>63</v>
      </c>
      <c r="E71" s="2444" t="s">
        <v>63</v>
      </c>
      <c r="F71" s="142" t="s">
        <v>65</v>
      </c>
      <c r="G71" s="142" t="s">
        <v>65</v>
      </c>
      <c r="H71" s="142">
        <v>312</v>
      </c>
      <c r="I71" s="142">
        <v>312</v>
      </c>
      <c r="J71" s="1627"/>
      <c r="K71" s="1627"/>
    </row>
    <row r="72" spans="1:11" ht="9" customHeight="1" x14ac:dyDescent="0.2">
      <c r="A72" s="2444" t="s">
        <v>1297</v>
      </c>
      <c r="B72" s="2444" t="s">
        <v>63</v>
      </c>
      <c r="C72" s="2444" t="s">
        <v>63</v>
      </c>
      <c r="D72" s="2444" t="s">
        <v>63</v>
      </c>
      <c r="E72" s="2444" t="s">
        <v>63</v>
      </c>
      <c r="F72" s="142" t="s">
        <v>1332</v>
      </c>
      <c r="G72" s="142">
        <v>-40</v>
      </c>
      <c r="H72" s="142">
        <v>-13</v>
      </c>
      <c r="I72" s="142">
        <v>-53</v>
      </c>
      <c r="J72" s="1627"/>
      <c r="K72" s="1627"/>
    </row>
    <row r="73" spans="1:11" ht="9" customHeight="1" x14ac:dyDescent="0.2">
      <c r="A73" s="2444" t="s">
        <v>1298</v>
      </c>
      <c r="B73" s="2444" t="s">
        <v>63</v>
      </c>
      <c r="C73" s="1749"/>
      <c r="D73" s="1749"/>
      <c r="E73" s="1749"/>
      <c r="F73" s="2000">
        <v>-5</v>
      </c>
      <c r="G73" s="142">
        <v>-5</v>
      </c>
      <c r="H73" s="142">
        <v>-27</v>
      </c>
      <c r="I73" s="142">
        <v>-37</v>
      </c>
      <c r="J73" s="1627"/>
      <c r="K73" s="1627"/>
    </row>
    <row r="74" spans="1:11" ht="9" customHeight="1" x14ac:dyDescent="0.2">
      <c r="A74" s="2444" t="s">
        <v>1299</v>
      </c>
      <c r="B74" s="2444" t="s">
        <v>63</v>
      </c>
      <c r="C74" s="2444" t="s">
        <v>63</v>
      </c>
      <c r="D74" s="2444" t="s">
        <v>63</v>
      </c>
      <c r="E74" s="2444" t="s">
        <v>63</v>
      </c>
      <c r="F74" s="2000" t="s">
        <v>1332</v>
      </c>
      <c r="G74" s="142" t="s">
        <v>1332</v>
      </c>
      <c r="H74" s="142">
        <v>-11</v>
      </c>
      <c r="I74" s="142">
        <v>-11</v>
      </c>
      <c r="J74" s="1627"/>
      <c r="K74" s="1627"/>
    </row>
    <row r="75" spans="1:11" ht="9" customHeight="1" x14ac:dyDescent="0.2">
      <c r="A75" s="2449" t="s">
        <v>1483</v>
      </c>
      <c r="B75" s="2450" t="s">
        <v>63</v>
      </c>
      <c r="C75" s="2450" t="s">
        <v>63</v>
      </c>
      <c r="D75" s="2450" t="s">
        <v>63</v>
      </c>
      <c r="E75" s="2450" t="s">
        <v>63</v>
      </c>
      <c r="F75" s="1999">
        <v>-153</v>
      </c>
      <c r="G75" s="1999">
        <v>-344</v>
      </c>
      <c r="H75" s="1999">
        <v>-1686</v>
      </c>
      <c r="I75" s="1999">
        <v>-2183</v>
      </c>
      <c r="J75" s="1627"/>
      <c r="K75" s="1627"/>
    </row>
    <row r="76" spans="1:11" ht="8.25" customHeight="1" x14ac:dyDescent="0.2">
      <c r="A76" s="1657"/>
      <c r="B76" s="1657"/>
      <c r="C76" s="1657"/>
      <c r="D76" s="1657"/>
      <c r="E76" s="1657"/>
      <c r="F76" s="1665"/>
      <c r="G76" s="1665"/>
      <c r="H76" s="1665"/>
      <c r="I76" s="1665"/>
      <c r="J76" s="1627"/>
      <c r="K76" s="1627"/>
    </row>
    <row r="77" spans="1:11" ht="9" customHeight="1" x14ac:dyDescent="0.2">
      <c r="A77" s="1666"/>
      <c r="B77" s="1666"/>
      <c r="C77" s="1666"/>
      <c r="D77" s="1666"/>
      <c r="E77" s="1666"/>
      <c r="F77" s="1667" t="s">
        <v>1266</v>
      </c>
      <c r="G77" s="1667" t="s">
        <v>1267</v>
      </c>
      <c r="H77" s="1667" t="s">
        <v>1268</v>
      </c>
      <c r="I77" s="1667" t="s">
        <v>298</v>
      </c>
      <c r="J77" s="1627"/>
      <c r="K77" s="1627"/>
    </row>
    <row r="78" spans="1:11" ht="12.75" customHeight="1" x14ac:dyDescent="0.2">
      <c r="A78" s="1998" t="s">
        <v>872</v>
      </c>
      <c r="B78" s="1998"/>
      <c r="C78" s="1998"/>
      <c r="D78" s="1998"/>
      <c r="E78" s="1998"/>
      <c r="F78" s="1998"/>
      <c r="G78" s="1997"/>
      <c r="H78" s="1997"/>
      <c r="I78" s="1997"/>
      <c r="J78" s="1627"/>
      <c r="K78" s="1627"/>
    </row>
    <row r="79" spans="1:11" ht="8.25" customHeight="1" x14ac:dyDescent="0.2">
      <c r="A79" s="2452" t="s">
        <v>1300</v>
      </c>
      <c r="B79" s="2452" t="s">
        <v>63</v>
      </c>
      <c r="C79" s="2452" t="s">
        <v>63</v>
      </c>
      <c r="D79" s="2452" t="s">
        <v>63</v>
      </c>
      <c r="E79" s="2452" t="s">
        <v>63</v>
      </c>
      <c r="F79" s="1661">
        <v>-133</v>
      </c>
      <c r="G79" s="1662">
        <v>-360</v>
      </c>
      <c r="H79" s="1662">
        <v>-1816</v>
      </c>
      <c r="I79" s="1662">
        <v>-2309</v>
      </c>
      <c r="J79" s="1627"/>
      <c r="K79" s="1627"/>
    </row>
    <row r="80" spans="1:11" ht="8.25" customHeight="1" x14ac:dyDescent="0.2">
      <c r="A80" s="2444" t="s">
        <v>1287</v>
      </c>
      <c r="B80" s="2444" t="s">
        <v>63</v>
      </c>
      <c r="C80" s="2444" t="s">
        <v>63</v>
      </c>
      <c r="D80" s="2444" t="s">
        <v>63</v>
      </c>
      <c r="E80" s="2444" t="s">
        <v>63</v>
      </c>
      <c r="F80" s="1663">
        <v>-33</v>
      </c>
      <c r="G80" s="1635">
        <v>-21</v>
      </c>
      <c r="H80" s="1635">
        <v>-9</v>
      </c>
      <c r="I80" s="1635">
        <v>-63</v>
      </c>
      <c r="J80" s="1627"/>
      <c r="K80" s="1627"/>
    </row>
    <row r="81" spans="1:11" ht="8.25" customHeight="1" x14ac:dyDescent="0.2">
      <c r="A81" s="2444" t="s">
        <v>1288</v>
      </c>
      <c r="B81" s="2444" t="s">
        <v>63</v>
      </c>
      <c r="C81" s="2444" t="s">
        <v>63</v>
      </c>
      <c r="D81" s="2444" t="s">
        <v>63</v>
      </c>
      <c r="E81" s="2444" t="s">
        <v>63</v>
      </c>
      <c r="F81" s="1663">
        <v>7</v>
      </c>
      <c r="G81" s="1635">
        <v>-64</v>
      </c>
      <c r="H81" s="1635" t="s">
        <v>65</v>
      </c>
      <c r="I81" s="1635">
        <v>-57</v>
      </c>
      <c r="J81" s="1627"/>
      <c r="K81" s="1627"/>
    </row>
    <row r="82" spans="1:11" ht="8.25" customHeight="1" x14ac:dyDescent="0.2">
      <c r="A82" s="2444" t="s">
        <v>1289</v>
      </c>
      <c r="B82" s="2444" t="s">
        <v>63</v>
      </c>
      <c r="C82" s="2444" t="s">
        <v>63</v>
      </c>
      <c r="D82" s="2444" t="s">
        <v>63</v>
      </c>
      <c r="E82" s="2444" t="s">
        <v>63</v>
      </c>
      <c r="F82" s="1663">
        <v>1</v>
      </c>
      <c r="G82" s="1635" t="s">
        <v>65</v>
      </c>
      <c r="H82" s="1635">
        <v>-90</v>
      </c>
      <c r="I82" s="1635">
        <v>-89</v>
      </c>
      <c r="J82" s="1627"/>
      <c r="K82" s="1627"/>
    </row>
    <row r="83" spans="1:11" ht="8.25" customHeight="1" x14ac:dyDescent="0.2">
      <c r="A83" s="2444" t="s">
        <v>1290</v>
      </c>
      <c r="B83" s="2444" t="s">
        <v>63</v>
      </c>
      <c r="C83" s="2444" t="s">
        <v>63</v>
      </c>
      <c r="D83" s="2444" t="s">
        <v>63</v>
      </c>
      <c r="E83" s="2444" t="s">
        <v>63</v>
      </c>
      <c r="F83" s="1663">
        <v>-14</v>
      </c>
      <c r="G83" s="1635">
        <v>58</v>
      </c>
      <c r="H83" s="1635" t="s">
        <v>65</v>
      </c>
      <c r="I83" s="1635">
        <v>44</v>
      </c>
      <c r="J83" s="1627"/>
      <c r="K83" s="1627"/>
    </row>
    <row r="84" spans="1:11" ht="8.25" customHeight="1" x14ac:dyDescent="0.2">
      <c r="A84" s="2444" t="s">
        <v>1291</v>
      </c>
      <c r="B84" s="2444" t="s">
        <v>63</v>
      </c>
      <c r="C84" s="2444" t="s">
        <v>63</v>
      </c>
      <c r="D84" s="2444" t="s">
        <v>63</v>
      </c>
      <c r="E84" s="2444" t="s">
        <v>63</v>
      </c>
      <c r="F84" s="1663" t="s">
        <v>65</v>
      </c>
      <c r="G84" s="1635">
        <v>16</v>
      </c>
      <c r="H84" s="1635">
        <v>-97</v>
      </c>
      <c r="I84" s="1635">
        <v>-81</v>
      </c>
      <c r="J84" s="1627"/>
      <c r="K84" s="1627"/>
    </row>
    <row r="85" spans="1:11" ht="8.25" customHeight="1" x14ac:dyDescent="0.2">
      <c r="A85" s="2444" t="s">
        <v>1292</v>
      </c>
      <c r="B85" s="2444" t="s">
        <v>63</v>
      </c>
      <c r="C85" s="2444" t="s">
        <v>63</v>
      </c>
      <c r="D85" s="2444" t="s">
        <v>63</v>
      </c>
      <c r="E85" s="2444" t="s">
        <v>63</v>
      </c>
      <c r="F85" s="1663">
        <v>-4</v>
      </c>
      <c r="G85" s="1635" t="s">
        <v>65</v>
      </c>
      <c r="H85" s="1635">
        <v>14</v>
      </c>
      <c r="I85" s="1635">
        <v>10</v>
      </c>
      <c r="J85" s="1627"/>
      <c r="K85" s="1627"/>
    </row>
    <row r="86" spans="1:11" ht="8.25" customHeight="1" x14ac:dyDescent="0.2">
      <c r="A86" s="2444" t="s">
        <v>1293</v>
      </c>
      <c r="B86" s="2444" t="s">
        <v>63</v>
      </c>
      <c r="C86" s="2444" t="s">
        <v>63</v>
      </c>
      <c r="D86" s="2444" t="s">
        <v>63</v>
      </c>
      <c r="E86" s="2444" t="s">
        <v>63</v>
      </c>
      <c r="F86" s="1663" t="s">
        <v>65</v>
      </c>
      <c r="G86" s="1635">
        <v>-8</v>
      </c>
      <c r="H86" s="1635">
        <v>73</v>
      </c>
      <c r="I86" s="1635">
        <v>65</v>
      </c>
      <c r="J86" s="1627"/>
      <c r="K86" s="1627"/>
    </row>
    <row r="87" spans="1:11" ht="8.25" customHeight="1" x14ac:dyDescent="0.2">
      <c r="A87" s="2444" t="s">
        <v>1294</v>
      </c>
      <c r="B87" s="2444" t="s">
        <v>63</v>
      </c>
      <c r="C87" s="2444" t="s">
        <v>63</v>
      </c>
      <c r="D87" s="2444" t="s">
        <v>63</v>
      </c>
      <c r="E87" s="2444" t="s">
        <v>63</v>
      </c>
      <c r="F87" s="1628">
        <v>9</v>
      </c>
      <c r="G87" s="1635">
        <v>46</v>
      </c>
      <c r="H87" s="1635">
        <v>28</v>
      </c>
      <c r="I87" s="1635">
        <v>83</v>
      </c>
      <c r="J87" s="1627"/>
      <c r="K87" s="1627"/>
    </row>
    <row r="88" spans="1:11" ht="8.25" customHeight="1" x14ac:dyDescent="0.2">
      <c r="A88" s="2444" t="s">
        <v>1295</v>
      </c>
      <c r="B88" s="2444" t="s">
        <v>63</v>
      </c>
      <c r="C88" s="2444" t="s">
        <v>63</v>
      </c>
      <c r="D88" s="2444" t="s">
        <v>63</v>
      </c>
      <c r="E88" s="2444" t="s">
        <v>63</v>
      </c>
      <c r="F88" s="1625">
        <v>20</v>
      </c>
      <c r="G88" s="1635">
        <v>37</v>
      </c>
      <c r="H88" s="1635">
        <v>37</v>
      </c>
      <c r="I88" s="1635">
        <v>94</v>
      </c>
      <c r="J88" s="1627"/>
      <c r="K88" s="1627"/>
    </row>
    <row r="89" spans="1:11" ht="8.25" customHeight="1" x14ac:dyDescent="0.2">
      <c r="A89" s="2444" t="s">
        <v>1296</v>
      </c>
      <c r="B89" s="2444" t="s">
        <v>63</v>
      </c>
      <c r="C89" s="2444" t="s">
        <v>63</v>
      </c>
      <c r="D89" s="2444" t="s">
        <v>63</v>
      </c>
      <c r="E89" s="2444" t="s">
        <v>63</v>
      </c>
      <c r="F89" s="1635" t="s">
        <v>65</v>
      </c>
      <c r="G89" s="1635" t="s">
        <v>65</v>
      </c>
      <c r="H89" s="1635">
        <v>280</v>
      </c>
      <c r="I89" s="1635">
        <v>280</v>
      </c>
      <c r="J89" s="1627"/>
      <c r="K89" s="1627"/>
    </row>
    <row r="90" spans="1:11" ht="8.25" customHeight="1" x14ac:dyDescent="0.2">
      <c r="A90" s="2444" t="s">
        <v>1298</v>
      </c>
      <c r="B90" s="2444" t="s">
        <v>63</v>
      </c>
      <c r="C90" s="1749"/>
      <c r="D90" s="1749"/>
      <c r="E90" s="1749"/>
      <c r="F90" s="1635">
        <v>1</v>
      </c>
      <c r="G90" s="1635" t="s">
        <v>65</v>
      </c>
      <c r="H90" s="1635">
        <v>-23</v>
      </c>
      <c r="I90" s="1635">
        <v>-22</v>
      </c>
      <c r="J90" s="1627"/>
      <c r="K90" s="1627"/>
    </row>
    <row r="91" spans="1:11" ht="8.25" customHeight="1" x14ac:dyDescent="0.2">
      <c r="A91" s="2444" t="s">
        <v>1299</v>
      </c>
      <c r="B91" s="2444" t="s">
        <v>63</v>
      </c>
      <c r="C91" s="2444" t="s">
        <v>63</v>
      </c>
      <c r="D91" s="2444" t="s">
        <v>63</v>
      </c>
      <c r="E91" s="2444" t="s">
        <v>63</v>
      </c>
      <c r="F91" s="1664" t="s">
        <v>65</v>
      </c>
      <c r="G91" s="1635">
        <v>1</v>
      </c>
      <c r="H91" s="1635">
        <v>4</v>
      </c>
      <c r="I91" s="1635">
        <v>5</v>
      </c>
      <c r="J91" s="1627"/>
      <c r="K91" s="1627"/>
    </row>
    <row r="92" spans="1:11" ht="8.25" customHeight="1" x14ac:dyDescent="0.2">
      <c r="A92" s="2449" t="s">
        <v>1482</v>
      </c>
      <c r="B92" s="2450" t="s">
        <v>63</v>
      </c>
      <c r="C92" s="2450" t="s">
        <v>63</v>
      </c>
      <c r="D92" s="2450" t="s">
        <v>63</v>
      </c>
      <c r="E92" s="2450" t="s">
        <v>63</v>
      </c>
      <c r="F92" s="1645">
        <v>-146</v>
      </c>
      <c r="G92" s="1645">
        <v>-295</v>
      </c>
      <c r="H92" s="1645">
        <v>-1599</v>
      </c>
      <c r="I92" s="1645">
        <v>-2040</v>
      </c>
      <c r="J92" s="1627"/>
      <c r="K92" s="1627"/>
    </row>
    <row r="93" spans="1:11" ht="6" customHeight="1" x14ac:dyDescent="0.2">
      <c r="A93" s="1657"/>
      <c r="B93" s="1657"/>
      <c r="C93" s="1657"/>
      <c r="D93" s="1657"/>
      <c r="E93" s="1657"/>
      <c r="F93" s="1665"/>
      <c r="G93" s="1665"/>
      <c r="H93" s="1665"/>
      <c r="I93" s="1665"/>
      <c r="J93" s="1627"/>
      <c r="K93" s="1627"/>
    </row>
    <row r="94" spans="1:11" ht="3" customHeight="1" x14ac:dyDescent="0.2">
      <c r="A94" s="1668"/>
      <c r="B94" s="1668"/>
      <c r="C94" s="1668"/>
      <c r="D94" s="1669"/>
      <c r="E94" s="1668"/>
      <c r="F94" s="1669"/>
      <c r="G94" s="1670"/>
      <c r="H94" s="1670"/>
      <c r="I94" s="1670"/>
      <c r="J94" s="1627"/>
      <c r="K94" s="1627"/>
    </row>
    <row r="95" spans="1:11" ht="9" customHeight="1" x14ac:dyDescent="0.2">
      <c r="A95" s="2451" t="s">
        <v>1263</v>
      </c>
      <c r="B95" s="2451" t="s">
        <v>63</v>
      </c>
      <c r="C95" s="1668"/>
      <c r="D95" s="1668"/>
      <c r="E95" s="1628"/>
      <c r="F95" s="1628"/>
      <c r="G95" s="1671"/>
      <c r="H95" s="1671" t="s">
        <v>1265</v>
      </c>
      <c r="I95" s="1671" t="s">
        <v>1265</v>
      </c>
      <c r="J95" s="1627"/>
      <c r="K95" s="1627"/>
    </row>
    <row r="96" spans="1:11" ht="6.75" customHeight="1" x14ac:dyDescent="0.2">
      <c r="A96" s="1666"/>
      <c r="B96" s="1666"/>
      <c r="C96" s="1666"/>
      <c r="D96" s="1666"/>
      <c r="E96" s="1666"/>
      <c r="F96" s="1666"/>
      <c r="G96" s="1672"/>
      <c r="H96" s="1672">
        <v>2019</v>
      </c>
      <c r="I96" s="1672">
        <v>2018</v>
      </c>
      <c r="J96" s="1627"/>
      <c r="K96" s="1627"/>
    </row>
    <row r="97" spans="1:11" ht="9.75" customHeight="1" x14ac:dyDescent="0.2">
      <c r="A97" s="2443" t="s">
        <v>1301</v>
      </c>
      <c r="B97" s="2443" t="s">
        <v>63</v>
      </c>
      <c r="C97" s="2443" t="s">
        <v>63</v>
      </c>
      <c r="D97" s="2443" t="s">
        <v>63</v>
      </c>
      <c r="E97" s="2443" t="s">
        <v>63</v>
      </c>
      <c r="F97" s="1750"/>
      <c r="G97" s="1673"/>
      <c r="H97" s="1673">
        <v>178</v>
      </c>
      <c r="I97" s="1673">
        <v>182</v>
      </c>
      <c r="J97" s="1627"/>
      <c r="K97" s="1627"/>
    </row>
    <row r="98" spans="1:11" ht="9.75" customHeight="1" x14ac:dyDescent="0.2">
      <c r="A98" s="2444" t="s">
        <v>1302</v>
      </c>
      <c r="B98" s="2444" t="s">
        <v>63</v>
      </c>
      <c r="C98" s="2444" t="s">
        <v>63</v>
      </c>
      <c r="D98" s="2444" t="s">
        <v>63</v>
      </c>
      <c r="E98" s="2444" t="s">
        <v>63</v>
      </c>
      <c r="F98" s="1674"/>
      <c r="G98" s="1635"/>
      <c r="H98" s="1635">
        <v>113</v>
      </c>
      <c r="I98" s="1635">
        <v>118</v>
      </c>
      <c r="J98" s="1627"/>
      <c r="K98" s="1627"/>
    </row>
    <row r="99" spans="1:11" ht="9.75" customHeight="1" x14ac:dyDescent="0.2">
      <c r="A99" s="2445" t="s">
        <v>1303</v>
      </c>
      <c r="B99" s="2445" t="s">
        <v>63</v>
      </c>
      <c r="C99" s="2445" t="s">
        <v>63</v>
      </c>
      <c r="D99" s="2445" t="s">
        <v>63</v>
      </c>
      <c r="E99" s="2445" t="s">
        <v>63</v>
      </c>
      <c r="F99" s="1675"/>
      <c r="G99" s="1676"/>
      <c r="H99" s="1676">
        <v>84</v>
      </c>
      <c r="I99" s="1676">
        <v>81</v>
      </c>
      <c r="J99" s="1627"/>
      <c r="K99" s="1627"/>
    </row>
    <row r="100" spans="1:11" ht="9.75" customHeight="1" x14ac:dyDescent="0.2">
      <c r="A100" s="2446" t="s">
        <v>1304</v>
      </c>
      <c r="B100" s="2446" t="s">
        <v>63</v>
      </c>
      <c r="C100" s="2446" t="s">
        <v>63</v>
      </c>
      <c r="D100" s="2446" t="s">
        <v>63</v>
      </c>
      <c r="E100" s="2446" t="s">
        <v>63</v>
      </c>
      <c r="F100" s="1751"/>
      <c r="G100" s="1635"/>
      <c r="H100" s="1635">
        <v>37</v>
      </c>
      <c r="I100" s="1635">
        <v>35</v>
      </c>
      <c r="J100" s="1627"/>
      <c r="K100" s="1627"/>
    </row>
    <row r="101" spans="1:11" ht="9.75" customHeight="1" x14ac:dyDescent="0.2">
      <c r="A101" s="2447" t="s">
        <v>1305</v>
      </c>
      <c r="B101" s="2447" t="s">
        <v>63</v>
      </c>
      <c r="C101" s="2447" t="s">
        <v>63</v>
      </c>
      <c r="D101" s="2447" t="s">
        <v>63</v>
      </c>
      <c r="E101" s="2447" t="s">
        <v>63</v>
      </c>
      <c r="F101" s="1677"/>
      <c r="G101" s="1678"/>
      <c r="H101" s="1678">
        <v>20</v>
      </c>
      <c r="I101" s="1678">
        <v>18</v>
      </c>
      <c r="J101" s="1627"/>
      <c r="K101" s="1627"/>
    </row>
    <row r="102" spans="1:11" ht="9.75" customHeight="1" x14ac:dyDescent="0.2">
      <c r="A102" s="2448" t="s">
        <v>1306</v>
      </c>
      <c r="B102" s="2448" t="s">
        <v>63</v>
      </c>
      <c r="C102" s="2448" t="s">
        <v>63</v>
      </c>
      <c r="D102" s="2448" t="s">
        <v>63</v>
      </c>
      <c r="E102" s="2448" t="s">
        <v>63</v>
      </c>
      <c r="F102" s="2448" t="s">
        <v>63</v>
      </c>
      <c r="G102" s="2448" t="s">
        <v>63</v>
      </c>
      <c r="H102" s="2448" t="s">
        <v>63</v>
      </c>
      <c r="I102" s="2448" t="s">
        <v>63</v>
      </c>
      <c r="J102" s="1627"/>
      <c r="K102" s="1627"/>
    </row>
  </sheetData>
  <mergeCells count="76">
    <mergeCell ref="H2:I2"/>
    <mergeCell ref="A11:E11"/>
    <mergeCell ref="A12:E12"/>
    <mergeCell ref="A14:E14"/>
    <mergeCell ref="A15:E15"/>
    <mergeCell ref="A17:E17"/>
    <mergeCell ref="A6:E6"/>
    <mergeCell ref="A7:C7"/>
    <mergeCell ref="A8:E8"/>
    <mergeCell ref="A9:E9"/>
    <mergeCell ref="A10:E10"/>
    <mergeCell ref="A16:E16"/>
    <mergeCell ref="A24:I24"/>
    <mergeCell ref="A26:I26"/>
    <mergeCell ref="G27:I27"/>
    <mergeCell ref="A30:E30"/>
    <mergeCell ref="A31:B31"/>
    <mergeCell ref="A32:E32"/>
    <mergeCell ref="A46:B46"/>
    <mergeCell ref="A47:E47"/>
    <mergeCell ref="A48:E48"/>
    <mergeCell ref="G50:I50"/>
    <mergeCell ref="G33:I33"/>
    <mergeCell ref="A18:E18"/>
    <mergeCell ref="A19:E19"/>
    <mergeCell ref="A21:E21"/>
    <mergeCell ref="A22:I22"/>
    <mergeCell ref="A23:I23"/>
    <mergeCell ref="A53:E53"/>
    <mergeCell ref="G34:I34"/>
    <mergeCell ref="A37:E37"/>
    <mergeCell ref="A38:B38"/>
    <mergeCell ref="A39:E39"/>
    <mergeCell ref="A41:I41"/>
    <mergeCell ref="G42:I42"/>
    <mergeCell ref="A45:E45"/>
    <mergeCell ref="A68:E68"/>
    <mergeCell ref="A54:B54"/>
    <mergeCell ref="A55:E55"/>
    <mergeCell ref="A56:E56"/>
    <mergeCell ref="A58:I58"/>
    <mergeCell ref="A61:E61"/>
    <mergeCell ref="A62:E62"/>
    <mergeCell ref="A63:E63"/>
    <mergeCell ref="A64:E64"/>
    <mergeCell ref="A65:E65"/>
    <mergeCell ref="A66:E66"/>
    <mergeCell ref="A67:E67"/>
    <mergeCell ref="A88:E88"/>
    <mergeCell ref="A89:E89"/>
    <mergeCell ref="A74:E74"/>
    <mergeCell ref="A75:E75"/>
    <mergeCell ref="A79:E79"/>
    <mergeCell ref="A80:E80"/>
    <mergeCell ref="A81:E81"/>
    <mergeCell ref="A102:I102"/>
    <mergeCell ref="A69:E69"/>
    <mergeCell ref="A70:E70"/>
    <mergeCell ref="A71:E71"/>
    <mergeCell ref="A72:E72"/>
    <mergeCell ref="A73:B73"/>
    <mergeCell ref="A82:E82"/>
    <mergeCell ref="A90:B90"/>
    <mergeCell ref="A91:E91"/>
    <mergeCell ref="A92:E92"/>
    <mergeCell ref="A95:B95"/>
    <mergeCell ref="A83:E83"/>
    <mergeCell ref="A84:E84"/>
    <mergeCell ref="A85:E85"/>
    <mergeCell ref="A86:E86"/>
    <mergeCell ref="A87:E87"/>
    <mergeCell ref="A97:E97"/>
    <mergeCell ref="A98:E98"/>
    <mergeCell ref="A99:E99"/>
    <mergeCell ref="A100:E100"/>
    <mergeCell ref="A101:E101"/>
  </mergeCells>
  <pageMargins left="0.59055118110236204" right="0.59055118110236204" top="1.1023622047244099" bottom="0.59055118110236204" header="0.31496062992126" footer="0.31496062992126"/>
  <pageSetup scale="76" orientation="portrait" r:id="rId1"/>
  <headerFooter alignWithMargins="0"/>
  <rowBreaks count="1" manualBreakCount="1">
    <brk id="102" max="10" man="1"/>
  </rowBreaks>
  <ignoredErrors>
    <ignoredError sqref="A72:I103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>
    <tabColor theme="8" tint="0.59999389629810485"/>
  </sheetPr>
  <dimension ref="A1:M68"/>
  <sheetViews>
    <sheetView view="pageBreakPreview" topLeftCell="A52" zoomScaleNormal="100" zoomScaleSheetLayoutView="100" zoomScalePageLayoutView="85" workbookViewId="0">
      <selection activeCell="I68" sqref="I68"/>
    </sheetView>
  </sheetViews>
  <sheetFormatPr defaultColWidth="9.140625" defaultRowHeight="13.5" customHeight="1" x14ac:dyDescent="0.25"/>
  <cols>
    <col min="1" max="1" width="26.85546875" style="885" customWidth="1"/>
    <col min="2" max="2" width="6.5703125" style="885" customWidth="1"/>
    <col min="3" max="3" width="6.5703125" style="1" customWidth="1"/>
    <col min="4" max="11" width="6.5703125" style="885" customWidth="1"/>
    <col min="12" max="16384" width="9.140625" style="885"/>
  </cols>
  <sheetData>
    <row r="1" spans="1:13" ht="13.5" customHeight="1" x14ac:dyDescent="0.25">
      <c r="A1" s="933" t="s">
        <v>768</v>
      </c>
      <c r="B1" s="935"/>
      <c r="C1" s="934"/>
      <c r="D1" s="887"/>
      <c r="E1" s="887"/>
      <c r="F1" s="887"/>
      <c r="G1" s="887"/>
      <c r="H1" s="887"/>
      <c r="I1" s="887"/>
      <c r="J1" s="935"/>
      <c r="K1" s="887"/>
    </row>
    <row r="2" spans="1:13" ht="13.5" customHeight="1" x14ac:dyDescent="0.25">
      <c r="B2" s="887"/>
      <c r="C2" s="934"/>
      <c r="D2" s="887"/>
      <c r="E2" s="887"/>
      <c r="F2" s="887"/>
      <c r="G2" s="887"/>
      <c r="H2" s="887"/>
      <c r="I2" s="887"/>
      <c r="J2" s="887"/>
      <c r="K2" s="887"/>
    </row>
    <row r="3" spans="1:13" ht="13.5" customHeight="1" x14ac:dyDescent="0.2">
      <c r="A3" s="933" t="s">
        <v>767</v>
      </c>
      <c r="C3" s="889"/>
      <c r="D3" s="889"/>
      <c r="E3" s="889"/>
      <c r="F3" s="889"/>
      <c r="G3" s="889"/>
      <c r="H3" s="889"/>
      <c r="I3" s="889"/>
      <c r="J3" s="889"/>
      <c r="K3" s="889"/>
    </row>
    <row r="4" spans="1:13" ht="13.5" customHeight="1" x14ac:dyDescent="0.2">
      <c r="A4" s="927" t="s">
        <v>1320</v>
      </c>
      <c r="B4" s="886"/>
      <c r="C4" s="911"/>
      <c r="D4" s="911"/>
      <c r="E4" s="899"/>
      <c r="F4" s="899"/>
      <c r="G4" s="899"/>
      <c r="H4" s="899"/>
      <c r="I4" s="899"/>
      <c r="J4" s="896"/>
      <c r="K4" s="896"/>
      <c r="L4" s="886"/>
      <c r="M4" s="886"/>
    </row>
    <row r="5" spans="1:13" ht="13.5" customHeight="1" x14ac:dyDescent="0.2">
      <c r="A5" s="886"/>
      <c r="B5" s="886"/>
      <c r="C5" s="911"/>
      <c r="D5" s="911"/>
      <c r="E5" s="899"/>
      <c r="F5" s="899"/>
      <c r="G5" s="899"/>
      <c r="H5" s="899"/>
      <c r="I5" s="899"/>
      <c r="J5" s="932"/>
      <c r="K5" s="886"/>
      <c r="L5" s="886"/>
      <c r="M5" s="886"/>
    </row>
    <row r="6" spans="1:13" ht="13.5" customHeight="1" x14ac:dyDescent="0.2">
      <c r="A6" s="886"/>
      <c r="B6" s="886"/>
      <c r="C6" s="915"/>
      <c r="D6" s="916"/>
      <c r="E6" s="915"/>
      <c r="F6" s="914"/>
      <c r="G6" s="915"/>
      <c r="H6" s="914"/>
      <c r="I6" s="913"/>
      <c r="J6" s="894"/>
      <c r="K6" s="918"/>
      <c r="L6" s="886"/>
      <c r="M6" s="886"/>
    </row>
    <row r="7" spans="1:13" ht="13.5" customHeight="1" x14ac:dyDescent="0.2">
      <c r="A7" s="912"/>
      <c r="B7" s="911"/>
      <c r="C7" s="911"/>
      <c r="D7" s="911"/>
      <c r="E7" s="899"/>
      <c r="F7" s="899"/>
      <c r="G7" s="899"/>
      <c r="H7" s="899"/>
      <c r="I7" s="899"/>
      <c r="J7" s="896"/>
      <c r="K7" s="896"/>
      <c r="L7" s="886"/>
      <c r="M7" s="886"/>
    </row>
    <row r="8" spans="1:13" ht="13.5" customHeight="1" x14ac:dyDescent="0.2">
      <c r="A8" s="922"/>
      <c r="B8" s="916"/>
      <c r="C8" s="916"/>
      <c r="D8" s="916"/>
      <c r="E8" s="894"/>
      <c r="F8" s="894"/>
      <c r="G8" s="894"/>
      <c r="H8" s="894"/>
      <c r="I8" s="894"/>
      <c r="J8" s="902"/>
      <c r="K8" s="899"/>
      <c r="L8" s="886"/>
      <c r="M8" s="886"/>
    </row>
    <row r="9" spans="1:13" ht="13.5" customHeight="1" x14ac:dyDescent="0.2">
      <c r="A9" s="922"/>
      <c r="B9" s="911"/>
      <c r="C9" s="911"/>
      <c r="D9" s="911"/>
      <c r="E9" s="899"/>
      <c r="F9" s="899"/>
      <c r="G9" s="899"/>
      <c r="H9" s="899"/>
      <c r="I9" s="899"/>
      <c r="J9" s="902"/>
      <c r="K9" s="899"/>
      <c r="L9" s="886"/>
      <c r="M9" s="886"/>
    </row>
    <row r="10" spans="1:13" ht="13.5" customHeight="1" x14ac:dyDescent="0.2">
      <c r="A10" s="922"/>
      <c r="B10" s="911"/>
      <c r="C10" s="911"/>
      <c r="D10" s="911"/>
      <c r="E10" s="899"/>
      <c r="F10" s="899"/>
      <c r="G10" s="899"/>
      <c r="H10" s="899"/>
      <c r="I10" s="899"/>
      <c r="J10" s="902"/>
      <c r="K10" s="899"/>
      <c r="L10" s="886"/>
      <c r="M10" s="886"/>
    </row>
    <row r="11" spans="1:13" ht="13.5" customHeight="1" x14ac:dyDescent="0.2">
      <c r="A11" s="922"/>
      <c r="B11" s="916"/>
      <c r="C11" s="916"/>
      <c r="D11" s="916"/>
      <c r="E11" s="894"/>
      <c r="F11" s="894"/>
      <c r="G11" s="894"/>
      <c r="H11" s="894"/>
      <c r="I11" s="894"/>
      <c r="J11" s="902"/>
      <c r="K11" s="899"/>
      <c r="L11" s="886"/>
      <c r="M11" s="886"/>
    </row>
    <row r="12" spans="1:13" ht="13.5" customHeight="1" x14ac:dyDescent="0.2">
      <c r="A12" s="922"/>
      <c r="B12" s="916"/>
      <c r="C12" s="916"/>
      <c r="D12" s="916"/>
      <c r="E12" s="894"/>
      <c r="F12" s="894"/>
      <c r="G12" s="894"/>
      <c r="H12" s="894"/>
      <c r="I12" s="894"/>
      <c r="J12" s="902"/>
      <c r="K12" s="899"/>
      <c r="L12" s="886"/>
      <c r="M12" s="886"/>
    </row>
    <row r="13" spans="1:13" ht="13.5" customHeight="1" x14ac:dyDescent="0.2">
      <c r="A13" s="922"/>
      <c r="B13" s="916"/>
      <c r="C13" s="916"/>
      <c r="D13" s="916"/>
      <c r="E13" s="894"/>
      <c r="F13" s="894"/>
      <c r="G13" s="894"/>
      <c r="H13" s="894"/>
      <c r="I13" s="894"/>
      <c r="J13" s="902"/>
      <c r="K13" s="899"/>
      <c r="L13" s="886"/>
      <c r="M13" s="886"/>
    </row>
    <row r="14" spans="1:13" ht="13.5" customHeight="1" x14ac:dyDescent="0.2">
      <c r="A14" s="922"/>
      <c r="B14" s="916"/>
      <c r="C14" s="916"/>
      <c r="D14" s="916"/>
      <c r="E14" s="894"/>
      <c r="F14" s="894"/>
      <c r="G14" s="894"/>
      <c r="H14" s="894"/>
      <c r="I14" s="894"/>
      <c r="J14" s="902"/>
      <c r="K14" s="899"/>
      <c r="L14" s="886"/>
      <c r="M14" s="886"/>
    </row>
    <row r="15" spans="1:13" ht="13.5" customHeight="1" x14ac:dyDescent="0.2">
      <c r="A15" s="921"/>
      <c r="B15" s="926"/>
      <c r="C15" s="925"/>
      <c r="D15" s="925"/>
      <c r="E15" s="925"/>
      <c r="F15" s="925"/>
      <c r="G15" s="925"/>
      <c r="H15" s="925"/>
      <c r="I15" s="925"/>
      <c r="J15" s="910"/>
      <c r="K15" s="910"/>
      <c r="L15" s="886"/>
      <c r="M15" s="886"/>
    </row>
    <row r="16" spans="1:13" ht="13.5" customHeight="1" x14ac:dyDescent="0.2">
      <c r="A16" s="931"/>
      <c r="B16" s="916"/>
      <c r="C16" s="894"/>
      <c r="D16" s="894"/>
      <c r="E16" s="894"/>
      <c r="F16" s="894"/>
      <c r="G16" s="894"/>
      <c r="H16" s="894"/>
      <c r="I16" s="894"/>
      <c r="J16" s="910"/>
      <c r="K16" s="910"/>
      <c r="L16" s="886"/>
      <c r="M16" s="886"/>
    </row>
    <row r="17" spans="1:13" ht="13.5" customHeight="1" x14ac:dyDescent="0.2">
      <c r="A17" s="931"/>
      <c r="B17" s="916"/>
      <c r="C17" s="894"/>
      <c r="D17" s="894"/>
      <c r="E17" s="894"/>
      <c r="F17" s="894"/>
      <c r="G17" s="894"/>
      <c r="H17" s="894"/>
      <c r="I17" s="894"/>
      <c r="J17" s="910"/>
      <c r="K17" s="910"/>
      <c r="L17" s="886"/>
      <c r="M17" s="886"/>
    </row>
    <row r="18" spans="1:13" ht="13.5" customHeight="1" x14ac:dyDescent="0.25">
      <c r="A18" s="912"/>
      <c r="B18" s="912"/>
      <c r="C18" s="930"/>
      <c r="D18" s="930"/>
      <c r="E18" s="899"/>
      <c r="F18" s="899"/>
      <c r="G18" s="899"/>
      <c r="H18" s="899"/>
      <c r="I18" s="899"/>
      <c r="J18" s="899"/>
      <c r="K18" s="899"/>
      <c r="L18" s="886"/>
      <c r="M18" s="886"/>
    </row>
    <row r="19" spans="1:13" ht="13.5" customHeight="1" x14ac:dyDescent="0.2">
      <c r="A19" s="917"/>
      <c r="B19" s="916"/>
      <c r="C19" s="915"/>
      <c r="D19" s="916"/>
      <c r="E19" s="915"/>
      <c r="F19" s="914"/>
      <c r="G19" s="915"/>
      <c r="H19" s="914"/>
      <c r="I19" s="913"/>
      <c r="J19" s="894"/>
      <c r="K19" s="918"/>
      <c r="L19" s="886"/>
      <c r="M19" s="886"/>
    </row>
    <row r="20" spans="1:13" ht="13.5" customHeight="1" x14ac:dyDescent="0.2">
      <c r="A20" s="912"/>
      <c r="B20" s="911"/>
      <c r="C20" s="911"/>
      <c r="D20" s="911"/>
      <c r="E20" s="899"/>
      <c r="F20" s="899"/>
      <c r="G20" s="899"/>
      <c r="H20" s="899"/>
      <c r="I20" s="899"/>
      <c r="J20" s="896"/>
      <c r="K20" s="896"/>
      <c r="L20" s="886"/>
      <c r="M20" s="886"/>
    </row>
    <row r="21" spans="1:13" ht="13.5" customHeight="1" x14ac:dyDescent="0.2">
      <c r="A21" s="922"/>
      <c r="B21" s="916"/>
      <c r="C21" s="916"/>
      <c r="D21" s="916"/>
      <c r="E21" s="894"/>
      <c r="F21" s="894"/>
      <c r="G21" s="894"/>
      <c r="H21" s="894"/>
      <c r="I21" s="894"/>
      <c r="J21" s="898"/>
      <c r="K21" s="894"/>
      <c r="L21" s="886"/>
      <c r="M21" s="886"/>
    </row>
    <row r="22" spans="1:13" ht="13.5" customHeight="1" x14ac:dyDescent="0.2">
      <c r="A22" s="922"/>
      <c r="B22" s="916"/>
      <c r="C22" s="916"/>
      <c r="D22" s="916"/>
      <c r="E22" s="894"/>
      <c r="F22" s="894"/>
      <c r="G22" s="894"/>
      <c r="H22" s="894"/>
      <c r="I22" s="894"/>
      <c r="J22" s="898"/>
      <c r="K22" s="894"/>
      <c r="L22" s="886"/>
      <c r="M22" s="886"/>
    </row>
    <row r="23" spans="1:13" ht="13.5" customHeight="1" x14ac:dyDescent="0.2">
      <c r="A23" s="922"/>
      <c r="B23" s="916"/>
      <c r="C23" s="916"/>
      <c r="D23" s="916"/>
      <c r="E23" s="894"/>
      <c r="F23" s="894"/>
      <c r="G23" s="894"/>
      <c r="H23" s="894"/>
      <c r="I23" s="894"/>
      <c r="J23" s="898"/>
      <c r="K23" s="894"/>
      <c r="L23" s="886"/>
      <c r="M23" s="886"/>
    </row>
    <row r="24" spans="1:13" ht="13.5" customHeight="1" x14ac:dyDescent="0.2">
      <c r="B24" s="911"/>
      <c r="C24" s="911"/>
      <c r="D24" s="911"/>
      <c r="E24" s="899"/>
      <c r="F24" s="899"/>
      <c r="G24" s="899"/>
      <c r="H24" s="899"/>
      <c r="I24" s="899"/>
      <c r="J24" s="902"/>
      <c r="K24" s="899"/>
      <c r="L24" s="886"/>
      <c r="M24" s="886"/>
    </row>
    <row r="25" spans="1:13" ht="13.5" customHeight="1" x14ac:dyDescent="0.2">
      <c r="B25" s="911"/>
      <c r="C25" s="911"/>
      <c r="D25" s="911"/>
      <c r="E25" s="899"/>
      <c r="F25" s="899"/>
      <c r="G25" s="899"/>
      <c r="H25" s="899"/>
      <c r="I25" s="899"/>
      <c r="J25" s="902"/>
      <c r="K25" s="899"/>
      <c r="L25" s="886"/>
      <c r="M25" s="886"/>
    </row>
    <row r="26" spans="1:13" ht="13.5" customHeight="1" x14ac:dyDescent="0.25">
      <c r="A26" s="929" t="s">
        <v>766</v>
      </c>
      <c r="B26" s="886"/>
      <c r="C26" s="928"/>
      <c r="D26" s="886"/>
      <c r="E26" s="886"/>
      <c r="F26" s="886"/>
      <c r="G26" s="886"/>
      <c r="H26" s="886"/>
      <c r="I26" s="886"/>
      <c r="J26" s="886"/>
      <c r="K26" s="894"/>
      <c r="L26" s="886"/>
      <c r="M26" s="886"/>
    </row>
    <row r="27" spans="1:13" ht="13.5" customHeight="1" x14ac:dyDescent="0.2">
      <c r="A27" s="927" t="s">
        <v>1320</v>
      </c>
      <c r="B27" s="916"/>
      <c r="C27" s="916"/>
      <c r="D27" s="916"/>
      <c r="E27" s="894"/>
      <c r="F27" s="894"/>
      <c r="G27" s="894"/>
      <c r="H27" s="894"/>
      <c r="I27" s="894"/>
      <c r="J27" s="886"/>
      <c r="K27" s="894"/>
      <c r="L27" s="886"/>
      <c r="M27" s="886"/>
    </row>
    <row r="28" spans="1:13" ht="13.5" customHeight="1" x14ac:dyDescent="0.2">
      <c r="A28" s="886"/>
      <c r="B28" s="916"/>
      <c r="C28" s="916"/>
      <c r="D28" s="916"/>
      <c r="E28" s="894"/>
      <c r="F28" s="894"/>
      <c r="G28" s="894"/>
      <c r="H28" s="894"/>
      <c r="I28" s="894"/>
      <c r="J28" s="886"/>
      <c r="K28" s="910"/>
      <c r="L28" s="886"/>
      <c r="M28" s="886"/>
    </row>
    <row r="29" spans="1:13" ht="13.5" customHeight="1" x14ac:dyDescent="0.2">
      <c r="A29" s="921"/>
      <c r="B29" s="926"/>
      <c r="C29" s="925"/>
      <c r="D29" s="925"/>
      <c r="E29" s="925"/>
      <c r="F29" s="925"/>
      <c r="G29" s="925"/>
      <c r="H29" s="925"/>
      <c r="I29" s="925"/>
      <c r="J29" s="898"/>
      <c r="K29" s="896"/>
      <c r="L29" s="886"/>
      <c r="M29" s="886"/>
    </row>
    <row r="30" spans="1:13" ht="13.5" customHeight="1" x14ac:dyDescent="0.2">
      <c r="A30" s="912"/>
      <c r="B30" s="920"/>
      <c r="C30" s="892"/>
      <c r="D30" s="892"/>
      <c r="E30" s="892"/>
      <c r="F30" s="892"/>
      <c r="G30" s="892"/>
      <c r="H30" s="892"/>
      <c r="I30" s="892"/>
      <c r="J30" s="898"/>
      <c r="K30" s="923"/>
      <c r="L30" s="886"/>
      <c r="M30" s="886"/>
    </row>
    <row r="31" spans="1:13" ht="13.5" customHeight="1" x14ac:dyDescent="0.25">
      <c r="A31" s="893"/>
      <c r="B31" s="893"/>
      <c r="C31" s="924"/>
      <c r="D31" s="923"/>
      <c r="E31" s="923"/>
      <c r="F31" s="923"/>
      <c r="G31" s="923"/>
      <c r="H31" s="923"/>
      <c r="I31" s="923"/>
      <c r="J31" s="910"/>
      <c r="K31" s="918"/>
      <c r="L31" s="886"/>
      <c r="M31" s="886"/>
    </row>
    <row r="32" spans="1:13" ht="13.5" customHeight="1" x14ac:dyDescent="0.2">
      <c r="A32" s="917"/>
      <c r="B32" s="916"/>
      <c r="C32" s="915"/>
      <c r="D32" s="916"/>
      <c r="E32" s="915"/>
      <c r="F32" s="914"/>
      <c r="G32" s="915"/>
      <c r="H32" s="914"/>
      <c r="I32" s="913"/>
      <c r="J32" s="896"/>
      <c r="K32" s="896"/>
      <c r="L32" s="886"/>
      <c r="M32" s="886"/>
    </row>
    <row r="33" spans="1:13" ht="13.5" customHeight="1" x14ac:dyDescent="0.2">
      <c r="A33" s="912"/>
      <c r="B33" s="911"/>
      <c r="C33" s="911"/>
      <c r="D33" s="911"/>
      <c r="E33" s="899"/>
      <c r="F33" s="899"/>
      <c r="G33" s="899"/>
      <c r="H33" s="899"/>
      <c r="I33" s="899"/>
      <c r="J33" s="893"/>
      <c r="K33" s="894"/>
      <c r="L33" s="886"/>
      <c r="M33" s="886"/>
    </row>
    <row r="34" spans="1:13" ht="13.5" customHeight="1" x14ac:dyDescent="0.2">
      <c r="A34" s="922"/>
      <c r="B34" s="916"/>
      <c r="C34" s="916"/>
      <c r="D34" s="916"/>
      <c r="E34" s="894"/>
      <c r="F34" s="894"/>
      <c r="G34" s="894"/>
      <c r="H34" s="894"/>
      <c r="I34" s="894"/>
      <c r="J34" s="894"/>
      <c r="K34" s="894"/>
      <c r="L34" s="886"/>
      <c r="M34" s="886"/>
    </row>
    <row r="35" spans="1:13" ht="13.5" customHeight="1" x14ac:dyDescent="0.2">
      <c r="A35" s="922"/>
      <c r="B35" s="916"/>
      <c r="C35" s="916"/>
      <c r="D35" s="916"/>
      <c r="E35" s="894"/>
      <c r="F35" s="894"/>
      <c r="G35" s="894"/>
      <c r="H35" s="894"/>
      <c r="I35" s="894"/>
      <c r="J35" s="896"/>
      <c r="K35" s="894"/>
      <c r="L35" s="886"/>
      <c r="M35" s="886"/>
    </row>
    <row r="36" spans="1:13" ht="13.5" customHeight="1" x14ac:dyDescent="0.2">
      <c r="A36" s="922"/>
      <c r="B36" s="916"/>
      <c r="C36" s="916"/>
      <c r="D36" s="916"/>
      <c r="E36" s="894"/>
      <c r="F36" s="894"/>
      <c r="G36" s="894"/>
      <c r="H36" s="894"/>
      <c r="I36" s="894"/>
      <c r="J36" s="898"/>
      <c r="K36" s="899"/>
      <c r="L36" s="886"/>
      <c r="M36" s="886"/>
    </row>
    <row r="37" spans="1:13" ht="13.5" customHeight="1" x14ac:dyDescent="0.2">
      <c r="A37" s="922"/>
      <c r="B37" s="911"/>
      <c r="C37" s="911"/>
      <c r="D37" s="911"/>
      <c r="E37" s="899"/>
      <c r="F37" s="899"/>
      <c r="G37" s="899"/>
      <c r="H37" s="899"/>
      <c r="I37" s="899"/>
      <c r="J37" s="898"/>
      <c r="K37" s="899"/>
      <c r="L37" s="886"/>
      <c r="M37" s="886"/>
    </row>
    <row r="38" spans="1:13" ht="13.5" customHeight="1" x14ac:dyDescent="0.2">
      <c r="A38" s="922"/>
      <c r="B38" s="911"/>
      <c r="C38" s="911"/>
      <c r="D38" s="911"/>
      <c r="E38" s="899"/>
      <c r="F38" s="899"/>
      <c r="G38" s="899"/>
      <c r="H38" s="899"/>
      <c r="I38" s="899"/>
      <c r="J38" s="898"/>
      <c r="K38" s="894"/>
      <c r="L38" s="886"/>
      <c r="M38" s="886"/>
    </row>
    <row r="39" spans="1:13" ht="13.5" customHeight="1" x14ac:dyDescent="0.2">
      <c r="A39" s="922"/>
      <c r="B39" s="916"/>
      <c r="C39" s="916"/>
      <c r="D39" s="916"/>
      <c r="E39" s="894"/>
      <c r="F39" s="894"/>
      <c r="G39" s="894"/>
      <c r="H39" s="894"/>
      <c r="I39" s="894"/>
      <c r="J39" s="902"/>
      <c r="K39" s="894"/>
      <c r="L39" s="886"/>
      <c r="M39" s="886"/>
    </row>
    <row r="40" spans="1:13" ht="13.5" customHeight="1" x14ac:dyDescent="0.2">
      <c r="A40" s="922"/>
      <c r="B40" s="916"/>
      <c r="C40" s="916"/>
      <c r="D40" s="916"/>
      <c r="E40" s="894"/>
      <c r="F40" s="894"/>
      <c r="G40" s="894"/>
      <c r="H40" s="894"/>
      <c r="I40" s="894"/>
      <c r="J40" s="902"/>
      <c r="K40" s="896"/>
      <c r="L40" s="886"/>
      <c r="M40" s="886"/>
    </row>
    <row r="41" spans="1:13" ht="13.5" customHeight="1" x14ac:dyDescent="0.2">
      <c r="A41" s="921"/>
      <c r="B41" s="920"/>
      <c r="C41" s="892"/>
      <c r="D41" s="892"/>
      <c r="E41" s="892"/>
      <c r="F41" s="892"/>
      <c r="G41" s="892"/>
      <c r="H41" s="892"/>
      <c r="I41" s="892"/>
      <c r="J41" s="898"/>
      <c r="K41" s="896"/>
      <c r="L41" s="886"/>
      <c r="M41" s="886"/>
    </row>
    <row r="42" spans="1:13" ht="13.5" customHeight="1" x14ac:dyDescent="0.2">
      <c r="A42" s="912"/>
      <c r="B42" s="920"/>
      <c r="C42" s="892"/>
      <c r="D42" s="892"/>
      <c r="E42" s="892"/>
      <c r="F42" s="892"/>
      <c r="G42" s="892"/>
      <c r="H42" s="892"/>
      <c r="I42" s="892"/>
      <c r="J42" s="898"/>
      <c r="K42" s="915"/>
      <c r="L42" s="886"/>
      <c r="M42" s="886"/>
    </row>
    <row r="43" spans="1:13" ht="13.5" customHeight="1" x14ac:dyDescent="0.2">
      <c r="A43" s="919"/>
      <c r="B43" s="915"/>
      <c r="C43" s="915"/>
      <c r="D43" s="915"/>
      <c r="E43" s="915"/>
      <c r="F43" s="915"/>
      <c r="G43" s="915"/>
      <c r="H43" s="915"/>
      <c r="I43" s="915"/>
      <c r="J43" s="896"/>
      <c r="K43" s="918"/>
      <c r="L43" s="886"/>
      <c r="M43" s="886"/>
    </row>
    <row r="44" spans="1:13" ht="13.5" customHeight="1" x14ac:dyDescent="0.2">
      <c r="A44" s="917"/>
      <c r="B44" s="916"/>
      <c r="C44" s="915"/>
      <c r="D44" s="916"/>
      <c r="E44" s="915"/>
      <c r="F44" s="914"/>
      <c r="G44" s="915"/>
      <c r="H44" s="914"/>
      <c r="I44" s="913"/>
      <c r="J44" s="896"/>
      <c r="K44" s="896"/>
      <c r="L44" s="886"/>
      <c r="M44" s="886"/>
    </row>
    <row r="45" spans="1:13" ht="13.5" customHeight="1" x14ac:dyDescent="0.2">
      <c r="A45" s="912"/>
      <c r="B45" s="911"/>
      <c r="C45" s="911"/>
      <c r="D45" s="911"/>
      <c r="E45" s="899"/>
      <c r="F45" s="899"/>
      <c r="G45" s="899"/>
      <c r="H45" s="899"/>
      <c r="I45" s="899"/>
      <c r="J45" s="889"/>
      <c r="K45" s="899"/>
    </row>
    <row r="46" spans="1:13" ht="13.5" customHeight="1" x14ac:dyDescent="0.25">
      <c r="H46" s="899"/>
      <c r="I46" s="899"/>
      <c r="J46" s="908"/>
      <c r="K46" s="899"/>
    </row>
    <row r="47" spans="1:13" ht="13.5" customHeight="1" x14ac:dyDescent="0.25">
      <c r="C47" s="950"/>
      <c r="J47" s="902"/>
      <c r="K47" s="899"/>
    </row>
    <row r="48" spans="1:13" ht="13.5" customHeight="1" x14ac:dyDescent="0.2">
      <c r="A48" s="951" t="s">
        <v>765</v>
      </c>
      <c r="B48" s="952"/>
      <c r="C48" s="952"/>
      <c r="D48" s="952"/>
      <c r="E48" s="952"/>
      <c r="F48" s="952"/>
      <c r="G48" s="899"/>
      <c r="H48" s="899"/>
      <c r="J48" s="902"/>
      <c r="K48" s="894"/>
    </row>
    <row r="49" spans="1:11" ht="13.5" customHeight="1" x14ac:dyDescent="0.25">
      <c r="C49" s="950"/>
      <c r="G49" s="899"/>
      <c r="I49" s="899"/>
      <c r="J49" s="902"/>
      <c r="K49" s="894"/>
    </row>
    <row r="50" spans="1:11" ht="13.5" customHeight="1" x14ac:dyDescent="0.25">
      <c r="A50" s="953" t="s">
        <v>764</v>
      </c>
      <c r="B50" s="954"/>
      <c r="C50" s="955"/>
      <c r="D50" s="954"/>
      <c r="G50" s="899"/>
      <c r="I50" s="892"/>
      <c r="J50" s="896"/>
      <c r="K50" s="896"/>
    </row>
    <row r="51" spans="1:11" ht="13.5" customHeight="1" x14ac:dyDescent="0.2">
      <c r="A51" s="956" t="s">
        <v>143</v>
      </c>
      <c r="B51" s="1393" t="s">
        <v>1327</v>
      </c>
      <c r="C51" s="1393" t="s">
        <v>1148</v>
      </c>
      <c r="D51" s="1393" t="s">
        <v>881</v>
      </c>
      <c r="E51" s="1740" t="s">
        <v>848</v>
      </c>
      <c r="F51" s="1740" t="s">
        <v>774</v>
      </c>
      <c r="H51" s="899"/>
      <c r="I51" s="892"/>
      <c r="J51" s="896"/>
      <c r="K51" s="896"/>
    </row>
    <row r="52" spans="1:11" ht="13.5" customHeight="1" x14ac:dyDescent="0.2">
      <c r="A52" s="957" t="s">
        <v>761</v>
      </c>
      <c r="B52" s="1040">
        <v>21</v>
      </c>
      <c r="C52" s="1040">
        <v>15</v>
      </c>
      <c r="D52" s="1040">
        <v>14</v>
      </c>
      <c r="E52" s="1040">
        <v>19</v>
      </c>
      <c r="F52" s="1040">
        <v>18</v>
      </c>
      <c r="I52" s="894"/>
      <c r="J52" s="910"/>
      <c r="K52" s="910"/>
    </row>
    <row r="53" spans="1:11" ht="13.5" customHeight="1" x14ac:dyDescent="0.2">
      <c r="A53" s="958" t="s">
        <v>760</v>
      </c>
      <c r="B53" s="1039">
        <v>18</v>
      </c>
      <c r="C53" s="1039">
        <v>11</v>
      </c>
      <c r="D53" s="1039">
        <v>13</v>
      </c>
      <c r="E53" s="1039">
        <v>19</v>
      </c>
      <c r="F53" s="1039">
        <v>16</v>
      </c>
      <c r="G53" s="897"/>
      <c r="H53" s="889"/>
      <c r="I53" s="909"/>
      <c r="J53" s="908"/>
      <c r="K53" s="907"/>
    </row>
    <row r="54" spans="1:11" ht="13.5" customHeight="1" x14ac:dyDescent="0.2">
      <c r="A54" s="958" t="s">
        <v>759</v>
      </c>
      <c r="B54" s="1039">
        <v>6</v>
      </c>
      <c r="C54" s="1039">
        <v>9</v>
      </c>
      <c r="D54" s="1039">
        <v>3</v>
      </c>
      <c r="E54" s="1039">
        <v>3</v>
      </c>
      <c r="F54" s="1039">
        <v>2</v>
      </c>
      <c r="G54" s="904"/>
      <c r="H54" s="906"/>
      <c r="I54" s="899"/>
      <c r="J54" s="896"/>
      <c r="K54" s="896"/>
    </row>
    <row r="55" spans="1:11" ht="13.5" customHeight="1" x14ac:dyDescent="0.2">
      <c r="A55" s="958" t="s">
        <v>758</v>
      </c>
      <c r="B55" s="1039">
        <v>2</v>
      </c>
      <c r="C55" s="1039">
        <v>2</v>
      </c>
      <c r="D55" s="1039">
        <v>3</v>
      </c>
      <c r="E55" s="1039">
        <v>1</v>
      </c>
      <c r="F55" s="1039">
        <v>2</v>
      </c>
      <c r="G55" s="905"/>
      <c r="H55" s="901"/>
      <c r="J55" s="902"/>
      <c r="K55" s="899"/>
    </row>
    <row r="56" spans="1:11" ht="13.5" customHeight="1" x14ac:dyDescent="0.2">
      <c r="A56" s="958" t="s">
        <v>757</v>
      </c>
      <c r="B56" s="1039">
        <v>4</v>
      </c>
      <c r="C56" s="1039">
        <v>5</v>
      </c>
      <c r="D56" s="1039">
        <v>3</v>
      </c>
      <c r="E56" s="1039">
        <v>5</v>
      </c>
      <c r="F56" s="1039">
        <v>6</v>
      </c>
      <c r="G56" s="905"/>
      <c r="H56" s="901"/>
      <c r="I56" s="899"/>
      <c r="J56" s="902"/>
      <c r="K56" s="899"/>
    </row>
    <row r="57" spans="1:11" ht="13.5" customHeight="1" x14ac:dyDescent="0.2">
      <c r="A57" s="958" t="s">
        <v>763</v>
      </c>
      <c r="B57" s="1039">
        <v>2</v>
      </c>
      <c r="C57" s="1039">
        <v>2</v>
      </c>
      <c r="D57" s="1039">
        <v>2</v>
      </c>
      <c r="E57" s="1039">
        <v>2</v>
      </c>
      <c r="F57" s="1039">
        <v>2</v>
      </c>
      <c r="G57" s="904"/>
      <c r="H57" s="901"/>
      <c r="I57" s="899"/>
      <c r="J57" s="902"/>
      <c r="K57" s="899"/>
    </row>
    <row r="58" spans="1:11" ht="13.5" customHeight="1" x14ac:dyDescent="0.2">
      <c r="A58" s="959" t="s">
        <v>403</v>
      </c>
      <c r="B58" s="1392">
        <v>0.34</v>
      </c>
      <c r="C58" s="1392">
        <v>0.5</v>
      </c>
      <c r="D58" s="1392">
        <v>0.4</v>
      </c>
      <c r="E58" s="1392">
        <v>0.4</v>
      </c>
      <c r="F58" s="1392">
        <v>0.38</v>
      </c>
      <c r="G58" s="904"/>
      <c r="H58" s="901"/>
      <c r="I58" s="899"/>
      <c r="J58" s="902"/>
      <c r="K58" s="899"/>
    </row>
    <row r="59" spans="1:11" ht="13.5" customHeight="1" x14ac:dyDescent="0.25">
      <c r="A59" s="943"/>
      <c r="B59" s="943"/>
      <c r="C59" s="944"/>
      <c r="D59" s="943"/>
      <c r="E59" s="943"/>
      <c r="F59" s="943"/>
      <c r="G59" s="903"/>
      <c r="H59" s="900"/>
      <c r="I59" s="899"/>
      <c r="J59" s="902"/>
      <c r="K59" s="899"/>
    </row>
    <row r="60" spans="1:11" ht="13.5" customHeight="1" x14ac:dyDescent="0.2">
      <c r="A60" s="32" t="s">
        <v>762</v>
      </c>
      <c r="B60" s="945"/>
      <c r="C60" s="945"/>
      <c r="D60" s="946"/>
      <c r="E60" s="946"/>
      <c r="F60" s="946"/>
      <c r="G60" s="901"/>
      <c r="I60" s="894"/>
      <c r="J60" s="898"/>
      <c r="K60" s="894"/>
    </row>
    <row r="61" spans="1:11" ht="13.5" customHeight="1" x14ac:dyDescent="0.2">
      <c r="A61" s="956" t="s">
        <v>143</v>
      </c>
      <c r="B61" s="1393" t="s">
        <v>1327</v>
      </c>
      <c r="C61" s="1393" t="s">
        <v>1148</v>
      </c>
      <c r="D61" s="1393" t="s">
        <v>881</v>
      </c>
      <c r="E61" s="1740" t="s">
        <v>848</v>
      </c>
      <c r="F61" s="1740" t="s">
        <v>774</v>
      </c>
      <c r="G61" s="900"/>
      <c r="H61" s="899"/>
      <c r="I61" s="894"/>
      <c r="J61" s="898"/>
      <c r="K61" s="894"/>
    </row>
    <row r="62" spans="1:11" s="895" customFormat="1" ht="13.5" customHeight="1" x14ac:dyDescent="0.2">
      <c r="A62" s="968" t="s">
        <v>761</v>
      </c>
      <c r="B62" s="1040">
        <v>34</v>
      </c>
      <c r="C62" s="1040">
        <v>37</v>
      </c>
      <c r="D62" s="1040">
        <v>38</v>
      </c>
      <c r="E62" s="1040">
        <v>47</v>
      </c>
      <c r="F62" s="1040">
        <v>38</v>
      </c>
      <c r="G62" s="897"/>
      <c r="H62" s="894"/>
      <c r="I62" s="892"/>
      <c r="J62" s="896"/>
      <c r="K62" s="896"/>
    </row>
    <row r="63" spans="1:11" ht="13.5" customHeight="1" x14ac:dyDescent="0.2">
      <c r="A63" s="969" t="s">
        <v>760</v>
      </c>
      <c r="B63" s="1039">
        <v>34</v>
      </c>
      <c r="C63" s="1039">
        <v>37</v>
      </c>
      <c r="D63" s="1039">
        <v>40</v>
      </c>
      <c r="E63" s="1039">
        <v>48</v>
      </c>
      <c r="F63" s="1039">
        <v>39</v>
      </c>
      <c r="G63" s="888"/>
      <c r="H63" s="894"/>
      <c r="I63" s="890"/>
      <c r="J63" s="893"/>
      <c r="K63" s="890"/>
    </row>
    <row r="64" spans="1:11" ht="13.5" customHeight="1" x14ac:dyDescent="0.2">
      <c r="A64" s="969" t="s">
        <v>759</v>
      </c>
      <c r="B64" s="1039">
        <v>6</v>
      </c>
      <c r="C64" s="1039">
        <v>5</v>
      </c>
      <c r="D64" s="1039">
        <v>6</v>
      </c>
      <c r="E64" s="1039">
        <v>4</v>
      </c>
      <c r="F64" s="1039">
        <v>5</v>
      </c>
      <c r="G64" s="888"/>
      <c r="H64" s="892"/>
      <c r="I64" s="887"/>
      <c r="J64" s="887"/>
      <c r="K64" s="887"/>
    </row>
    <row r="65" spans="1:11" ht="13.5" customHeight="1" x14ac:dyDescent="0.2">
      <c r="A65" s="969" t="s">
        <v>758</v>
      </c>
      <c r="B65" s="1039">
        <v>5</v>
      </c>
      <c r="C65" s="1039">
        <v>3</v>
      </c>
      <c r="D65" s="1039">
        <v>1</v>
      </c>
      <c r="E65" s="1039">
        <v>1</v>
      </c>
      <c r="F65" s="1039">
        <v>1</v>
      </c>
      <c r="G65" s="891"/>
      <c r="H65" s="890"/>
      <c r="I65" s="889"/>
      <c r="J65" s="889"/>
      <c r="K65" s="889"/>
    </row>
    <row r="66" spans="1:11" ht="13.5" customHeight="1" x14ac:dyDescent="0.2">
      <c r="A66" s="969" t="s">
        <v>757</v>
      </c>
      <c r="B66" s="1039">
        <v>1</v>
      </c>
      <c r="C66" s="1039">
        <v>0</v>
      </c>
      <c r="D66" s="1039">
        <v>1</v>
      </c>
      <c r="E66" s="1039">
        <v>0</v>
      </c>
      <c r="F66" s="1039">
        <v>1</v>
      </c>
      <c r="G66" s="888"/>
      <c r="H66" s="887"/>
      <c r="I66" s="886"/>
      <c r="J66" s="886"/>
      <c r="K66" s="886"/>
    </row>
    <row r="67" spans="1:11" ht="13.5" customHeight="1" x14ac:dyDescent="0.2">
      <c r="A67" s="970" t="s">
        <v>403</v>
      </c>
      <c r="B67" s="1392">
        <v>0.26</v>
      </c>
      <c r="C67" s="1392">
        <v>0.17</v>
      </c>
      <c r="D67" s="1392">
        <v>0.18</v>
      </c>
      <c r="E67" s="1392">
        <v>0.11</v>
      </c>
      <c r="F67" s="1392">
        <v>0.2</v>
      </c>
      <c r="G67" s="886"/>
      <c r="H67" s="886"/>
      <c r="I67" s="886"/>
      <c r="J67" s="886"/>
      <c r="K67" s="886"/>
    </row>
    <row r="68" spans="1:11" ht="13.5" customHeight="1" x14ac:dyDescent="0.25">
      <c r="A68" s="947"/>
      <c r="B68" s="943"/>
      <c r="C68" s="944"/>
      <c r="D68" s="943"/>
      <c r="E68" s="943"/>
      <c r="F68" s="943"/>
    </row>
  </sheetData>
  <printOptions horizontalCentered="1"/>
  <pageMargins left="0.7" right="0.7" top="0.75" bottom="0.75" header="0.3" footer="0.3"/>
  <pageSetup paperSize="9" scale="80" orientation="portrait" r:id="rId1"/>
  <headerFooter>
    <oddHeader>&amp;R&amp;"Arial,Normal"&amp;8Risk</oddHead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425B7-1C08-405A-B4BC-702CEC863B35}">
  <sheetPr>
    <tabColor theme="8" tint="0.59999389629810485"/>
  </sheetPr>
  <dimension ref="A1:T67"/>
  <sheetViews>
    <sheetView view="pageBreakPreview" topLeftCell="A8" zoomScaleNormal="100" zoomScaleSheetLayoutView="100" workbookViewId="0">
      <selection activeCell="D22" sqref="D22"/>
    </sheetView>
  </sheetViews>
  <sheetFormatPr defaultColWidth="9.140625" defaultRowHeight="13.5" customHeight="1" x14ac:dyDescent="0.25"/>
  <cols>
    <col min="1" max="1" width="26.85546875" style="1140" customWidth="1"/>
    <col min="2" max="2" width="7" style="1140" customWidth="1"/>
    <col min="3" max="3" width="6.5703125" style="573" customWidth="1"/>
    <col min="4" max="4" width="7" style="1140" customWidth="1"/>
    <col min="5" max="5" width="6.5703125" style="573" customWidth="1"/>
    <col min="6" max="6" width="7" style="1140" customWidth="1"/>
    <col min="7" max="7" width="6.5703125" style="573" customWidth="1"/>
    <col min="8" max="8" width="6.85546875" style="1140" customWidth="1"/>
    <col min="9" max="11" width="6.5703125" style="1140" customWidth="1"/>
    <col min="12" max="12" width="8" style="1140" customWidth="1"/>
    <col min="13" max="13" width="6.42578125" style="1140" customWidth="1"/>
    <col min="14" max="16384" width="9.140625" style="1140"/>
  </cols>
  <sheetData>
    <row r="1" spans="1:11" ht="13.5" customHeight="1" x14ac:dyDescent="0.2">
      <c r="A1" s="2281" t="s">
        <v>417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</row>
    <row r="2" spans="1:11" ht="13.5" customHeight="1" x14ac:dyDescent="0.2">
      <c r="A2" s="1152" t="s">
        <v>635</v>
      </c>
      <c r="B2" s="1151"/>
      <c r="C2" s="1151"/>
      <c r="D2" s="1151"/>
      <c r="E2" s="1151"/>
      <c r="F2" s="1151"/>
      <c r="G2" s="1151"/>
      <c r="H2" s="1151"/>
      <c r="I2" s="1150"/>
      <c r="J2" s="1150"/>
      <c r="K2" s="1150"/>
    </row>
    <row r="3" spans="1:11" ht="13.5" customHeight="1" x14ac:dyDescent="0.2">
      <c r="A3" s="1152"/>
      <c r="B3" s="1151"/>
      <c r="C3" s="1151"/>
      <c r="D3" s="1151"/>
      <c r="E3" s="1151"/>
      <c r="F3" s="1151"/>
      <c r="G3" s="1151"/>
      <c r="H3" s="1151"/>
      <c r="I3" s="1150"/>
      <c r="J3" s="1150"/>
      <c r="K3" s="1150"/>
    </row>
    <row r="4" spans="1:11" ht="13.5" customHeight="1" x14ac:dyDescent="0.25">
      <c r="A4" s="2282" t="s">
        <v>1553</v>
      </c>
      <c r="B4" s="575"/>
      <c r="C4" s="578"/>
      <c r="D4" s="575"/>
      <c r="E4" s="578"/>
      <c r="F4" s="575"/>
      <c r="G4" s="578"/>
      <c r="H4" s="1141"/>
      <c r="I4" s="1141"/>
      <c r="J4" s="1141"/>
      <c r="K4" s="1141"/>
    </row>
    <row r="5" spans="1:11" ht="13.5" customHeight="1" thickBot="1" x14ac:dyDescent="0.25">
      <c r="A5" s="2283" t="s">
        <v>414</v>
      </c>
      <c r="B5" s="572" t="s">
        <v>1320</v>
      </c>
      <c r="C5" s="585" t="s">
        <v>308</v>
      </c>
      <c r="D5" s="572" t="s">
        <v>1147</v>
      </c>
      <c r="E5" s="585" t="s">
        <v>308</v>
      </c>
      <c r="F5" s="572" t="s">
        <v>880</v>
      </c>
      <c r="G5" s="585" t="s">
        <v>308</v>
      </c>
      <c r="H5" s="572" t="s">
        <v>845</v>
      </c>
      <c r="I5" s="572" t="s">
        <v>308</v>
      </c>
      <c r="J5" s="572" t="s">
        <v>770</v>
      </c>
      <c r="K5" s="572" t="s">
        <v>308</v>
      </c>
    </row>
    <row r="6" spans="1:11" ht="13.5" customHeight="1" x14ac:dyDescent="0.2">
      <c r="A6" s="1148"/>
      <c r="B6" s="1148"/>
      <c r="C6" s="1148"/>
      <c r="D6" s="1148"/>
      <c r="E6" s="1148"/>
      <c r="F6" s="1148"/>
      <c r="G6" s="1148"/>
      <c r="H6" s="1148"/>
      <c r="I6" s="1148"/>
      <c r="J6" s="1148"/>
      <c r="K6" s="1148"/>
    </row>
    <row r="7" spans="1:11" ht="13.5" customHeight="1" x14ac:dyDescent="0.2">
      <c r="A7" s="584" t="s">
        <v>413</v>
      </c>
      <c r="B7" s="1145">
        <v>16.710187438045299</v>
      </c>
      <c r="C7" s="2220">
        <v>0.62637764232508197</v>
      </c>
      <c r="D7" s="1145">
        <v>16.658478063075101</v>
      </c>
      <c r="E7" s="2222">
        <v>0.63435070927262005</v>
      </c>
      <c r="F7" s="1145">
        <v>16.6467191059659</v>
      </c>
      <c r="G7" s="2222">
        <v>0.64113730987002304</v>
      </c>
      <c r="H7" s="1145">
        <v>15.221397174117801</v>
      </c>
      <c r="I7" s="2222">
        <v>0.65208474898694002</v>
      </c>
      <c r="J7" s="1145">
        <v>15.2600655495516</v>
      </c>
      <c r="K7" s="2222">
        <v>0.65980458115169005</v>
      </c>
    </row>
    <row r="8" spans="1:11" ht="13.5" customHeight="1" x14ac:dyDescent="0.2">
      <c r="A8" s="584" t="s">
        <v>412</v>
      </c>
      <c r="B8" s="1145">
        <v>2.3460727621872102</v>
      </c>
      <c r="C8" s="2220">
        <v>8.7942013274855999E-2</v>
      </c>
      <c r="D8" s="1145">
        <v>2.3312707890777</v>
      </c>
      <c r="E8" s="2222">
        <v>8.8774212923805801E-2</v>
      </c>
      <c r="F8" s="1145">
        <v>2.3163140380695499</v>
      </c>
      <c r="G8" s="2222">
        <v>8.9211293932980204E-2</v>
      </c>
      <c r="H8" s="1145">
        <v>2.0468351750291101</v>
      </c>
      <c r="I8" s="2222">
        <v>8.7686431544931498E-2</v>
      </c>
      <c r="J8" s="1145">
        <v>2.0535113461674799</v>
      </c>
      <c r="K8" s="2222">
        <v>8.8788360000727207E-2</v>
      </c>
    </row>
    <row r="9" spans="1:11" ht="13.5" customHeight="1" x14ac:dyDescent="0.2">
      <c r="A9" s="584" t="s">
        <v>411</v>
      </c>
      <c r="B9" s="1145">
        <v>1.7455914225139</v>
      </c>
      <c r="C9" s="2220">
        <v>6.5433104431115802E-2</v>
      </c>
      <c r="D9" s="1145">
        <v>1.7312063695316999</v>
      </c>
      <c r="E9" s="2222">
        <v>6.5923908789959795E-2</v>
      </c>
      <c r="F9" s="1145">
        <v>1.71653165032345</v>
      </c>
      <c r="G9" s="2222">
        <v>6.6111074355829996E-2</v>
      </c>
      <c r="H9" s="1145">
        <v>1.4914641147702801</v>
      </c>
      <c r="I9" s="2222">
        <v>6.3894331891998196E-2</v>
      </c>
      <c r="J9" s="1145">
        <v>1.4977520563919899</v>
      </c>
      <c r="K9" s="2222">
        <v>6.4758808868015605E-2</v>
      </c>
    </row>
    <row r="10" spans="1:11" ht="13.5" customHeight="1" x14ac:dyDescent="0.2">
      <c r="A10" s="584" t="s">
        <v>408</v>
      </c>
      <c r="B10" s="1145">
        <v>1.14138425549356</v>
      </c>
      <c r="C10" s="2220">
        <v>4.2784533781785802E-2</v>
      </c>
      <c r="D10" s="1145">
        <v>1.1250028317054901</v>
      </c>
      <c r="E10" s="2222">
        <v>4.28398285560034E-2</v>
      </c>
      <c r="F10" s="1145">
        <v>1.1099158968210701</v>
      </c>
      <c r="G10" s="2222">
        <v>4.2747672243403603E-2</v>
      </c>
      <c r="H10" s="1145">
        <v>0.94081442336276</v>
      </c>
      <c r="I10" s="2222">
        <v>4.0304495709826499E-2</v>
      </c>
      <c r="J10" s="1145">
        <v>0.948484477178962</v>
      </c>
      <c r="K10" s="2222">
        <v>4.10099420059395E-2</v>
      </c>
    </row>
    <row r="11" spans="1:11" ht="13.5" customHeight="1" thickBot="1" x14ac:dyDescent="0.25">
      <c r="A11" s="583" t="s">
        <v>416</v>
      </c>
      <c r="B11" s="1149">
        <v>4.7342607450717402</v>
      </c>
      <c r="C11" s="2221">
        <v>0.17746270618716001</v>
      </c>
      <c r="D11" s="1149">
        <v>4.4147173420495598</v>
      </c>
      <c r="E11" s="2223">
        <v>0.168111340457612</v>
      </c>
      <c r="F11" s="1149">
        <v>4.17487803462976</v>
      </c>
      <c r="G11" s="2223">
        <v>0.16079264959776399</v>
      </c>
      <c r="H11" s="1149">
        <v>3.6421561475883402</v>
      </c>
      <c r="I11" s="2223">
        <v>0.15602999186630401</v>
      </c>
      <c r="J11" s="1149">
        <v>3.3683460068192401</v>
      </c>
      <c r="K11" s="2223">
        <v>0.14563830797362801</v>
      </c>
    </row>
    <row r="12" spans="1:11" ht="13.5" customHeight="1" x14ac:dyDescent="0.2">
      <c r="A12" s="582" t="s">
        <v>298</v>
      </c>
      <c r="B12" s="580">
        <v>26.677496623311701</v>
      </c>
      <c r="C12" s="579">
        <v>1</v>
      </c>
      <c r="D12" s="580">
        <v>26.260675395439598</v>
      </c>
      <c r="E12" s="579">
        <v>1</v>
      </c>
      <c r="F12" s="580">
        <v>25.964358725809799</v>
      </c>
      <c r="G12" s="579">
        <v>1</v>
      </c>
      <c r="H12" s="580">
        <v>23.342667034868299</v>
      </c>
      <c r="I12" s="579">
        <v>1</v>
      </c>
      <c r="J12" s="580">
        <v>23.1281594361092</v>
      </c>
      <c r="K12" s="579">
        <v>1</v>
      </c>
    </row>
    <row r="13" spans="1:11" ht="13.5" customHeight="1" x14ac:dyDescent="0.2">
      <c r="A13" s="594"/>
      <c r="B13" s="593"/>
      <c r="C13" s="592"/>
      <c r="D13" s="593"/>
      <c r="E13" s="592"/>
      <c r="F13" s="593"/>
      <c r="G13" s="592"/>
      <c r="H13" s="593"/>
      <c r="I13" s="592"/>
      <c r="J13" s="592"/>
      <c r="K13" s="592"/>
    </row>
    <row r="14" spans="1:11" ht="13.5" customHeight="1" x14ac:dyDescent="0.2">
      <c r="A14" s="2282" t="s">
        <v>1552</v>
      </c>
      <c r="B14" s="576"/>
      <c r="C14" s="576"/>
      <c r="D14" s="576"/>
      <c r="E14" s="576"/>
      <c r="F14" s="576"/>
      <c r="G14" s="576"/>
      <c r="H14" s="576"/>
      <c r="I14" s="576"/>
      <c r="J14" s="576"/>
      <c r="K14" s="576"/>
    </row>
    <row r="15" spans="1:11" ht="13.5" customHeight="1" thickBot="1" x14ac:dyDescent="0.25">
      <c r="A15" s="2283" t="s">
        <v>415</v>
      </c>
      <c r="B15" s="572" t="s">
        <v>1320</v>
      </c>
      <c r="C15" s="572" t="s">
        <v>308</v>
      </c>
      <c r="D15" s="572" t="s">
        <v>1147</v>
      </c>
      <c r="E15" s="572" t="s">
        <v>308</v>
      </c>
      <c r="F15" s="572" t="s">
        <v>880</v>
      </c>
      <c r="G15" s="572" t="s">
        <v>308</v>
      </c>
      <c r="H15" s="572" t="s">
        <v>845</v>
      </c>
      <c r="I15" s="572" t="s">
        <v>308</v>
      </c>
      <c r="J15" s="572" t="s">
        <v>770</v>
      </c>
      <c r="K15" s="572" t="s">
        <v>308</v>
      </c>
    </row>
    <row r="16" spans="1:11" ht="13.5" customHeight="1" x14ac:dyDescent="0.2">
      <c r="A16" s="1148"/>
      <c r="B16" s="1147"/>
      <c r="C16" s="1147"/>
      <c r="D16" s="1147"/>
      <c r="E16" s="1147"/>
      <c r="F16" s="1147"/>
      <c r="G16" s="1147"/>
      <c r="H16" s="1147"/>
      <c r="I16" s="1147"/>
      <c r="J16" s="1147"/>
      <c r="K16" s="1147"/>
    </row>
    <row r="17" spans="1:11" ht="13.5" customHeight="1" x14ac:dyDescent="0.2">
      <c r="A17" s="584" t="s">
        <v>413</v>
      </c>
      <c r="B17" s="1145">
        <v>4.4815436456523896</v>
      </c>
      <c r="C17" s="2222">
        <v>0.26547007275964601</v>
      </c>
      <c r="D17" s="1145">
        <v>4.2107678802348696</v>
      </c>
      <c r="E17" s="2222">
        <v>0.254313871402914</v>
      </c>
      <c r="F17" s="1145">
        <v>4.2637770967507498</v>
      </c>
      <c r="G17" s="2222">
        <v>0.26069039991562698</v>
      </c>
      <c r="H17" s="1145">
        <v>3.4223035169724398</v>
      </c>
      <c r="I17" s="2222">
        <v>0.30071075537207598</v>
      </c>
      <c r="J17" s="1145">
        <v>3.2280194135221199</v>
      </c>
      <c r="K17" s="2222">
        <v>0.31912651994354202</v>
      </c>
    </row>
    <row r="18" spans="1:11" ht="13.5" customHeight="1" x14ac:dyDescent="0.2">
      <c r="A18" s="584" t="s">
        <v>412</v>
      </c>
      <c r="B18" s="1145">
        <v>2.84185731932893</v>
      </c>
      <c r="C18" s="2222">
        <v>0.16834111837037799</v>
      </c>
      <c r="D18" s="1145">
        <v>2.7402391679476001</v>
      </c>
      <c r="E18" s="2222">
        <v>0.165499702475118</v>
      </c>
      <c r="F18" s="1145">
        <v>2.76325742747439</v>
      </c>
      <c r="G18" s="2222">
        <v>0.16894754755990399</v>
      </c>
      <c r="H18" s="1145">
        <v>1.9843179066274601</v>
      </c>
      <c r="I18" s="2222">
        <v>0.174357924024273</v>
      </c>
      <c r="J18" s="1145">
        <v>1.81480187960839</v>
      </c>
      <c r="K18" s="2222">
        <v>0.17941385538152901</v>
      </c>
    </row>
    <row r="19" spans="1:11" ht="13.5" customHeight="1" x14ac:dyDescent="0.2">
      <c r="A19" s="584" t="s">
        <v>411</v>
      </c>
      <c r="B19" s="1145">
        <v>3.7184262455774002</v>
      </c>
      <c r="C19" s="2222">
        <v>0.220265819997634</v>
      </c>
      <c r="D19" s="1145">
        <v>3.6809308286764102</v>
      </c>
      <c r="E19" s="2222">
        <v>0.22231379074612401</v>
      </c>
      <c r="F19" s="1145">
        <v>3.65476513459837</v>
      </c>
      <c r="G19" s="2222">
        <v>0.22345497030372499</v>
      </c>
      <c r="H19" s="1145">
        <v>2.46721811572412</v>
      </c>
      <c r="I19" s="2222">
        <v>0.21678936995728901</v>
      </c>
      <c r="J19" s="1145">
        <v>2.1727897751765601</v>
      </c>
      <c r="K19" s="2222">
        <v>0.21480504008631099</v>
      </c>
    </row>
    <row r="20" spans="1:11" ht="13.5" customHeight="1" x14ac:dyDescent="0.2">
      <c r="A20" s="584" t="s">
        <v>408</v>
      </c>
      <c r="B20" s="1145">
        <v>3.5265311707607898</v>
      </c>
      <c r="C20" s="2222">
        <v>0.20889866539607099</v>
      </c>
      <c r="D20" s="1145">
        <v>3.56118438102457</v>
      </c>
      <c r="E20" s="2222">
        <v>0.215081574780948</v>
      </c>
      <c r="F20" s="1145">
        <v>3.5138262317026898</v>
      </c>
      <c r="G20" s="2222">
        <v>0.21483786436084101</v>
      </c>
      <c r="H20" s="1145">
        <v>2.2127929074247601</v>
      </c>
      <c r="I20" s="2222">
        <v>0.194433551370783</v>
      </c>
      <c r="J20" s="1145">
        <v>1.8408298278776001</v>
      </c>
      <c r="K20" s="2222">
        <v>0.18198701479860899</v>
      </c>
    </row>
    <row r="21" spans="1:11" ht="13.5" customHeight="1" x14ac:dyDescent="0.2">
      <c r="A21" s="584" t="s">
        <v>407</v>
      </c>
      <c r="B21" s="1145">
        <v>2.3131815944120602</v>
      </c>
      <c r="C21" s="2222">
        <v>0.13702432347625801</v>
      </c>
      <c r="D21" s="1145">
        <v>2.3642438700682198</v>
      </c>
      <c r="E21" s="2222">
        <v>0.14279106059489599</v>
      </c>
      <c r="F21" s="1145">
        <v>2.1600860886287898</v>
      </c>
      <c r="G21" s="2222">
        <v>0.132069217859899</v>
      </c>
      <c r="H21" s="1145">
        <v>1.29408292785733</v>
      </c>
      <c r="I21" s="2222">
        <v>0.113708399275569</v>
      </c>
      <c r="J21" s="1145">
        <v>1.0587303972986</v>
      </c>
      <c r="K21" s="2222">
        <v>0.104667569790014</v>
      </c>
    </row>
    <row r="22" spans="1:11" ht="13.5" customHeight="1" x14ac:dyDescent="0.2">
      <c r="A22" s="584" t="s">
        <v>406</v>
      </c>
      <c r="B22" s="1145" t="s">
        <v>410</v>
      </c>
      <c r="C22" s="2222"/>
      <c r="D22" s="1145" t="s">
        <v>410</v>
      </c>
      <c r="E22" s="1145"/>
      <c r="F22" s="1145" t="s">
        <v>410</v>
      </c>
      <c r="G22" s="1145"/>
      <c r="H22" s="1145" t="s">
        <v>410</v>
      </c>
      <c r="I22" s="1145"/>
      <c r="J22" s="1145" t="s">
        <v>410</v>
      </c>
      <c r="K22" s="1145"/>
    </row>
    <row r="23" spans="1:11" ht="13.5" customHeight="1" thickBot="1" x14ac:dyDescent="0.25">
      <c r="A23" s="583" t="s">
        <v>636</v>
      </c>
      <c r="B23" s="1149" t="s">
        <v>410</v>
      </c>
      <c r="C23" s="2223"/>
      <c r="D23" s="1149" t="s">
        <v>410</v>
      </c>
      <c r="E23" s="1149"/>
      <c r="F23" s="1149" t="s">
        <v>410</v>
      </c>
      <c r="G23" s="1149"/>
      <c r="H23" s="1149" t="s">
        <v>410</v>
      </c>
      <c r="I23" s="1149"/>
      <c r="J23" s="1149" t="s">
        <v>410</v>
      </c>
      <c r="K23" s="1149"/>
    </row>
    <row r="24" spans="1:11" ht="13.5" customHeight="1" x14ac:dyDescent="0.2">
      <c r="A24" s="582" t="s">
        <v>298</v>
      </c>
      <c r="B24" s="580">
        <v>16.881539975731801</v>
      </c>
      <c r="C24" s="579">
        <v>1</v>
      </c>
      <c r="D24" s="580">
        <v>16.557366127951699</v>
      </c>
      <c r="E24" s="579">
        <v>1</v>
      </c>
      <c r="F24" s="580">
        <v>16.3557119791551</v>
      </c>
      <c r="G24" s="579">
        <v>1</v>
      </c>
      <c r="H24" s="580">
        <v>11.380715374606201</v>
      </c>
      <c r="I24" s="579">
        <v>1</v>
      </c>
      <c r="J24" s="580">
        <v>10.115171293483201</v>
      </c>
      <c r="K24" s="579">
        <v>1</v>
      </c>
    </row>
    <row r="25" spans="1:11" ht="13.5" customHeight="1" x14ac:dyDescent="0.2">
      <c r="A25" s="1148"/>
      <c r="B25" s="590"/>
      <c r="C25" s="589"/>
      <c r="D25" s="590"/>
      <c r="E25" s="589"/>
      <c r="F25" s="590"/>
      <c r="G25" s="589"/>
      <c r="H25" s="590"/>
      <c r="I25" s="589"/>
      <c r="J25" s="589"/>
      <c r="K25" s="589"/>
    </row>
    <row r="26" spans="1:11" ht="13.5" customHeight="1" x14ac:dyDescent="0.25">
      <c r="A26" s="2282" t="s">
        <v>634</v>
      </c>
      <c r="B26" s="1148"/>
      <c r="C26" s="591"/>
      <c r="D26" s="1148"/>
      <c r="E26" s="591"/>
      <c r="F26" s="1148"/>
      <c r="G26" s="591"/>
      <c r="H26" s="1148"/>
      <c r="I26" s="591"/>
      <c r="J26" s="591"/>
      <c r="K26" s="1144"/>
    </row>
    <row r="27" spans="1:11" ht="13.5" customHeight="1" thickBot="1" x14ac:dyDescent="0.25">
      <c r="A27" s="2283" t="s">
        <v>414</v>
      </c>
      <c r="B27" s="572" t="s">
        <v>1320</v>
      </c>
      <c r="C27" s="572" t="s">
        <v>308</v>
      </c>
      <c r="D27" s="572" t="s">
        <v>1147</v>
      </c>
      <c r="E27" s="572" t="s">
        <v>308</v>
      </c>
      <c r="F27" s="572" t="s">
        <v>880</v>
      </c>
      <c r="G27" s="572" t="s">
        <v>308</v>
      </c>
      <c r="H27" s="572" t="s">
        <v>845</v>
      </c>
      <c r="I27" s="572" t="s">
        <v>308</v>
      </c>
      <c r="J27" s="572" t="s">
        <v>770</v>
      </c>
      <c r="K27" s="572" t="s">
        <v>308</v>
      </c>
    </row>
    <row r="28" spans="1:11" ht="13.5" customHeight="1" x14ac:dyDescent="0.2">
      <c r="A28" s="1148"/>
      <c r="B28" s="1147"/>
      <c r="C28" s="1147"/>
      <c r="D28" s="1147"/>
      <c r="E28" s="1147"/>
      <c r="F28" s="1147"/>
      <c r="G28" s="1147"/>
      <c r="H28" s="1147"/>
      <c r="I28" s="1147"/>
      <c r="J28" s="1147"/>
      <c r="K28" s="1147"/>
    </row>
    <row r="29" spans="1:11" ht="13.5" customHeight="1" x14ac:dyDescent="0.2">
      <c r="A29" s="584" t="s">
        <v>413</v>
      </c>
      <c r="B29" s="1145">
        <v>38.515205741504801</v>
      </c>
      <c r="C29" s="2222">
        <v>0.71707406414516295</v>
      </c>
      <c r="D29" s="1145">
        <v>36.887228844366398</v>
      </c>
      <c r="E29" s="2222">
        <v>0.71678529698932403</v>
      </c>
      <c r="F29" s="1145">
        <v>36.791645389298701</v>
      </c>
      <c r="G29" s="2222">
        <v>0.71646718694629996</v>
      </c>
      <c r="H29" s="1145">
        <v>36.8597696560117</v>
      </c>
      <c r="I29" s="2222">
        <v>0.71591260587738004</v>
      </c>
      <c r="J29" s="1145">
        <v>37.0827768147958</v>
      </c>
      <c r="K29" s="2222">
        <v>0.71476804669136296</v>
      </c>
    </row>
    <row r="30" spans="1:11" ht="13.5" customHeight="1" x14ac:dyDescent="0.2">
      <c r="A30" s="584" t="s">
        <v>412</v>
      </c>
      <c r="B30" s="1145">
        <v>6.1273331054821902</v>
      </c>
      <c r="C30" s="2222">
        <v>0.11407836379761301</v>
      </c>
      <c r="D30" s="1145">
        <v>5.8670182112260498</v>
      </c>
      <c r="E30" s="2222">
        <v>0.114006731400689</v>
      </c>
      <c r="F30" s="1145">
        <v>5.8495240902952199</v>
      </c>
      <c r="G30" s="2222">
        <v>0.11391151511716401</v>
      </c>
      <c r="H30" s="1145">
        <v>5.8679877320561102</v>
      </c>
      <c r="I30" s="2222">
        <v>0.113971585490568</v>
      </c>
      <c r="J30" s="1145">
        <v>5.9163650454791297</v>
      </c>
      <c r="K30" s="2222">
        <v>0.114037541152606</v>
      </c>
    </row>
    <row r="31" spans="1:11" ht="13.5" customHeight="1" x14ac:dyDescent="0.2">
      <c r="A31" s="584" t="s">
        <v>411</v>
      </c>
      <c r="B31" s="1145">
        <v>4.7374292808623304</v>
      </c>
      <c r="C31" s="2222">
        <v>8.8201207876905399E-2</v>
      </c>
      <c r="D31" s="1145">
        <v>4.5391610356256802</v>
      </c>
      <c r="E31" s="2222">
        <v>8.8204074768826801E-2</v>
      </c>
      <c r="F31" s="1145">
        <v>4.5413048537062402</v>
      </c>
      <c r="G31" s="2222">
        <v>8.8435727165028094E-2</v>
      </c>
      <c r="H31" s="1145">
        <v>4.5593357141110502</v>
      </c>
      <c r="I31" s="2222">
        <v>8.8554159253317305E-2</v>
      </c>
      <c r="J31" s="1145">
        <v>4.6063220197445904</v>
      </c>
      <c r="K31" s="2222">
        <v>8.8786549317163996E-2</v>
      </c>
    </row>
    <row r="32" spans="1:11" ht="13.5" customHeight="1" x14ac:dyDescent="0.2">
      <c r="A32" s="584" t="s">
        <v>408</v>
      </c>
      <c r="B32" s="1145">
        <v>3.2954687776140799</v>
      </c>
      <c r="C32" s="2222">
        <v>6.1354863465799998E-2</v>
      </c>
      <c r="D32" s="1145">
        <v>3.1780860052759299</v>
      </c>
      <c r="E32" s="2222">
        <v>6.1755935387844497E-2</v>
      </c>
      <c r="F32" s="1145">
        <v>3.1766337131722802</v>
      </c>
      <c r="G32" s="2222">
        <v>6.1860615266130702E-2</v>
      </c>
      <c r="H32" s="1145">
        <v>3.19803478139757</v>
      </c>
      <c r="I32" s="2222">
        <v>6.21141541415852E-2</v>
      </c>
      <c r="J32" s="1145">
        <v>3.2510595239059401</v>
      </c>
      <c r="K32" s="2222">
        <v>6.2663955215253295E-2</v>
      </c>
    </row>
    <row r="33" spans="1:12" ht="13.5" customHeight="1" x14ac:dyDescent="0.2">
      <c r="A33" s="584" t="s">
        <v>407</v>
      </c>
      <c r="B33" s="1145">
        <v>1.0361776505859399</v>
      </c>
      <c r="C33" s="2222">
        <v>1.9291500714517899E-2</v>
      </c>
      <c r="D33" s="1145">
        <v>0.99053923385170894</v>
      </c>
      <c r="E33" s="2222">
        <v>1.9247961453315001E-2</v>
      </c>
      <c r="F33" s="1145">
        <v>0.99236493041396501</v>
      </c>
      <c r="G33" s="2222">
        <v>1.93249555053783E-2</v>
      </c>
      <c r="H33" s="1145">
        <v>1.00128170525675</v>
      </c>
      <c r="I33" s="2222">
        <v>1.9447495237149202E-2</v>
      </c>
      <c r="J33" s="1145">
        <v>1.0243307926922001</v>
      </c>
      <c r="K33" s="2222">
        <v>1.9743907623613902E-2</v>
      </c>
    </row>
    <row r="34" spans="1:12" ht="13.5" customHeight="1" x14ac:dyDescent="0.2">
      <c r="A34" s="584" t="s">
        <v>406</v>
      </c>
      <c r="B34" s="1145">
        <v>0</v>
      </c>
      <c r="C34" s="2222">
        <v>0</v>
      </c>
      <c r="D34" s="1145">
        <v>0</v>
      </c>
      <c r="E34" s="2222">
        <v>0</v>
      </c>
      <c r="F34" s="1145">
        <v>0</v>
      </c>
      <c r="G34" s="2222">
        <v>0</v>
      </c>
      <c r="H34" s="1145">
        <v>0</v>
      </c>
      <c r="I34" s="2222">
        <v>0</v>
      </c>
      <c r="J34" s="1145">
        <v>0</v>
      </c>
      <c r="K34" s="2222">
        <v>0</v>
      </c>
    </row>
    <row r="35" spans="1:12" ht="13.5" customHeight="1" thickBot="1" x14ac:dyDescent="0.25">
      <c r="A35" s="583" t="s">
        <v>636</v>
      </c>
      <c r="B35" s="1149">
        <v>0</v>
      </c>
      <c r="C35" s="2223">
        <v>0</v>
      </c>
      <c r="D35" s="1149">
        <v>0</v>
      </c>
      <c r="E35" s="2223">
        <v>0</v>
      </c>
      <c r="F35" s="1149">
        <v>0</v>
      </c>
      <c r="G35" s="2223">
        <v>0</v>
      </c>
      <c r="H35" s="1149">
        <v>0</v>
      </c>
      <c r="I35" s="2223">
        <v>0</v>
      </c>
      <c r="J35" s="1149">
        <v>0</v>
      </c>
      <c r="K35" s="2223">
        <v>0</v>
      </c>
    </row>
    <row r="36" spans="1:12" ht="13.5" customHeight="1" x14ac:dyDescent="0.2">
      <c r="A36" s="582" t="s">
        <v>298</v>
      </c>
      <c r="B36" s="580">
        <v>53.711614556049298</v>
      </c>
      <c r="C36" s="579">
        <v>1</v>
      </c>
      <c r="D36" s="580">
        <v>51.462033330345797</v>
      </c>
      <c r="E36" s="579">
        <v>1</v>
      </c>
      <c r="F36" s="580">
        <v>51.351472976886399</v>
      </c>
      <c r="G36" s="579">
        <v>1</v>
      </c>
      <c r="H36" s="580">
        <v>51.486409588833197</v>
      </c>
      <c r="I36" s="579">
        <v>1</v>
      </c>
      <c r="J36" s="580">
        <v>51.880854196617697</v>
      </c>
      <c r="K36" s="579">
        <v>1</v>
      </c>
    </row>
    <row r="37" spans="1:12" ht="13.5" customHeight="1" x14ac:dyDescent="0.2">
      <c r="A37" s="1148"/>
      <c r="B37" s="590"/>
      <c r="C37" s="589"/>
      <c r="D37" s="590"/>
      <c r="E37" s="589"/>
      <c r="F37" s="590"/>
      <c r="G37" s="589"/>
      <c r="H37" s="590"/>
      <c r="I37" s="589"/>
      <c r="J37" s="589"/>
      <c r="K37" s="589"/>
    </row>
    <row r="38" spans="1:12" ht="13.5" customHeight="1" x14ac:dyDescent="0.2">
      <c r="A38" s="2282" t="s">
        <v>633</v>
      </c>
      <c r="B38" s="576"/>
      <c r="C38" s="576"/>
      <c r="D38" s="576"/>
      <c r="E38" s="576"/>
      <c r="F38" s="576"/>
      <c r="G38" s="576"/>
      <c r="H38" s="576"/>
      <c r="I38" s="576"/>
      <c r="J38" s="576"/>
      <c r="K38" s="576"/>
    </row>
    <row r="39" spans="1:12" ht="13.5" customHeight="1" thickBot="1" x14ac:dyDescent="0.25">
      <c r="A39" s="2283" t="s">
        <v>409</v>
      </c>
      <c r="B39" s="572" t="s">
        <v>1320</v>
      </c>
      <c r="C39" s="572" t="s">
        <v>308</v>
      </c>
      <c r="D39" s="572" t="s">
        <v>1147</v>
      </c>
      <c r="E39" s="572" t="s">
        <v>308</v>
      </c>
      <c r="F39" s="572" t="s">
        <v>880</v>
      </c>
      <c r="G39" s="572" t="s">
        <v>308</v>
      </c>
      <c r="H39" s="572" t="s">
        <v>845</v>
      </c>
      <c r="I39" s="572" t="s">
        <v>308</v>
      </c>
      <c r="J39" s="572" t="s">
        <v>770</v>
      </c>
      <c r="K39" s="572" t="s">
        <v>308</v>
      </c>
    </row>
    <row r="40" spans="1:12" ht="13.5" customHeight="1" x14ac:dyDescent="0.2">
      <c r="A40" s="1148"/>
      <c r="B40" s="1147"/>
      <c r="C40" s="1147"/>
      <c r="D40" s="1147"/>
      <c r="E40" s="1147"/>
      <c r="F40" s="1147"/>
      <c r="G40" s="1147"/>
      <c r="H40" s="1147"/>
      <c r="I40" s="1147"/>
      <c r="J40" s="1147"/>
      <c r="K40" s="1147"/>
    </row>
    <row r="41" spans="1:12" ht="13.5" customHeight="1" x14ac:dyDescent="0.2">
      <c r="A41" s="588" t="s">
        <v>631</v>
      </c>
      <c r="B41" s="1146">
        <v>0.2</v>
      </c>
      <c r="C41" s="2224">
        <v>0.46</v>
      </c>
      <c r="D41" s="2218">
        <v>0.2</v>
      </c>
      <c r="E41" s="2224">
        <v>0.46</v>
      </c>
      <c r="F41" s="2218">
        <v>0.2</v>
      </c>
      <c r="G41" s="2227">
        <v>0.44</v>
      </c>
      <c r="H41" s="2218">
        <v>0.2</v>
      </c>
      <c r="I41" s="2227">
        <v>0.44</v>
      </c>
      <c r="J41" s="2218">
        <v>0.2</v>
      </c>
      <c r="K41" s="2227">
        <v>0.44</v>
      </c>
    </row>
    <row r="42" spans="1:12" ht="13.5" customHeight="1" x14ac:dyDescent="0.2">
      <c r="A42" s="588" t="s">
        <v>630</v>
      </c>
      <c r="B42" s="1146">
        <v>0.1</v>
      </c>
      <c r="C42" s="2224">
        <v>0.32</v>
      </c>
      <c r="D42" s="2218">
        <v>0.1</v>
      </c>
      <c r="E42" s="2224">
        <v>0.32</v>
      </c>
      <c r="F42" s="2218">
        <v>0.2</v>
      </c>
      <c r="G42" s="2227">
        <v>0.32</v>
      </c>
      <c r="H42" s="2218">
        <v>0.2</v>
      </c>
      <c r="I42" s="2227">
        <v>0.32</v>
      </c>
      <c r="J42" s="2218">
        <v>0.2</v>
      </c>
      <c r="K42" s="2227">
        <v>0.32</v>
      </c>
    </row>
    <row r="43" spans="1:12" ht="13.5" customHeight="1" x14ac:dyDescent="0.2">
      <c r="A43" s="584" t="s">
        <v>629</v>
      </c>
      <c r="B43" s="1146">
        <v>0.1</v>
      </c>
      <c r="C43" s="2224">
        <v>0.15</v>
      </c>
      <c r="D43" s="2218">
        <v>0.1</v>
      </c>
      <c r="E43" s="2224">
        <v>0.15</v>
      </c>
      <c r="F43" s="2218">
        <v>0.1</v>
      </c>
      <c r="G43" s="2227">
        <v>0.16</v>
      </c>
      <c r="H43" s="2218">
        <v>0.1</v>
      </c>
      <c r="I43" s="2227">
        <v>0.16</v>
      </c>
      <c r="J43" s="2218">
        <v>0.1</v>
      </c>
      <c r="K43" s="2227">
        <v>0.16</v>
      </c>
    </row>
    <row r="44" spans="1:12" ht="13.5" customHeight="1" x14ac:dyDescent="0.2">
      <c r="A44" s="584" t="s">
        <v>408</v>
      </c>
      <c r="B44" s="1146">
        <v>0</v>
      </c>
      <c r="C44" s="2224">
        <v>0.03</v>
      </c>
      <c r="D44" s="2218">
        <v>0</v>
      </c>
      <c r="E44" s="2224">
        <v>0.03</v>
      </c>
      <c r="F44" s="2218">
        <v>0</v>
      </c>
      <c r="G44" s="2227">
        <v>0.04</v>
      </c>
      <c r="H44" s="2218">
        <v>0</v>
      </c>
      <c r="I44" s="2227">
        <v>0.04</v>
      </c>
      <c r="J44" s="2218">
        <v>0</v>
      </c>
      <c r="K44" s="2227">
        <v>0.04</v>
      </c>
    </row>
    <row r="45" spans="1:12" ht="13.5" customHeight="1" x14ac:dyDescent="0.2">
      <c r="A45" s="584" t="s">
        <v>407</v>
      </c>
      <c r="B45" s="1146">
        <v>0</v>
      </c>
      <c r="C45" s="2224">
        <v>0.02</v>
      </c>
      <c r="D45" s="2218">
        <v>0</v>
      </c>
      <c r="E45" s="2224">
        <v>0.02</v>
      </c>
      <c r="F45" s="2218">
        <v>0</v>
      </c>
      <c r="G45" s="2227">
        <v>0.02</v>
      </c>
      <c r="H45" s="2218">
        <v>0</v>
      </c>
      <c r="I45" s="2227">
        <v>0.02</v>
      </c>
      <c r="J45" s="2218">
        <v>0</v>
      </c>
      <c r="K45" s="2227">
        <v>0.02</v>
      </c>
    </row>
    <row r="46" spans="1:12" ht="13.5" customHeight="1" x14ac:dyDescent="0.2">
      <c r="A46" s="584" t="s">
        <v>406</v>
      </c>
      <c r="B46" s="1146">
        <v>0</v>
      </c>
      <c r="C46" s="2224">
        <v>0.01</v>
      </c>
      <c r="D46" s="2218">
        <v>0</v>
      </c>
      <c r="E46" s="2224">
        <v>0.01</v>
      </c>
      <c r="F46" s="2218">
        <v>0</v>
      </c>
      <c r="G46" s="2227">
        <v>0.01</v>
      </c>
      <c r="H46" s="2218">
        <v>0</v>
      </c>
      <c r="I46" s="2227">
        <v>0.01</v>
      </c>
      <c r="J46" s="2218">
        <v>0</v>
      </c>
      <c r="K46" s="2227">
        <v>0.01</v>
      </c>
    </row>
    <row r="47" spans="1:12" ht="13.5" customHeight="1" x14ac:dyDescent="0.2">
      <c r="A47" s="584" t="s">
        <v>628</v>
      </c>
      <c r="B47" s="1146">
        <v>0</v>
      </c>
      <c r="C47" s="2224">
        <v>0</v>
      </c>
      <c r="D47" s="2218">
        <v>0</v>
      </c>
      <c r="E47" s="2224">
        <v>0</v>
      </c>
      <c r="F47" s="2218">
        <v>0</v>
      </c>
      <c r="G47" s="2227">
        <v>0.01</v>
      </c>
      <c r="H47" s="2218">
        <v>0</v>
      </c>
      <c r="I47" s="2227">
        <v>0.01</v>
      </c>
      <c r="J47" s="2218">
        <v>0</v>
      </c>
      <c r="K47" s="2227">
        <v>0.01</v>
      </c>
      <c r="L47" s="1141"/>
    </row>
    <row r="48" spans="1:12" ht="13.5" customHeight="1" thickBot="1" x14ac:dyDescent="0.25">
      <c r="A48" s="583" t="s">
        <v>627</v>
      </c>
      <c r="B48" s="1143">
        <v>0</v>
      </c>
      <c r="C48" s="2225">
        <v>0.01</v>
      </c>
      <c r="D48" s="2219">
        <v>0</v>
      </c>
      <c r="E48" s="2225">
        <v>0.01</v>
      </c>
      <c r="F48" s="2219">
        <v>0</v>
      </c>
      <c r="G48" s="2228">
        <v>0</v>
      </c>
      <c r="H48" s="2229">
        <v>0</v>
      </c>
      <c r="I48" s="2228">
        <v>0</v>
      </c>
      <c r="J48" s="2229">
        <v>0</v>
      </c>
      <c r="K48" s="2228">
        <v>0</v>
      </c>
    </row>
    <row r="49" spans="1:20" ht="13.5" customHeight="1" x14ac:dyDescent="0.2">
      <c r="A49" s="582" t="s">
        <v>298</v>
      </c>
      <c r="B49" s="581">
        <v>0.4</v>
      </c>
      <c r="C49" s="2226">
        <v>1</v>
      </c>
      <c r="D49" s="2217">
        <v>0.4</v>
      </c>
      <c r="E49" s="2226">
        <v>1</v>
      </c>
      <c r="F49" s="2217">
        <v>0.5</v>
      </c>
      <c r="G49" s="2226">
        <v>1</v>
      </c>
      <c r="H49" s="2217">
        <v>0.5</v>
      </c>
      <c r="I49" s="2226">
        <v>1</v>
      </c>
      <c r="J49" s="2217">
        <v>0.5</v>
      </c>
      <c r="K49" s="2226">
        <v>1</v>
      </c>
    </row>
    <row r="50" spans="1:20" ht="13.5" customHeight="1" x14ac:dyDescent="0.2">
      <c r="A50" s="575"/>
      <c r="B50" s="575"/>
      <c r="C50" s="587"/>
      <c r="D50" s="575"/>
      <c r="E50" s="587"/>
      <c r="F50" s="575"/>
      <c r="G50" s="587"/>
      <c r="H50" s="575"/>
      <c r="I50" s="587"/>
      <c r="J50" s="587"/>
      <c r="K50" s="587"/>
    </row>
    <row r="51" spans="1:20" s="586" customFormat="1" ht="13.5" customHeight="1" x14ac:dyDescent="0.2">
      <c r="A51" s="2282" t="s">
        <v>632</v>
      </c>
      <c r="B51" s="576"/>
      <c r="C51" s="576"/>
      <c r="D51" s="576"/>
      <c r="E51" s="576"/>
      <c r="F51" s="576"/>
      <c r="G51" s="576"/>
      <c r="H51" s="576"/>
      <c r="I51" s="576"/>
      <c r="J51" s="576"/>
      <c r="K51" s="576"/>
    </row>
    <row r="52" spans="1:20" ht="13.5" customHeight="1" thickBot="1" x14ac:dyDescent="0.25">
      <c r="A52" s="2283" t="s">
        <v>409</v>
      </c>
      <c r="B52" s="572" t="s">
        <v>1320</v>
      </c>
      <c r="C52" s="572" t="s">
        <v>308</v>
      </c>
      <c r="D52" s="572" t="s">
        <v>1147</v>
      </c>
      <c r="E52" s="572" t="s">
        <v>308</v>
      </c>
      <c r="F52" s="572" t="s">
        <v>880</v>
      </c>
      <c r="G52" s="572" t="s">
        <v>308</v>
      </c>
      <c r="H52" s="572" t="s">
        <v>845</v>
      </c>
      <c r="I52" s="572" t="s">
        <v>308</v>
      </c>
      <c r="J52" s="572" t="s">
        <v>770</v>
      </c>
      <c r="K52" s="572" t="s">
        <v>308</v>
      </c>
    </row>
    <row r="53" spans="1:20" ht="13.5" customHeight="1" x14ac:dyDescent="0.2">
      <c r="A53" s="1148"/>
      <c r="B53" s="1147"/>
      <c r="C53" s="1147"/>
      <c r="D53" s="1147"/>
      <c r="E53" s="1147"/>
      <c r="F53" s="1147"/>
      <c r="G53" s="1147"/>
      <c r="H53" s="1147"/>
      <c r="I53" s="1147"/>
      <c r="J53" s="1147"/>
      <c r="K53" s="1147"/>
    </row>
    <row r="54" spans="1:20" ht="13.5" customHeight="1" x14ac:dyDescent="0.2">
      <c r="A54" s="584" t="s">
        <v>631</v>
      </c>
      <c r="B54" s="2218">
        <v>18.5</v>
      </c>
      <c r="C54" s="2227">
        <v>0.34</v>
      </c>
      <c r="D54" s="2218">
        <v>18.3</v>
      </c>
      <c r="E54" s="2227">
        <v>0.34</v>
      </c>
      <c r="F54" s="2218">
        <v>17.899999999999999</v>
      </c>
      <c r="G54" s="2227">
        <v>0.33</v>
      </c>
      <c r="H54" s="2218">
        <v>17.8</v>
      </c>
      <c r="I54" s="2227">
        <v>0.33</v>
      </c>
      <c r="J54" s="2230">
        <v>17.600000000000001</v>
      </c>
      <c r="K54" s="2227">
        <v>0.34</v>
      </c>
    </row>
    <row r="55" spans="1:20" ht="13.5" customHeight="1" x14ac:dyDescent="0.2">
      <c r="A55" s="584" t="s">
        <v>630</v>
      </c>
      <c r="B55" s="2218">
        <v>17.2</v>
      </c>
      <c r="C55" s="2227">
        <v>0.32</v>
      </c>
      <c r="D55" s="2218">
        <v>17.100000000000001</v>
      </c>
      <c r="E55" s="2227">
        <v>0.32</v>
      </c>
      <c r="F55" s="2218">
        <v>16.899999999999999</v>
      </c>
      <c r="G55" s="2227">
        <v>0.32</v>
      </c>
      <c r="H55" s="2218">
        <v>16.899999999999999</v>
      </c>
      <c r="I55" s="2227">
        <v>0.32</v>
      </c>
      <c r="J55" s="2230">
        <v>16.8</v>
      </c>
      <c r="K55" s="2227">
        <v>0.32</v>
      </c>
    </row>
    <row r="56" spans="1:20" ht="13.5" customHeight="1" x14ac:dyDescent="0.2">
      <c r="A56" s="584" t="s">
        <v>629</v>
      </c>
      <c r="B56" s="2218">
        <v>12.4</v>
      </c>
      <c r="C56" s="2227">
        <v>0.23</v>
      </c>
      <c r="D56" s="2218">
        <v>12.3</v>
      </c>
      <c r="E56" s="2227">
        <v>0.23</v>
      </c>
      <c r="F56" s="2218">
        <v>12.3</v>
      </c>
      <c r="G56" s="2227">
        <v>0.23</v>
      </c>
      <c r="H56" s="2218">
        <v>12.2</v>
      </c>
      <c r="I56" s="2227">
        <v>0.23</v>
      </c>
      <c r="J56" s="2231">
        <v>12.1</v>
      </c>
      <c r="K56" s="2227">
        <v>0.23</v>
      </c>
    </row>
    <row r="57" spans="1:20" ht="13.5" customHeight="1" x14ac:dyDescent="0.2">
      <c r="A57" s="584" t="s">
        <v>408</v>
      </c>
      <c r="B57" s="2218">
        <v>3.3</v>
      </c>
      <c r="C57" s="2227">
        <v>0.06</v>
      </c>
      <c r="D57" s="2218">
        <v>3.3</v>
      </c>
      <c r="E57" s="2227">
        <v>0.06</v>
      </c>
      <c r="F57" s="2218">
        <v>3.4</v>
      </c>
      <c r="G57" s="2227">
        <v>0.06</v>
      </c>
      <c r="H57" s="2218">
        <v>3.4</v>
      </c>
      <c r="I57" s="2227">
        <v>0.06</v>
      </c>
      <c r="J57" s="2231">
        <v>3.3</v>
      </c>
      <c r="K57" s="2227">
        <v>0.06</v>
      </c>
    </row>
    <row r="58" spans="1:20" ht="13.5" customHeight="1" x14ac:dyDescent="0.2">
      <c r="A58" s="584" t="s">
        <v>407</v>
      </c>
      <c r="B58" s="2218">
        <v>1.7</v>
      </c>
      <c r="C58" s="2227">
        <v>0.03</v>
      </c>
      <c r="D58" s="2218">
        <v>1.8</v>
      </c>
      <c r="E58" s="2227">
        <v>0.03</v>
      </c>
      <c r="F58" s="2218">
        <v>1.9</v>
      </c>
      <c r="G58" s="2227">
        <v>0.04</v>
      </c>
      <c r="H58" s="2218">
        <v>1.9</v>
      </c>
      <c r="I58" s="2227">
        <v>0.04</v>
      </c>
      <c r="J58" s="2231">
        <v>1.7</v>
      </c>
      <c r="K58" s="2227">
        <v>0.03</v>
      </c>
    </row>
    <row r="59" spans="1:20" ht="13.5" customHeight="1" x14ac:dyDescent="0.2">
      <c r="A59" s="584" t="s">
        <v>406</v>
      </c>
      <c r="B59" s="2218">
        <v>0.4</v>
      </c>
      <c r="C59" s="2227">
        <v>6.0000000000000001E-3</v>
      </c>
      <c r="D59" s="2218">
        <v>0.4</v>
      </c>
      <c r="E59" s="2227">
        <v>6.0000000000000001E-3</v>
      </c>
      <c r="F59" s="2218">
        <v>0.6</v>
      </c>
      <c r="G59" s="2227">
        <v>0.01</v>
      </c>
      <c r="H59" s="2218">
        <v>0.6</v>
      </c>
      <c r="I59" s="2227">
        <v>0.01</v>
      </c>
      <c r="J59" s="2231">
        <v>0.5</v>
      </c>
      <c r="K59" s="2227">
        <v>0.01</v>
      </c>
    </row>
    <row r="60" spans="1:20" ht="13.5" customHeight="1" x14ac:dyDescent="0.2">
      <c r="A60" s="584" t="s">
        <v>628</v>
      </c>
      <c r="B60" s="2218">
        <v>0.1</v>
      </c>
      <c r="C60" s="2227">
        <v>2E-3</v>
      </c>
      <c r="D60" s="2218">
        <v>0.1</v>
      </c>
      <c r="E60" s="2227">
        <v>2E-3</v>
      </c>
      <c r="F60" s="2218">
        <v>0.2</v>
      </c>
      <c r="G60" s="2227">
        <v>0</v>
      </c>
      <c r="H60" s="2218">
        <v>0.2</v>
      </c>
      <c r="I60" s="2227">
        <v>0</v>
      </c>
      <c r="J60" s="2231">
        <v>0.2</v>
      </c>
      <c r="K60" s="2227">
        <v>0.01</v>
      </c>
    </row>
    <row r="61" spans="1:20" ht="13.5" customHeight="1" thickBot="1" x14ac:dyDescent="0.25">
      <c r="A61" s="583" t="s">
        <v>627</v>
      </c>
      <c r="B61" s="2219">
        <v>0.2</v>
      </c>
      <c r="C61" s="2228">
        <v>0.01</v>
      </c>
      <c r="D61" s="2219">
        <v>0.2</v>
      </c>
      <c r="E61" s="2228">
        <v>0.01</v>
      </c>
      <c r="F61" s="2229">
        <v>0.2</v>
      </c>
      <c r="G61" s="2228">
        <v>0.01</v>
      </c>
      <c r="H61" s="2229">
        <v>0.2</v>
      </c>
      <c r="I61" s="2228">
        <v>0.01</v>
      </c>
      <c r="J61" s="2229">
        <v>0.2</v>
      </c>
      <c r="K61" s="2228">
        <v>0</v>
      </c>
    </row>
    <row r="62" spans="1:20" ht="13.5" customHeight="1" x14ac:dyDescent="0.2">
      <c r="A62" s="582" t="s">
        <v>298</v>
      </c>
      <c r="B62" s="2217">
        <v>53.8</v>
      </c>
      <c r="C62" s="2226">
        <v>1</v>
      </c>
      <c r="D62" s="2217">
        <v>53.5</v>
      </c>
      <c r="E62" s="2226">
        <v>1</v>
      </c>
      <c r="F62" s="2217">
        <v>53.4</v>
      </c>
      <c r="G62" s="2226">
        <v>1</v>
      </c>
      <c r="H62" s="2217">
        <v>53.2</v>
      </c>
      <c r="I62" s="2226">
        <v>1</v>
      </c>
      <c r="J62" s="2232">
        <v>52.4</v>
      </c>
      <c r="K62" s="2233">
        <v>1</v>
      </c>
      <c r="T62" s="1141"/>
    </row>
    <row r="63" spans="1:20" ht="13.5" customHeight="1" x14ac:dyDescent="0.25">
      <c r="J63" s="576"/>
    </row>
    <row r="64" spans="1:20" ht="13.5" customHeight="1" x14ac:dyDescent="0.25">
      <c r="A64" s="1141" t="s">
        <v>626</v>
      </c>
      <c r="J64" s="1142"/>
    </row>
    <row r="65" spans="1:11" ht="13.5" customHeight="1" x14ac:dyDescent="0.25">
      <c r="A65" s="1141" t="s">
        <v>405</v>
      </c>
      <c r="B65" s="1141"/>
      <c r="C65" s="578"/>
      <c r="D65" s="1141"/>
      <c r="E65" s="578"/>
      <c r="F65" s="1141"/>
      <c r="G65" s="578"/>
      <c r="H65" s="1141"/>
      <c r="I65" s="1141"/>
      <c r="J65" s="1142"/>
    </row>
    <row r="66" spans="1:11" ht="13.5" customHeight="1" x14ac:dyDescent="0.2">
      <c r="A66" s="1141" t="s">
        <v>404</v>
      </c>
      <c r="B66" s="577"/>
      <c r="C66" s="576"/>
      <c r="D66" s="577"/>
      <c r="E66" s="576"/>
      <c r="F66" s="577"/>
      <c r="G66" s="576"/>
      <c r="H66" s="576"/>
      <c r="I66" s="576"/>
      <c r="J66" s="1141"/>
      <c r="K66" s="1141"/>
    </row>
    <row r="67" spans="1:11" ht="13.5" customHeight="1" x14ac:dyDescent="0.25">
      <c r="A67" s="1141" t="s">
        <v>625</v>
      </c>
      <c r="B67" s="1142"/>
      <c r="C67" s="574"/>
      <c r="D67" s="1142"/>
      <c r="E67" s="574"/>
      <c r="F67" s="1142"/>
      <c r="G67" s="574"/>
      <c r="H67" s="1142"/>
      <c r="I67" s="1142"/>
      <c r="J67" s="1141"/>
      <c r="K67" s="1141"/>
    </row>
  </sheetData>
  <printOptions horizontalCentered="1"/>
  <pageMargins left="0.7" right="0.7" top="0.75" bottom="0.75" header="0.3" footer="0.3"/>
  <pageSetup paperSize="9" scale="80" orientation="portrait" r:id="rId1"/>
  <headerFooter>
    <oddHeader>&amp;R&amp;"Arial,Normal"&amp;8LTV</oddHeader>
  </headerFooter>
  <colBreaks count="1" manualBreakCount="1">
    <brk id="11" max="68" man="1"/>
  </col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5"/>
  </sheetPr>
  <dimension ref="A1"/>
  <sheetViews>
    <sheetView view="pageBreakPreview" topLeftCell="A28" zoomScale="60" zoomScaleNormal="100" zoomScalePageLayoutView="90" workbookViewId="0">
      <selection activeCell="J55" sqref="J55"/>
    </sheetView>
  </sheetViews>
  <sheetFormatPr defaultColWidth="9.140625" defaultRowHeight="15" x14ac:dyDescent="0.25"/>
  <cols>
    <col min="1" max="4" width="9.140625" style="1"/>
    <col min="5" max="5" width="3.5703125" style="1" customWidth="1"/>
    <col min="6" max="16384" width="9.140625" style="1"/>
  </cols>
  <sheetData/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F484B-E582-4AAE-A413-CDB64B34B69A}">
  <sheetPr>
    <tabColor rgb="FF190EFA"/>
  </sheetPr>
  <dimension ref="A1:L73"/>
  <sheetViews>
    <sheetView view="pageBreakPreview" topLeftCell="A20" zoomScaleNormal="100" zoomScaleSheetLayoutView="100" zoomScalePageLayoutView="55" workbookViewId="0">
      <selection activeCell="H34" sqref="H34"/>
    </sheetView>
  </sheetViews>
  <sheetFormatPr defaultColWidth="9.140625" defaultRowHeight="8.25" x14ac:dyDescent="0.15"/>
  <cols>
    <col min="1" max="1" width="57" style="308" customWidth="1"/>
    <col min="2" max="10" width="7.5703125" style="308" customWidth="1"/>
    <col min="11" max="11" width="10.85546875" style="308" hidden="1" customWidth="1"/>
    <col min="12" max="16384" width="9.140625" style="308"/>
  </cols>
  <sheetData>
    <row r="1" spans="1:12" ht="15.75" customHeight="1" x14ac:dyDescent="0.2">
      <c r="A1" s="2276" t="s">
        <v>1369</v>
      </c>
      <c r="B1" s="330"/>
      <c r="C1" s="329"/>
      <c r="D1" s="329"/>
      <c r="E1" s="329"/>
      <c r="F1" s="329"/>
      <c r="G1" s="329"/>
      <c r="H1" s="329"/>
      <c r="I1" s="328"/>
      <c r="J1" s="328"/>
      <c r="K1" s="1735"/>
    </row>
    <row r="2" spans="1:12" ht="15.75" customHeight="1" thickBot="1" x14ac:dyDescent="0.25">
      <c r="A2" s="328"/>
      <c r="B2" s="330"/>
      <c r="C2" s="329"/>
      <c r="D2" s="329"/>
      <c r="E2" s="329"/>
      <c r="F2" s="329"/>
      <c r="G2" s="329"/>
      <c r="H2" s="329"/>
      <c r="I2" s="328"/>
      <c r="J2" s="328"/>
      <c r="K2" s="1735"/>
    </row>
    <row r="3" spans="1:12" ht="14.25" customHeight="1" thickBot="1" x14ac:dyDescent="0.2">
      <c r="A3" s="1013" t="s">
        <v>143</v>
      </c>
      <c r="B3" s="327" t="s">
        <v>1339</v>
      </c>
      <c r="C3" s="327" t="s">
        <v>1188</v>
      </c>
      <c r="D3" s="327" t="s">
        <v>1187</v>
      </c>
      <c r="E3" s="327" t="s">
        <v>1190</v>
      </c>
      <c r="F3" s="326" t="s">
        <v>1186</v>
      </c>
      <c r="G3" s="326" t="s">
        <v>1185</v>
      </c>
      <c r="H3" s="326" t="s">
        <v>1184</v>
      </c>
      <c r="I3" s="326" t="s">
        <v>1183</v>
      </c>
      <c r="J3" s="325" t="s">
        <v>1182</v>
      </c>
      <c r="K3" s="1739" t="s">
        <v>214</v>
      </c>
    </row>
    <row r="4" spans="1:12" s="988" customFormat="1" ht="14.25" customHeight="1" x14ac:dyDescent="0.2">
      <c r="A4" s="322" t="s">
        <v>840</v>
      </c>
      <c r="B4" s="1012">
        <v>31528</v>
      </c>
      <c r="C4" s="1012">
        <v>30537</v>
      </c>
      <c r="D4" s="1011">
        <v>31054</v>
      </c>
      <c r="E4" s="1011">
        <v>30495</v>
      </c>
      <c r="F4" s="1011">
        <v>32901</v>
      </c>
      <c r="G4" s="1011">
        <v>32628</v>
      </c>
      <c r="H4" s="1011">
        <v>31945</v>
      </c>
      <c r="I4" s="1011">
        <v>31056</v>
      </c>
      <c r="J4" s="1011">
        <v>33316</v>
      </c>
      <c r="K4" s="1738">
        <v>31077</v>
      </c>
      <c r="L4" s="1405"/>
    </row>
    <row r="5" spans="1:12" s="988" customFormat="1" ht="14.25" customHeight="1" x14ac:dyDescent="0.2">
      <c r="A5" s="322" t="s">
        <v>839</v>
      </c>
      <c r="B5" s="1012">
        <v>-725</v>
      </c>
      <c r="C5" s="1012">
        <v>-628</v>
      </c>
      <c r="D5" s="1011">
        <v>-588</v>
      </c>
      <c r="E5" s="1011">
        <v>-581</v>
      </c>
      <c r="F5" s="1011">
        <v>-871</v>
      </c>
      <c r="G5" s="1011">
        <v>-792</v>
      </c>
      <c r="H5" s="1011">
        <v>-904</v>
      </c>
      <c r="I5" s="1011">
        <v>-841</v>
      </c>
      <c r="J5" s="1011">
        <v>-765</v>
      </c>
      <c r="K5" s="1738">
        <v>-897</v>
      </c>
    </row>
    <row r="6" spans="1:12" s="988" customFormat="1" ht="14.25" customHeight="1" x14ac:dyDescent="0.2">
      <c r="A6" s="322" t="s">
        <v>838</v>
      </c>
      <c r="B6" s="1012">
        <v>-748</v>
      </c>
      <c r="C6" s="1012">
        <v>-750</v>
      </c>
      <c r="D6" s="1011">
        <v>-750</v>
      </c>
      <c r="E6" s="1011">
        <v>-750</v>
      </c>
      <c r="F6" s="1011">
        <v>-749</v>
      </c>
      <c r="G6" s="1011">
        <v>-750</v>
      </c>
      <c r="H6" s="1011">
        <v>-750</v>
      </c>
      <c r="I6" s="1011">
        <v>-759</v>
      </c>
      <c r="J6" s="1011">
        <v>-752</v>
      </c>
      <c r="K6" s="1738"/>
    </row>
    <row r="7" spans="1:12" s="988" customFormat="1" ht="14.25" customHeight="1" x14ac:dyDescent="0.2">
      <c r="A7" s="322" t="s">
        <v>837</v>
      </c>
      <c r="B7" s="1012">
        <v>30055</v>
      </c>
      <c r="C7" s="1012">
        <v>29159</v>
      </c>
      <c r="D7" s="1011">
        <v>29715</v>
      </c>
      <c r="E7" s="1011">
        <v>29163</v>
      </c>
      <c r="F7" s="1011">
        <v>31281</v>
      </c>
      <c r="G7" s="1011">
        <v>31086</v>
      </c>
      <c r="H7" s="1011">
        <v>30291</v>
      </c>
      <c r="I7" s="1011">
        <v>29456</v>
      </c>
      <c r="J7" s="1011">
        <v>31799</v>
      </c>
      <c r="K7" s="1738">
        <v>30180</v>
      </c>
    </row>
    <row r="8" spans="1:12" s="988" customFormat="1" ht="14.25" customHeight="1" x14ac:dyDescent="0.2">
      <c r="A8" s="322" t="s">
        <v>1368</v>
      </c>
      <c r="B8" s="1012">
        <v>-1616</v>
      </c>
      <c r="C8" s="1012"/>
      <c r="D8" s="1011"/>
      <c r="E8" s="1011"/>
      <c r="F8" s="1011">
        <v>-2788</v>
      </c>
      <c r="G8" s="1011">
        <v>-2091</v>
      </c>
      <c r="H8" s="1011">
        <v>-1394</v>
      </c>
      <c r="I8" s="1011">
        <v>-697</v>
      </c>
      <c r="J8" s="1011">
        <v>-2747</v>
      </c>
      <c r="K8" s="1738">
        <v>-588</v>
      </c>
    </row>
    <row r="9" spans="1:12" s="988" customFormat="1" ht="14.25" customHeight="1" x14ac:dyDescent="0.2">
      <c r="A9" s="322" t="s">
        <v>1367</v>
      </c>
      <c r="B9" s="1012"/>
      <c r="C9" s="1012">
        <v>-988</v>
      </c>
      <c r="D9" s="1011">
        <v>-1381</v>
      </c>
      <c r="E9" s="1011">
        <v>-748</v>
      </c>
      <c r="F9" s="1011"/>
      <c r="G9" s="1011"/>
      <c r="H9" s="1011"/>
      <c r="I9" s="1011"/>
      <c r="J9" s="1011"/>
      <c r="K9" s="1738"/>
    </row>
    <row r="10" spans="1:12" s="988" customFormat="1" ht="14.25" customHeight="1" x14ac:dyDescent="0.25">
      <c r="A10" s="322" t="s">
        <v>836</v>
      </c>
      <c r="B10" s="990">
        <v>-1837</v>
      </c>
      <c r="C10" s="990">
        <v>-1829</v>
      </c>
      <c r="D10" s="1006">
        <v>-1848</v>
      </c>
      <c r="E10" s="1006">
        <v>-1854</v>
      </c>
      <c r="F10" s="1006">
        <v>-1684</v>
      </c>
      <c r="G10" s="1006">
        <v>-1871</v>
      </c>
      <c r="H10" s="1006">
        <v>-1871</v>
      </c>
      <c r="I10" s="1006">
        <v>-1864</v>
      </c>
      <c r="J10" s="1006">
        <v>-1862</v>
      </c>
      <c r="K10" s="1738">
        <v>-1950</v>
      </c>
    </row>
    <row r="11" spans="1:12" s="988" customFormat="1" ht="14.25" customHeight="1" x14ac:dyDescent="0.25">
      <c r="A11" s="322" t="s">
        <v>835</v>
      </c>
      <c r="B11" s="1010">
        <v>-1614</v>
      </c>
      <c r="C11" s="1010">
        <v>-1537</v>
      </c>
      <c r="D11" s="1009">
        <v>-2322</v>
      </c>
      <c r="E11" s="1009">
        <v>-2313</v>
      </c>
      <c r="F11" s="1009">
        <v>-2201</v>
      </c>
      <c r="G11" s="1009">
        <v>-2127</v>
      </c>
      <c r="H11" s="1009">
        <v>-2044</v>
      </c>
      <c r="I11" s="1009">
        <v>-1958</v>
      </c>
      <c r="J11" s="1009">
        <v>-1972</v>
      </c>
      <c r="K11" s="1738">
        <v>-1627</v>
      </c>
    </row>
    <row r="12" spans="1:12" s="988" customFormat="1" ht="14.25" customHeight="1" x14ac:dyDescent="0.25">
      <c r="A12" s="322" t="s">
        <v>834</v>
      </c>
      <c r="B12" s="990">
        <v>0</v>
      </c>
      <c r="C12" s="990">
        <v>0</v>
      </c>
      <c r="D12" s="1006">
        <v>-90</v>
      </c>
      <c r="E12" s="1006">
        <v>-96</v>
      </c>
      <c r="F12" s="1006">
        <v>-76</v>
      </c>
      <c r="G12" s="1006">
        <v>-12</v>
      </c>
      <c r="H12" s="1006">
        <v>-3</v>
      </c>
      <c r="I12" s="1006">
        <v>-85</v>
      </c>
      <c r="J12" s="1006">
        <v>-291</v>
      </c>
      <c r="K12" s="1738">
        <v>-252</v>
      </c>
    </row>
    <row r="13" spans="1:12" s="988" customFormat="1" ht="14.25" customHeight="1" x14ac:dyDescent="0.2">
      <c r="A13" s="322" t="s">
        <v>833</v>
      </c>
      <c r="B13" s="1008">
        <v>-130</v>
      </c>
      <c r="C13" s="1008">
        <v>-117</v>
      </c>
      <c r="D13" s="1007">
        <v>-137</v>
      </c>
      <c r="E13" s="1007">
        <v>-148</v>
      </c>
      <c r="F13" s="1007">
        <v>-116</v>
      </c>
      <c r="G13" s="1007">
        <v>-191</v>
      </c>
      <c r="H13" s="1007">
        <v>-212</v>
      </c>
      <c r="I13" s="1007">
        <v>-176</v>
      </c>
      <c r="J13" s="1007">
        <v>-152</v>
      </c>
      <c r="K13" s="1735">
        <v>-261</v>
      </c>
    </row>
    <row r="14" spans="1:12" s="988" customFormat="1" ht="14.25" customHeight="1" x14ac:dyDescent="0.2">
      <c r="A14" s="322" t="s">
        <v>826</v>
      </c>
      <c r="B14" s="990">
        <v>-437</v>
      </c>
      <c r="C14" s="990">
        <v>-378</v>
      </c>
      <c r="D14" s="1006">
        <v>-285</v>
      </c>
      <c r="E14" s="1006">
        <v>-234</v>
      </c>
      <c r="F14" s="1006">
        <v>-281</v>
      </c>
      <c r="G14" s="1006">
        <v>-313</v>
      </c>
      <c r="H14" s="1006">
        <v>-354</v>
      </c>
      <c r="I14" s="1006">
        <v>-330</v>
      </c>
      <c r="J14" s="1006">
        <v>-259</v>
      </c>
      <c r="K14" s="1735">
        <v>-420</v>
      </c>
      <c r="L14" s="1404"/>
    </row>
    <row r="15" spans="1:12" s="988" customFormat="1" ht="12" x14ac:dyDescent="0.2">
      <c r="A15" s="323" t="s">
        <v>832</v>
      </c>
      <c r="B15" s="995">
        <v>24421</v>
      </c>
      <c r="C15" s="995">
        <v>24311</v>
      </c>
      <c r="D15" s="1005">
        <v>23653</v>
      </c>
      <c r="E15" s="1005">
        <v>23771</v>
      </c>
      <c r="F15" s="1005">
        <v>24134</v>
      </c>
      <c r="G15" s="1005">
        <v>24482</v>
      </c>
      <c r="H15" s="1005">
        <v>24414</v>
      </c>
      <c r="I15" s="1005">
        <v>24345</v>
      </c>
      <c r="J15" s="1005">
        <v>24515</v>
      </c>
      <c r="K15" s="1731">
        <v>25083</v>
      </c>
    </row>
    <row r="16" spans="1:12" s="988" customFormat="1" ht="14.25" customHeight="1" thickBot="1" x14ac:dyDescent="0.3">
      <c r="A16" s="322" t="s">
        <v>831</v>
      </c>
      <c r="B16" s="1000">
        <v>0.16300000000000001</v>
      </c>
      <c r="C16" s="1000">
        <v>0.155</v>
      </c>
      <c r="D16" s="999">
        <v>0.14799999999999999</v>
      </c>
      <c r="E16" s="999">
        <v>0.14599999999999999</v>
      </c>
      <c r="F16" s="999">
        <v>0.155</v>
      </c>
      <c r="G16" s="999">
        <v>0.20300000000000001</v>
      </c>
      <c r="H16" s="999">
        <v>0.19900000000000001</v>
      </c>
      <c r="I16" s="999">
        <v>0.19800000000000001</v>
      </c>
      <c r="J16" s="999">
        <v>0.19500000000000001</v>
      </c>
      <c r="K16" s="1737">
        <v>0.188</v>
      </c>
    </row>
    <row r="17" spans="1:12" s="988" customFormat="1" ht="14.25" customHeight="1" x14ac:dyDescent="0.25">
      <c r="A17" s="322"/>
      <c r="B17" s="1004"/>
      <c r="C17" s="1004"/>
      <c r="D17" s="1003"/>
      <c r="E17" s="1003"/>
      <c r="F17" s="1003"/>
      <c r="G17" s="1003"/>
      <c r="H17" s="1003"/>
      <c r="I17" s="1003"/>
      <c r="J17" s="1003"/>
      <c r="K17" s="1736"/>
    </row>
    <row r="18" spans="1:12" s="988" customFormat="1" ht="14.25" customHeight="1" x14ac:dyDescent="0.2">
      <c r="A18" s="996" t="s">
        <v>830</v>
      </c>
      <c r="B18" s="990">
        <v>3098</v>
      </c>
      <c r="C18" s="990">
        <v>3155</v>
      </c>
      <c r="D18" s="1002">
        <v>3948</v>
      </c>
      <c r="E18" s="990">
        <v>3991</v>
      </c>
      <c r="F18" s="990">
        <v>2849</v>
      </c>
      <c r="G18" s="990">
        <v>2836</v>
      </c>
      <c r="H18" s="990">
        <v>2819</v>
      </c>
      <c r="I18" s="990">
        <v>2953</v>
      </c>
      <c r="J18" s="990">
        <v>3493</v>
      </c>
      <c r="K18" s="1735">
        <v>2998</v>
      </c>
    </row>
    <row r="19" spans="1:12" s="988" customFormat="1" ht="12" x14ac:dyDescent="0.2">
      <c r="A19" s="322" t="s">
        <v>829</v>
      </c>
      <c r="B19" s="1001"/>
      <c r="C19" s="1001"/>
      <c r="D19" s="997"/>
      <c r="E19" s="997"/>
      <c r="F19" s="997"/>
      <c r="G19" s="997"/>
      <c r="H19" s="997"/>
      <c r="I19" s="997"/>
      <c r="J19" s="997"/>
      <c r="K19" s="1735"/>
      <c r="L19" s="1403"/>
    </row>
    <row r="20" spans="1:12" s="988" customFormat="1" ht="14.25" customHeight="1" x14ac:dyDescent="0.2">
      <c r="A20" s="323" t="s">
        <v>424</v>
      </c>
      <c r="B20" s="995">
        <v>27518</v>
      </c>
      <c r="C20" s="995">
        <v>27466</v>
      </c>
      <c r="D20" s="995">
        <v>27602</v>
      </c>
      <c r="E20" s="995">
        <v>27762</v>
      </c>
      <c r="F20" s="995">
        <v>26984</v>
      </c>
      <c r="G20" s="995">
        <v>27318</v>
      </c>
      <c r="H20" s="995">
        <v>27233</v>
      </c>
      <c r="I20" s="995">
        <v>27298</v>
      </c>
      <c r="J20" s="995">
        <v>28008</v>
      </c>
      <c r="K20" s="1735">
        <v>28081</v>
      </c>
    </row>
    <row r="21" spans="1:12" s="988" customFormat="1" ht="12" x14ac:dyDescent="0.2">
      <c r="A21" s="322" t="s">
        <v>828</v>
      </c>
      <c r="B21" s="1000">
        <v>0.183</v>
      </c>
      <c r="C21" s="1000">
        <v>0.17599999999999999</v>
      </c>
      <c r="D21" s="999">
        <v>0.17299999999999999</v>
      </c>
      <c r="E21" s="999">
        <v>0.17</v>
      </c>
      <c r="F21" s="999">
        <v>0.17299999999999999</v>
      </c>
      <c r="G21" s="999">
        <v>0.22600000000000001</v>
      </c>
      <c r="H21" s="999">
        <v>0.222</v>
      </c>
      <c r="I21" s="999">
        <v>0.223</v>
      </c>
      <c r="J21" s="999">
        <v>0.223</v>
      </c>
      <c r="K21" s="1731">
        <v>0.21</v>
      </c>
    </row>
    <row r="22" spans="1:12" s="988" customFormat="1" ht="14.25" customHeight="1" thickBot="1" x14ac:dyDescent="0.25">
      <c r="A22" s="322"/>
      <c r="B22" s="998"/>
      <c r="C22" s="998"/>
      <c r="D22" s="997"/>
      <c r="E22" s="997"/>
      <c r="F22" s="997"/>
      <c r="G22" s="997"/>
      <c r="H22" s="997"/>
      <c r="I22" s="997"/>
      <c r="J22" s="997"/>
      <c r="K22" s="1734"/>
    </row>
    <row r="23" spans="1:12" s="988" customFormat="1" ht="14.25" customHeight="1" x14ac:dyDescent="0.25">
      <c r="A23" s="322" t="s">
        <v>423</v>
      </c>
      <c r="B23" s="990">
        <v>4559</v>
      </c>
      <c r="C23" s="990">
        <v>4789</v>
      </c>
      <c r="D23" s="990">
        <v>4906</v>
      </c>
      <c r="E23" s="990">
        <v>4801</v>
      </c>
      <c r="F23" s="990">
        <v>4960</v>
      </c>
      <c r="G23" s="990">
        <v>5268</v>
      </c>
      <c r="H23" s="990">
        <v>4810</v>
      </c>
      <c r="I23" s="990">
        <v>4656</v>
      </c>
      <c r="J23" s="990">
        <v>4903</v>
      </c>
      <c r="K23" s="1733">
        <v>5629</v>
      </c>
    </row>
    <row r="24" spans="1:12" s="988" customFormat="1" ht="14.25" customHeight="1" x14ac:dyDescent="0.25">
      <c r="A24" s="324" t="s">
        <v>827</v>
      </c>
      <c r="B24" s="990">
        <v>0</v>
      </c>
      <c r="C24" s="990">
        <v>0</v>
      </c>
      <c r="D24" s="990">
        <v>0</v>
      </c>
      <c r="E24" s="990">
        <v>0</v>
      </c>
      <c r="F24" s="990"/>
      <c r="G24" s="990">
        <v>173</v>
      </c>
      <c r="H24" s="990">
        <v>172</v>
      </c>
      <c r="I24" s="990">
        <v>221</v>
      </c>
      <c r="J24" s="990">
        <v>241</v>
      </c>
      <c r="K24" s="1733">
        <v>271</v>
      </c>
    </row>
    <row r="25" spans="1:12" s="988" customFormat="1" ht="12" x14ac:dyDescent="0.25">
      <c r="A25" s="322" t="s">
        <v>422</v>
      </c>
      <c r="B25" s="990">
        <v>-1000</v>
      </c>
      <c r="C25" s="990">
        <v>-1000</v>
      </c>
      <c r="D25" s="990">
        <v>-1000</v>
      </c>
      <c r="E25" s="990">
        <v>-1000</v>
      </c>
      <c r="F25" s="990">
        <v>-1000</v>
      </c>
      <c r="G25" s="990">
        <v>-1000</v>
      </c>
      <c r="H25" s="990">
        <v>-1000</v>
      </c>
      <c r="I25" s="990">
        <v>-1205</v>
      </c>
      <c r="J25" s="990">
        <v>-1205</v>
      </c>
      <c r="K25" s="1733">
        <v>-1205</v>
      </c>
    </row>
    <row r="26" spans="1:12" s="988" customFormat="1" ht="14.25" customHeight="1" x14ac:dyDescent="0.25">
      <c r="A26" s="996" t="s">
        <v>826</v>
      </c>
      <c r="B26" s="990">
        <v>159</v>
      </c>
      <c r="C26" s="990">
        <v>154</v>
      </c>
      <c r="D26" s="990">
        <v>117</v>
      </c>
      <c r="E26" s="990">
        <v>135</v>
      </c>
      <c r="F26" s="990">
        <v>84</v>
      </c>
      <c r="G26" s="990">
        <v>145</v>
      </c>
      <c r="H26" s="990">
        <v>90</v>
      </c>
      <c r="I26" s="990">
        <v>156</v>
      </c>
      <c r="J26" s="990">
        <v>41</v>
      </c>
      <c r="K26" s="1733">
        <v>23</v>
      </c>
    </row>
    <row r="27" spans="1:12" s="988" customFormat="1" ht="14.25" customHeight="1" x14ac:dyDescent="0.25">
      <c r="A27" s="323" t="s">
        <v>825</v>
      </c>
      <c r="B27" s="995">
        <v>31236</v>
      </c>
      <c r="C27" s="995">
        <v>31409</v>
      </c>
      <c r="D27" s="995">
        <v>31625</v>
      </c>
      <c r="E27" s="995">
        <v>31698</v>
      </c>
      <c r="F27" s="995">
        <v>31028</v>
      </c>
      <c r="G27" s="995">
        <v>31731</v>
      </c>
      <c r="H27" s="995">
        <v>31133</v>
      </c>
      <c r="I27" s="995">
        <v>30906</v>
      </c>
      <c r="J27" s="995">
        <v>31747</v>
      </c>
      <c r="K27" s="1733">
        <v>32528</v>
      </c>
    </row>
    <row r="28" spans="1:12" s="988" customFormat="1" ht="14.25" customHeight="1" x14ac:dyDescent="0.25">
      <c r="A28" s="322" t="s">
        <v>824</v>
      </c>
      <c r="B28" s="994">
        <v>0.20799999999999999</v>
      </c>
      <c r="C28" s="994">
        <v>0.20100000000000001</v>
      </c>
      <c r="D28" s="993">
        <v>0.19800000000000001</v>
      </c>
      <c r="E28" s="993">
        <v>0.19400000000000001</v>
      </c>
      <c r="F28" s="993">
        <v>0.19900000000000001</v>
      </c>
      <c r="G28" s="993">
        <v>0.26300000000000001</v>
      </c>
      <c r="H28" s="993">
        <v>0.254</v>
      </c>
      <c r="I28" s="993">
        <v>0.252</v>
      </c>
      <c r="J28" s="993">
        <v>0.252</v>
      </c>
      <c r="K28" s="1733">
        <v>0.2</v>
      </c>
    </row>
    <row r="29" spans="1:12" s="988" customFormat="1" ht="14.25" customHeight="1" x14ac:dyDescent="0.25">
      <c r="A29" s="322"/>
      <c r="B29" s="992"/>
      <c r="C29" s="992"/>
      <c r="D29" s="991"/>
      <c r="E29" s="991"/>
      <c r="F29" s="991"/>
      <c r="G29" s="991"/>
      <c r="H29" s="991"/>
      <c r="I29" s="991"/>
      <c r="J29" s="991"/>
      <c r="K29" s="1733"/>
    </row>
    <row r="30" spans="1:12" s="988" customFormat="1" ht="14.25" customHeight="1" x14ac:dyDescent="0.25">
      <c r="A30" s="322" t="s">
        <v>823</v>
      </c>
      <c r="B30" s="990"/>
      <c r="C30" s="990"/>
      <c r="D30" s="990"/>
      <c r="E30" s="990"/>
      <c r="F30" s="990"/>
      <c r="G30" s="990"/>
      <c r="H30" s="990"/>
      <c r="I30" s="990"/>
      <c r="J30" s="990">
        <v>202424</v>
      </c>
      <c r="K30" s="1733">
        <v>213740</v>
      </c>
    </row>
    <row r="31" spans="1:12" s="988" customFormat="1" ht="14.25" customHeight="1" x14ac:dyDescent="0.25">
      <c r="A31" s="321" t="s">
        <v>822</v>
      </c>
      <c r="B31" s="989">
        <v>150215</v>
      </c>
      <c r="C31" s="989">
        <v>156349</v>
      </c>
      <c r="D31" s="989">
        <v>159729</v>
      </c>
      <c r="E31" s="989">
        <v>163007</v>
      </c>
      <c r="F31" s="989">
        <v>155886</v>
      </c>
      <c r="G31" s="989">
        <v>120827</v>
      </c>
      <c r="H31" s="989">
        <v>122568</v>
      </c>
      <c r="I31" s="989">
        <v>122679</v>
      </c>
      <c r="J31" s="989">
        <v>125779</v>
      </c>
      <c r="K31" s="1733">
        <v>133588</v>
      </c>
    </row>
    <row r="32" spans="1:12" s="988" customFormat="1" ht="14.25" customHeight="1" x14ac:dyDescent="0.2">
      <c r="A32" s="320" t="s">
        <v>1395</v>
      </c>
      <c r="B32" s="1711"/>
      <c r="C32" s="1402"/>
      <c r="D32" s="1401"/>
      <c r="E32" s="1401"/>
      <c r="F32" s="1401"/>
      <c r="G32" s="1401"/>
      <c r="H32" s="1401"/>
      <c r="I32" s="1401"/>
      <c r="J32" s="1401"/>
      <c r="K32" s="1733"/>
    </row>
    <row r="33" spans="1:11" s="988" customFormat="1" ht="15.75" customHeight="1" x14ac:dyDescent="0.2">
      <c r="A33" s="319" t="s">
        <v>1195</v>
      </c>
      <c r="B33" s="1732">
        <v>1.048</v>
      </c>
      <c r="C33" s="1277">
        <v>1.2470000000000001</v>
      </c>
      <c r="D33" s="1380">
        <v>1.228</v>
      </c>
      <c r="E33" s="1380">
        <v>1.6859999999999999</v>
      </c>
      <c r="F33" s="1380">
        <v>0.90500000000000003</v>
      </c>
      <c r="G33" s="1277">
        <v>0.80800000000000005</v>
      </c>
      <c r="H33" s="1380">
        <v>0.73199999999999998</v>
      </c>
      <c r="I33" s="1277">
        <v>0.84899999999999998</v>
      </c>
      <c r="J33" s="1380">
        <v>0.90100000000000002</v>
      </c>
      <c r="K33" s="1731" t="s">
        <v>1366</v>
      </c>
    </row>
    <row r="34" spans="1:11" s="988" customFormat="1" ht="15.75" customHeight="1" x14ac:dyDescent="0.2">
      <c r="A34" s="2242" t="s">
        <v>1515</v>
      </c>
      <c r="B34" s="1732">
        <v>0.97399999999999998</v>
      </c>
      <c r="C34" s="1277">
        <v>1</v>
      </c>
      <c r="D34" s="1380">
        <v>1</v>
      </c>
      <c r="E34" s="1380">
        <v>1</v>
      </c>
      <c r="F34" s="1380">
        <v>1.002</v>
      </c>
      <c r="G34" s="1277">
        <v>0.86699999999999999</v>
      </c>
      <c r="H34" s="1380">
        <v>0.87</v>
      </c>
      <c r="I34" s="1277">
        <v>0.94399999999999995</v>
      </c>
      <c r="J34" s="1380">
        <v>0.80600000000000005</v>
      </c>
      <c r="K34" s="1731" t="s">
        <v>1365</v>
      </c>
    </row>
    <row r="35" spans="1:11" s="988" customFormat="1" ht="15.75" customHeight="1" x14ac:dyDescent="0.2">
      <c r="A35" s="181" t="s">
        <v>618</v>
      </c>
      <c r="B35" s="977"/>
      <c r="C35" s="1277"/>
      <c r="D35" s="976"/>
      <c r="E35" s="976"/>
      <c r="F35" s="976"/>
      <c r="G35" s="1277"/>
      <c r="H35" s="976"/>
      <c r="I35" s="976"/>
      <c r="J35" s="976"/>
      <c r="K35" s="1731"/>
    </row>
    <row r="36" spans="1:11" s="988" customFormat="1" ht="15.75" customHeight="1" x14ac:dyDescent="0.2">
      <c r="A36" s="181" t="s">
        <v>977</v>
      </c>
      <c r="B36" s="977"/>
      <c r="C36" s="1277"/>
      <c r="D36" s="976"/>
      <c r="E36" s="976"/>
      <c r="F36" s="976"/>
      <c r="G36" s="1277"/>
      <c r="H36" s="976"/>
      <c r="I36" s="976"/>
      <c r="J36" s="976"/>
      <c r="K36" s="1731"/>
    </row>
    <row r="37" spans="1:11" s="988" customFormat="1" ht="15.75" customHeight="1" x14ac:dyDescent="0.2">
      <c r="A37" s="319"/>
      <c r="B37" s="977"/>
      <c r="C37" s="1277"/>
      <c r="D37" s="976"/>
      <c r="E37" s="976"/>
      <c r="F37" s="976"/>
      <c r="G37" s="1277"/>
      <c r="H37" s="976"/>
      <c r="I37" s="976"/>
      <c r="J37" s="976"/>
      <c r="K37" s="1731"/>
    </row>
    <row r="38" spans="1:11" ht="14.25" customHeight="1" x14ac:dyDescent="0.15">
      <c r="A38" s="2277" t="s">
        <v>1364</v>
      </c>
      <c r="B38" s="330"/>
      <c r="C38" s="987"/>
      <c r="D38" s="987"/>
      <c r="E38" s="986"/>
      <c r="F38" s="986"/>
      <c r="G38" s="975"/>
      <c r="H38" s="975"/>
      <c r="I38" s="975"/>
      <c r="J38" s="975"/>
    </row>
    <row r="39" spans="1:11" ht="14.25" customHeight="1" thickBot="1" x14ac:dyDescent="0.25">
      <c r="A39" s="318"/>
      <c r="B39" s="315"/>
      <c r="C39" s="985"/>
      <c r="D39" s="985"/>
      <c r="E39" s="981"/>
      <c r="F39" s="981"/>
      <c r="G39" s="975"/>
      <c r="H39" s="975"/>
      <c r="I39" s="975"/>
      <c r="J39" s="975"/>
    </row>
    <row r="40" spans="1:11" ht="14.25" customHeight="1" thickBot="1" x14ac:dyDescent="0.2">
      <c r="A40" s="316" t="s">
        <v>306</v>
      </c>
      <c r="B40" s="327" t="s">
        <v>1320</v>
      </c>
      <c r="C40" s="313" t="s">
        <v>1147</v>
      </c>
      <c r="D40" s="313" t="s">
        <v>880</v>
      </c>
      <c r="E40" s="313" t="s">
        <v>845</v>
      </c>
      <c r="F40" s="312" t="s">
        <v>770</v>
      </c>
      <c r="G40" s="312" t="s">
        <v>731</v>
      </c>
      <c r="H40" s="312" t="s">
        <v>705</v>
      </c>
      <c r="I40" s="312" t="s">
        <v>646</v>
      </c>
      <c r="J40" s="312" t="s">
        <v>639</v>
      </c>
    </row>
    <row r="41" spans="1:11" ht="14.25" customHeight="1" x14ac:dyDescent="0.2">
      <c r="A41" s="189" t="s">
        <v>821</v>
      </c>
      <c r="B41" s="984">
        <v>16.3</v>
      </c>
      <c r="C41" s="983">
        <v>15.4</v>
      </c>
      <c r="D41" s="983">
        <v>14.8</v>
      </c>
      <c r="E41" s="983">
        <v>14.6</v>
      </c>
      <c r="F41" s="983">
        <v>15.5</v>
      </c>
      <c r="G41" s="983">
        <v>20.3</v>
      </c>
      <c r="H41" s="983">
        <v>19.899999999999999</v>
      </c>
      <c r="I41" s="983">
        <v>19.8</v>
      </c>
      <c r="J41" s="982">
        <v>19.5</v>
      </c>
    </row>
    <row r="42" spans="1:11" ht="14.25" customHeight="1" x14ac:dyDescent="0.2">
      <c r="A42" s="189" t="s">
        <v>820</v>
      </c>
      <c r="B42" s="984">
        <v>18.3</v>
      </c>
      <c r="C42" s="983">
        <v>17.399999999999999</v>
      </c>
      <c r="D42" s="983">
        <v>17.3</v>
      </c>
      <c r="E42" s="983">
        <v>17.100000000000001</v>
      </c>
      <c r="F42" s="983">
        <v>17.3</v>
      </c>
      <c r="G42" s="983">
        <v>22.6</v>
      </c>
      <c r="H42" s="983">
        <v>22.2</v>
      </c>
      <c r="I42" s="983">
        <v>22.3</v>
      </c>
      <c r="J42" s="982">
        <v>22.3</v>
      </c>
    </row>
    <row r="43" spans="1:11" ht="14.25" customHeight="1" x14ac:dyDescent="0.2">
      <c r="A43" s="189" t="s">
        <v>819</v>
      </c>
      <c r="B43" s="984">
        <v>20.8</v>
      </c>
      <c r="C43" s="983">
        <v>20</v>
      </c>
      <c r="D43" s="983">
        <v>19.8</v>
      </c>
      <c r="E43" s="983">
        <v>19.5</v>
      </c>
      <c r="F43" s="983">
        <v>19.899999999999999</v>
      </c>
      <c r="G43" s="983">
        <v>26.3</v>
      </c>
      <c r="H43" s="983">
        <v>25.4</v>
      </c>
      <c r="I43" s="983">
        <v>25.2</v>
      </c>
      <c r="J43" s="982">
        <v>25.2</v>
      </c>
    </row>
    <row r="44" spans="1:11" ht="14.25" customHeight="1" x14ac:dyDescent="0.2">
      <c r="A44" s="189" t="s">
        <v>818</v>
      </c>
      <c r="B44" s="984">
        <v>16.2</v>
      </c>
      <c r="C44" s="983">
        <v>15.5</v>
      </c>
      <c r="D44" s="983">
        <v>14.8</v>
      </c>
      <c r="E44" s="983">
        <v>14.6</v>
      </c>
      <c r="F44" s="983">
        <v>15.5</v>
      </c>
      <c r="G44" s="983">
        <v>20</v>
      </c>
      <c r="H44" s="983">
        <v>19.8</v>
      </c>
      <c r="I44" s="983">
        <v>19.8</v>
      </c>
      <c r="J44" s="982">
        <v>19</v>
      </c>
    </row>
    <row r="45" spans="1:11" ht="14.25" customHeight="1" x14ac:dyDescent="0.2">
      <c r="A45" s="189" t="s">
        <v>817</v>
      </c>
      <c r="B45" s="984">
        <v>18.3</v>
      </c>
      <c r="C45" s="983">
        <v>17.600000000000001</v>
      </c>
      <c r="D45" s="983">
        <v>17.3</v>
      </c>
      <c r="E45" s="983">
        <v>17</v>
      </c>
      <c r="F45" s="983">
        <v>17.3</v>
      </c>
      <c r="G45" s="983">
        <v>22.3</v>
      </c>
      <c r="H45" s="983">
        <v>22.1</v>
      </c>
      <c r="I45" s="983">
        <v>22.2</v>
      </c>
      <c r="J45" s="982">
        <v>21.7</v>
      </c>
    </row>
    <row r="46" spans="1:11" ht="14.25" customHeight="1" x14ac:dyDescent="0.2">
      <c r="A46" s="189" t="s">
        <v>816</v>
      </c>
      <c r="B46" s="984">
        <v>20.7</v>
      </c>
      <c r="C46" s="983">
        <v>20.100000000000001</v>
      </c>
      <c r="D46" s="983">
        <v>19.8</v>
      </c>
      <c r="E46" s="983">
        <v>19.399999999999999</v>
      </c>
      <c r="F46" s="983">
        <v>19.899999999999999</v>
      </c>
      <c r="G46" s="983">
        <v>26</v>
      </c>
      <c r="H46" s="983">
        <v>25.2</v>
      </c>
      <c r="I46" s="983">
        <v>25.2</v>
      </c>
      <c r="J46" s="982">
        <v>24.7</v>
      </c>
    </row>
    <row r="47" spans="1:11" ht="14.25" customHeight="1" thickBot="1" x14ac:dyDescent="0.25">
      <c r="A47" s="189"/>
      <c r="B47" s="984"/>
      <c r="C47" s="983"/>
      <c r="D47" s="983"/>
      <c r="E47" s="983"/>
      <c r="F47" s="983"/>
      <c r="G47" s="983"/>
      <c r="H47" s="983"/>
      <c r="I47" s="983"/>
      <c r="J47" s="982"/>
    </row>
    <row r="48" spans="1:11" ht="14.25" customHeight="1" thickBot="1" x14ac:dyDescent="0.25">
      <c r="A48" s="314" t="s">
        <v>421</v>
      </c>
      <c r="B48" s="313" t="s">
        <v>1339</v>
      </c>
      <c r="C48" s="313" t="s">
        <v>1188</v>
      </c>
      <c r="D48" s="313" t="s">
        <v>1187</v>
      </c>
      <c r="E48" s="313" t="s">
        <v>1190</v>
      </c>
      <c r="F48" s="312" t="s">
        <v>1186</v>
      </c>
      <c r="G48" s="312" t="s">
        <v>1185</v>
      </c>
      <c r="H48" s="312" t="s">
        <v>1184</v>
      </c>
      <c r="I48" s="312" t="s">
        <v>1183</v>
      </c>
      <c r="J48" s="312" t="s">
        <v>1182</v>
      </c>
    </row>
    <row r="49" spans="1:10" ht="14.25" customHeight="1" x14ac:dyDescent="0.2">
      <c r="A49" s="189" t="s">
        <v>420</v>
      </c>
      <c r="B49" s="311">
        <v>27518</v>
      </c>
      <c r="C49" s="980">
        <v>27466</v>
      </c>
      <c r="D49" s="980">
        <v>27602</v>
      </c>
      <c r="E49" s="980">
        <v>27762</v>
      </c>
      <c r="F49" s="980">
        <v>26984</v>
      </c>
      <c r="G49" s="980">
        <v>27318</v>
      </c>
      <c r="H49" s="980">
        <v>27233</v>
      </c>
      <c r="I49" s="980">
        <v>27298</v>
      </c>
      <c r="J49" s="979">
        <v>28008</v>
      </c>
    </row>
    <row r="50" spans="1:10" ht="14.25" customHeight="1" x14ac:dyDescent="0.2">
      <c r="A50" s="189" t="s">
        <v>419</v>
      </c>
      <c r="B50" s="311">
        <v>522094</v>
      </c>
      <c r="C50" s="980">
        <v>544942</v>
      </c>
      <c r="D50" s="980">
        <v>552727</v>
      </c>
      <c r="E50" s="980">
        <v>567731</v>
      </c>
      <c r="F50" s="980">
        <v>528163</v>
      </c>
      <c r="G50" s="980">
        <v>554553</v>
      </c>
      <c r="H50" s="980">
        <v>548944</v>
      </c>
      <c r="I50" s="980">
        <v>538378</v>
      </c>
      <c r="J50" s="979">
        <v>538338</v>
      </c>
    </row>
    <row r="51" spans="1:10" ht="14.25" customHeight="1" x14ac:dyDescent="0.2">
      <c r="A51" s="310" t="s">
        <v>418</v>
      </c>
      <c r="B51" s="978">
        <v>5.3</v>
      </c>
      <c r="C51" s="978">
        <v>5</v>
      </c>
      <c r="D51" s="978">
        <v>5</v>
      </c>
      <c r="E51" s="978">
        <v>4.9000000000000004</v>
      </c>
      <c r="F51" s="978">
        <v>5.0999999999999996</v>
      </c>
      <c r="G51" s="978">
        <v>4.9000000000000004</v>
      </c>
      <c r="H51" s="978">
        <v>5</v>
      </c>
      <c r="I51" s="978">
        <v>5.0999999999999996</v>
      </c>
      <c r="J51" s="1016">
        <v>5.2</v>
      </c>
    </row>
    <row r="52" spans="1:10" ht="14.25" customHeight="1" x14ac:dyDescent="0.2">
      <c r="A52" s="181" t="s">
        <v>618</v>
      </c>
      <c r="B52" s="977"/>
      <c r="C52" s="976"/>
      <c r="D52" s="976"/>
      <c r="E52" s="976"/>
      <c r="F52" s="976"/>
      <c r="G52" s="975"/>
      <c r="H52" s="975"/>
      <c r="I52" s="975"/>
      <c r="J52" s="975"/>
    </row>
    <row r="53" spans="1:10" ht="14.25" customHeight="1" x14ac:dyDescent="0.2">
      <c r="A53" s="977" t="s">
        <v>1363</v>
      </c>
      <c r="B53" s="977"/>
      <c r="C53" s="977"/>
      <c r="D53" s="977"/>
      <c r="E53" s="977"/>
      <c r="F53" s="977"/>
      <c r="G53" s="977"/>
      <c r="H53" s="977"/>
      <c r="I53" s="977"/>
      <c r="J53" s="977"/>
    </row>
    <row r="54" spans="1:10" ht="14.25" customHeight="1" x14ac:dyDescent="0.2">
      <c r="A54" s="977"/>
      <c r="B54" s="977"/>
      <c r="C54" s="977"/>
      <c r="D54" s="977"/>
      <c r="E54" s="977"/>
      <c r="F54" s="977"/>
      <c r="G54" s="977"/>
      <c r="H54" s="977"/>
      <c r="I54" s="977"/>
      <c r="J54" s="977"/>
    </row>
    <row r="55" spans="1:10" ht="14.25" customHeight="1" thickBot="1" x14ac:dyDescent="0.25">
      <c r="A55" s="2277" t="s">
        <v>1540</v>
      </c>
      <c r="B55" s="977"/>
      <c r="C55" s="977"/>
      <c r="D55" s="977"/>
      <c r="E55" s="977"/>
      <c r="F55" s="977"/>
      <c r="G55" s="977"/>
      <c r="H55" s="977"/>
      <c r="I55" s="977"/>
    </row>
    <row r="56" spans="1:10" ht="14.25" customHeight="1" thickBot="1" x14ac:dyDescent="0.25">
      <c r="A56" s="314"/>
      <c r="B56" s="327" t="s">
        <v>1320</v>
      </c>
      <c r="C56" s="313" t="s">
        <v>1147</v>
      </c>
      <c r="D56" s="313" t="s">
        <v>880</v>
      </c>
      <c r="E56" s="313" t="s">
        <v>845</v>
      </c>
      <c r="F56" s="312" t="s">
        <v>770</v>
      </c>
      <c r="G56" s="312" t="s">
        <v>731</v>
      </c>
      <c r="H56" s="312" t="s">
        <v>705</v>
      </c>
      <c r="I56" s="312" t="s">
        <v>646</v>
      </c>
      <c r="J56" s="312" t="s">
        <v>639</v>
      </c>
    </row>
    <row r="57" spans="1:10" ht="14.25" customHeight="1" x14ac:dyDescent="0.15">
      <c r="A57" s="189" t="s">
        <v>1312</v>
      </c>
      <c r="B57" s="311">
        <v>33687</v>
      </c>
      <c r="C57" s="311">
        <v>32415</v>
      </c>
      <c r="D57" s="311"/>
      <c r="E57" s="311"/>
      <c r="F57" s="311"/>
      <c r="G57" s="311"/>
      <c r="H57" s="311"/>
      <c r="I57" s="311"/>
      <c r="J57" s="311"/>
    </row>
    <row r="58" spans="1:10" ht="14.25" customHeight="1" x14ac:dyDescent="0.15">
      <c r="A58" s="189" t="s">
        <v>1315</v>
      </c>
      <c r="B58" s="311">
        <v>29077</v>
      </c>
      <c r="C58" s="311">
        <v>29843</v>
      </c>
      <c r="D58" s="311"/>
      <c r="E58" s="311"/>
      <c r="F58" s="311"/>
      <c r="G58" s="311"/>
      <c r="H58" s="311"/>
      <c r="I58" s="311"/>
      <c r="J58" s="311"/>
    </row>
    <row r="59" spans="1:10" ht="14.25" customHeight="1" x14ac:dyDescent="0.15">
      <c r="A59" s="189" t="s">
        <v>1314</v>
      </c>
      <c r="B59" s="311">
        <v>4610</v>
      </c>
      <c r="C59" s="311">
        <v>2572</v>
      </c>
      <c r="D59" s="311"/>
      <c r="E59" s="311"/>
      <c r="F59" s="311"/>
      <c r="G59" s="311"/>
      <c r="H59" s="311"/>
      <c r="I59" s="311"/>
      <c r="J59" s="311"/>
    </row>
    <row r="60" spans="1:10" ht="14.25" customHeight="1" x14ac:dyDescent="0.15">
      <c r="A60" s="189" t="s">
        <v>1313</v>
      </c>
      <c r="B60" s="1691">
        <v>1.159</v>
      </c>
      <c r="C60" s="1691">
        <v>1.0860000000000001</v>
      </c>
      <c r="D60" s="1691"/>
      <c r="E60" s="1691"/>
      <c r="F60" s="1691"/>
      <c r="G60" s="1691"/>
      <c r="H60" s="1691"/>
      <c r="I60" s="1691"/>
      <c r="J60" s="1691"/>
    </row>
    <row r="61" spans="1:10" ht="15" customHeight="1" x14ac:dyDescent="0.2">
      <c r="A61" s="320" t="s">
        <v>1362</v>
      </c>
      <c r="B61" s="977"/>
      <c r="C61" s="977"/>
      <c r="D61" s="977"/>
      <c r="E61" s="977"/>
      <c r="F61" s="977"/>
      <c r="G61" s="977"/>
      <c r="H61" s="977"/>
      <c r="I61" s="977"/>
      <c r="J61" s="977"/>
    </row>
    <row r="62" spans="1:10" ht="15" customHeight="1" x14ac:dyDescent="0.15">
      <c r="A62" s="309"/>
      <c r="B62" s="309"/>
      <c r="C62" s="309"/>
      <c r="D62" s="309"/>
      <c r="E62" s="309"/>
      <c r="F62" s="309"/>
      <c r="G62" s="309"/>
      <c r="H62" s="309"/>
      <c r="I62" s="309"/>
      <c r="J62" s="309"/>
    </row>
    <row r="63" spans="1:10" ht="15" customHeight="1" x14ac:dyDescent="0.15">
      <c r="B63" s="309"/>
      <c r="C63" s="309"/>
      <c r="D63" s="309"/>
      <c r="E63" s="309"/>
      <c r="F63" s="309"/>
      <c r="G63" s="309"/>
      <c r="H63" s="309"/>
      <c r="I63" s="309"/>
      <c r="J63" s="309"/>
    </row>
    <row r="64" spans="1:10" ht="15" customHeight="1" x14ac:dyDescent="0.15"/>
    <row r="65" ht="15" customHeight="1" x14ac:dyDescent="0.15"/>
    <row r="66" ht="15" customHeight="1" x14ac:dyDescent="0.15"/>
    <row r="67" ht="15" customHeight="1" x14ac:dyDescent="0.15"/>
    <row r="68" ht="15" customHeight="1" x14ac:dyDescent="0.15"/>
    <row r="69" ht="15" customHeight="1" x14ac:dyDescent="0.15"/>
    <row r="70" ht="15" customHeight="1" x14ac:dyDescent="0.15"/>
    <row r="71" ht="15" customHeight="1" x14ac:dyDescent="0.15"/>
    <row r="72" ht="15" customHeight="1" x14ac:dyDescent="0.15"/>
    <row r="73" ht="15" customHeight="1" x14ac:dyDescent="0.15"/>
  </sheetData>
  <pageMargins left="0.7" right="0.7" top="0.75" bottom="0.75" header="0.3" footer="0.3"/>
  <pageSetup paperSize="9" scale="70" pageOrder="overThenDown" orientation="portrait" r:id="rId1"/>
  <headerFooter>
    <oddHeader>&amp;R&amp;"Arial,Normal"&amp;8Risk, liquidity and capital management</oddHeader>
  </headerFooter>
  <customProperties>
    <customPr name="_pios_id" r:id="rId2"/>
  </customPropertie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84B1E-A891-443A-989B-0CFEE8C1A359}">
  <dimension ref="A1:N67"/>
  <sheetViews>
    <sheetView showGridLines="0" showZeros="0" view="pageBreakPreview" topLeftCell="A53" zoomScaleNormal="100" zoomScaleSheetLayoutView="100" workbookViewId="0">
      <selection activeCell="A40" sqref="A40"/>
    </sheetView>
  </sheetViews>
  <sheetFormatPr defaultRowHeight="15" x14ac:dyDescent="0.25"/>
  <cols>
    <col min="1" max="1" width="35.28515625" customWidth="1"/>
    <col min="2" max="10" width="8.85546875" style="1717" customWidth="1"/>
  </cols>
  <sheetData>
    <row r="1" spans="1:12" ht="15" customHeight="1" x14ac:dyDescent="0.25">
      <c r="A1" s="2276" t="s">
        <v>1333</v>
      </c>
      <c r="B1" s="330"/>
      <c r="C1" s="329"/>
      <c r="D1" s="329"/>
      <c r="E1" s="329"/>
      <c r="F1" s="329"/>
      <c r="G1" s="329"/>
      <c r="H1" s="328"/>
      <c r="I1" s="420"/>
      <c r="J1" s="420"/>
    </row>
    <row r="2" spans="1:12" ht="9.75" customHeight="1" thickBot="1" x14ac:dyDescent="0.3">
      <c r="A2" s="328"/>
      <c r="B2" s="330"/>
      <c r="C2" s="329"/>
      <c r="D2" s="329"/>
      <c r="E2" s="329"/>
      <c r="F2" s="329"/>
      <c r="G2" s="329"/>
      <c r="H2" s="328"/>
      <c r="I2" s="420"/>
      <c r="J2" s="420"/>
    </row>
    <row r="3" spans="1:12" ht="15" customHeight="1" thickBot="1" x14ac:dyDescent="0.3">
      <c r="A3" s="342" t="s">
        <v>143</v>
      </c>
      <c r="B3" s="327" t="s">
        <v>1320</v>
      </c>
      <c r="C3" s="313" t="s">
        <v>1147</v>
      </c>
      <c r="D3" s="313" t="s">
        <v>880</v>
      </c>
      <c r="E3" s="327" t="s">
        <v>845</v>
      </c>
      <c r="F3" s="327" t="s">
        <v>770</v>
      </c>
      <c r="G3" s="326" t="s">
        <v>731</v>
      </c>
      <c r="H3" s="326" t="s">
        <v>705</v>
      </c>
      <c r="I3" s="326" t="s">
        <v>646</v>
      </c>
      <c r="J3" s="326" t="s">
        <v>639</v>
      </c>
    </row>
    <row r="4" spans="1:12" ht="15" customHeight="1" x14ac:dyDescent="0.25">
      <c r="A4" s="323" t="s">
        <v>450</v>
      </c>
      <c r="B4" s="418">
        <v>117367</v>
      </c>
      <c r="C4" s="418">
        <v>124469</v>
      </c>
      <c r="D4" s="418">
        <v>127145</v>
      </c>
      <c r="E4" s="418">
        <v>128172</v>
      </c>
      <c r="F4" s="418">
        <v>120969</v>
      </c>
      <c r="G4" s="418">
        <v>99042</v>
      </c>
      <c r="H4" s="418">
        <v>100604</v>
      </c>
      <c r="I4" s="418">
        <v>100943</v>
      </c>
      <c r="J4" s="418">
        <v>102743</v>
      </c>
    </row>
    <row r="5" spans="1:12" ht="15" customHeight="1" x14ac:dyDescent="0.25">
      <c r="A5" s="322" t="s">
        <v>449</v>
      </c>
      <c r="B5" s="1088">
        <v>103694</v>
      </c>
      <c r="C5" s="1088">
        <v>110823</v>
      </c>
      <c r="D5" s="1088">
        <v>112239</v>
      </c>
      <c r="E5" s="1088">
        <v>111858</v>
      </c>
      <c r="F5" s="1088">
        <v>107635</v>
      </c>
      <c r="G5" s="1088">
        <v>86886</v>
      </c>
      <c r="H5" s="1088">
        <v>88453</v>
      </c>
      <c r="I5" s="1088">
        <v>87450</v>
      </c>
      <c r="J5" s="1088">
        <v>88808</v>
      </c>
    </row>
    <row r="6" spans="1:12" ht="15" customHeight="1" x14ac:dyDescent="0.25">
      <c r="A6" s="322" t="s">
        <v>442</v>
      </c>
      <c r="B6" s="1088">
        <v>0</v>
      </c>
      <c r="C6" s="1088">
        <v>0</v>
      </c>
      <c r="D6" s="1088">
        <v>0</v>
      </c>
      <c r="E6" s="1088">
        <v>0</v>
      </c>
      <c r="F6" s="1088">
        <v>0</v>
      </c>
      <c r="G6" s="1088">
        <v>2071</v>
      </c>
      <c r="H6" s="1088">
        <v>2012</v>
      </c>
      <c r="I6" s="1088">
        <v>1808</v>
      </c>
      <c r="J6" s="1088">
        <v>1869</v>
      </c>
      <c r="L6" s="459"/>
    </row>
    <row r="7" spans="1:12" ht="15" customHeight="1" x14ac:dyDescent="0.25">
      <c r="A7" s="322" t="s">
        <v>448</v>
      </c>
      <c r="B7" s="1088">
        <v>67479</v>
      </c>
      <c r="C7" s="1088">
        <v>74949</v>
      </c>
      <c r="D7" s="1088">
        <v>75304</v>
      </c>
      <c r="E7" s="1088">
        <v>73978</v>
      </c>
      <c r="F7" s="1088">
        <v>71868</v>
      </c>
      <c r="G7" s="1088">
        <v>53612</v>
      </c>
      <c r="H7" s="1088">
        <v>54824</v>
      </c>
      <c r="I7" s="1088">
        <v>54703</v>
      </c>
      <c r="J7" s="1088">
        <v>57004</v>
      </c>
    </row>
    <row r="8" spans="1:12" ht="15" customHeight="1" x14ac:dyDescent="0.25">
      <c r="A8" s="324" t="s">
        <v>447</v>
      </c>
      <c r="B8" s="1088">
        <v>57103</v>
      </c>
      <c r="C8" s="1088">
        <v>62301</v>
      </c>
      <c r="D8" s="1088">
        <v>63163</v>
      </c>
      <c r="E8" s="1088">
        <v>62063</v>
      </c>
      <c r="F8" s="1088">
        <v>60626</v>
      </c>
      <c r="G8" s="1088">
        <v>44353</v>
      </c>
      <c r="H8" s="1088">
        <v>44851</v>
      </c>
      <c r="I8" s="1088">
        <v>45264</v>
      </c>
      <c r="J8" s="1088">
        <v>47173</v>
      </c>
    </row>
    <row r="9" spans="1:12" ht="15" customHeight="1" x14ac:dyDescent="0.25">
      <c r="A9" s="324" t="s">
        <v>446</v>
      </c>
      <c r="B9" s="1085">
        <v>10376</v>
      </c>
      <c r="C9" s="1085">
        <v>12648</v>
      </c>
      <c r="D9" s="1085">
        <v>12141</v>
      </c>
      <c r="E9" s="1085">
        <v>11915</v>
      </c>
      <c r="F9" s="1085">
        <v>11242</v>
      </c>
      <c r="G9" s="1085">
        <v>9259</v>
      </c>
      <c r="H9" s="1085">
        <v>9973</v>
      </c>
      <c r="I9" s="1085">
        <v>9439</v>
      </c>
      <c r="J9" s="1085">
        <v>9831</v>
      </c>
    </row>
    <row r="10" spans="1:12" ht="15" customHeight="1" x14ac:dyDescent="0.25">
      <c r="A10" s="322" t="s">
        <v>445</v>
      </c>
      <c r="B10" s="1085">
        <v>6135</v>
      </c>
      <c r="C10" s="1085">
        <v>5507</v>
      </c>
      <c r="D10" s="1085">
        <v>6364</v>
      </c>
      <c r="E10" s="1085">
        <v>6129</v>
      </c>
      <c r="F10" s="1085">
        <v>5953</v>
      </c>
      <c r="G10" s="1085">
        <v>6137</v>
      </c>
      <c r="H10" s="1085">
        <v>6297</v>
      </c>
      <c r="I10" s="1085">
        <v>6263</v>
      </c>
      <c r="J10" s="1085">
        <v>6163</v>
      </c>
    </row>
    <row r="11" spans="1:12" ht="15" customHeight="1" x14ac:dyDescent="0.25">
      <c r="A11" s="322" t="s">
        <v>441</v>
      </c>
      <c r="B11" s="1085">
        <v>26248</v>
      </c>
      <c r="C11" s="1085">
        <v>26203</v>
      </c>
      <c r="D11" s="1085">
        <v>26268</v>
      </c>
      <c r="E11" s="1085">
        <v>26004</v>
      </c>
      <c r="F11" s="1085">
        <v>25979</v>
      </c>
      <c r="G11" s="1085">
        <v>21851</v>
      </c>
      <c r="H11" s="1085">
        <v>21747</v>
      </c>
      <c r="I11" s="1085">
        <v>21436</v>
      </c>
      <c r="J11" s="1085">
        <v>20888</v>
      </c>
    </row>
    <row r="12" spans="1:12" ht="15" customHeight="1" x14ac:dyDescent="0.25">
      <c r="A12" s="322" t="s">
        <v>444</v>
      </c>
      <c r="B12" s="1085">
        <v>874</v>
      </c>
      <c r="C12" s="1085">
        <v>1467</v>
      </c>
      <c r="D12" s="1085">
        <v>833</v>
      </c>
      <c r="E12" s="1085">
        <v>1239</v>
      </c>
      <c r="F12" s="1085">
        <v>1648</v>
      </c>
      <c r="G12" s="1085">
        <v>840</v>
      </c>
      <c r="H12" s="1085">
        <v>847</v>
      </c>
      <c r="I12" s="1085">
        <v>801</v>
      </c>
      <c r="J12" s="1085">
        <v>850</v>
      </c>
    </row>
    <row r="13" spans="1:12" ht="15" customHeight="1" x14ac:dyDescent="0.25">
      <c r="A13" s="322" t="s">
        <v>440</v>
      </c>
      <c r="B13" s="1085">
        <v>2958</v>
      </c>
      <c r="C13" s="1085">
        <v>2697</v>
      </c>
      <c r="D13" s="1085">
        <v>3470</v>
      </c>
      <c r="E13" s="1085">
        <v>4508</v>
      </c>
      <c r="F13" s="1085">
        <v>2187</v>
      </c>
      <c r="G13" s="1085">
        <v>2375</v>
      </c>
      <c r="H13" s="1085">
        <v>2726</v>
      </c>
      <c r="I13" s="1085">
        <v>2438</v>
      </c>
      <c r="J13" s="1085">
        <v>2034</v>
      </c>
    </row>
    <row r="14" spans="1:12" ht="15" customHeight="1" x14ac:dyDescent="0.25">
      <c r="A14" s="322" t="s">
        <v>443</v>
      </c>
      <c r="B14" s="1085">
        <v>13673</v>
      </c>
      <c r="C14" s="1085">
        <v>13646</v>
      </c>
      <c r="D14" s="1085">
        <v>14906</v>
      </c>
      <c r="E14" s="1085">
        <v>16314</v>
      </c>
      <c r="F14" s="1085">
        <v>13334</v>
      </c>
      <c r="G14" s="1085">
        <v>12156</v>
      </c>
      <c r="H14" s="1085">
        <v>12151</v>
      </c>
      <c r="I14" s="1085">
        <v>13494</v>
      </c>
      <c r="J14" s="1085">
        <v>13935</v>
      </c>
    </row>
    <row r="15" spans="1:12" ht="15" customHeight="1" x14ac:dyDescent="0.25">
      <c r="A15" s="322" t="s">
        <v>442</v>
      </c>
      <c r="B15" s="1085">
        <v>1047</v>
      </c>
      <c r="C15" s="1085">
        <v>1049</v>
      </c>
      <c r="D15" s="1085">
        <v>554</v>
      </c>
      <c r="E15" s="1085">
        <v>536</v>
      </c>
      <c r="F15" s="1085">
        <v>689</v>
      </c>
      <c r="G15" s="1085">
        <v>133</v>
      </c>
      <c r="H15" s="1085">
        <v>125</v>
      </c>
      <c r="I15" s="1085">
        <v>174</v>
      </c>
      <c r="J15" s="1085">
        <v>291</v>
      </c>
    </row>
    <row r="16" spans="1:12" ht="15" customHeight="1" x14ac:dyDescent="0.25">
      <c r="A16" s="322" t="s">
        <v>441</v>
      </c>
      <c r="B16" s="1085">
        <v>5163</v>
      </c>
      <c r="C16" s="1085">
        <v>5194</v>
      </c>
      <c r="D16" s="1085">
        <v>5193</v>
      </c>
      <c r="E16" s="1085">
        <v>7014</v>
      </c>
      <c r="F16" s="1085">
        <v>4227</v>
      </c>
      <c r="G16" s="1085">
        <v>4342</v>
      </c>
      <c r="H16" s="1085">
        <v>4329</v>
      </c>
      <c r="I16" s="1085">
        <v>5645</v>
      </c>
      <c r="J16" s="1085">
        <v>5683</v>
      </c>
    </row>
    <row r="17" spans="1:10" ht="15" customHeight="1" x14ac:dyDescent="0.25">
      <c r="A17" s="322" t="s">
        <v>440</v>
      </c>
      <c r="B17" s="1085">
        <v>7463</v>
      </c>
      <c r="C17" s="1085">
        <v>7403</v>
      </c>
      <c r="D17" s="819">
        <v>9160</v>
      </c>
      <c r="E17" s="1085">
        <v>8764</v>
      </c>
      <c r="F17" s="1085">
        <v>8418</v>
      </c>
      <c r="G17" s="1085">
        <v>7681</v>
      </c>
      <c r="H17" s="1085">
        <v>7698</v>
      </c>
      <c r="I17" s="1085">
        <v>7675</v>
      </c>
      <c r="J17" s="1085">
        <v>7961</v>
      </c>
    </row>
    <row r="18" spans="1:10" ht="15" customHeight="1" x14ac:dyDescent="0.25">
      <c r="A18" s="1087"/>
      <c r="B18" s="1086"/>
      <c r="C18" s="1086"/>
      <c r="D18" s="1086"/>
      <c r="E18" s="1086"/>
      <c r="F18" s="1086"/>
      <c r="G18" s="1086"/>
      <c r="H18" s="1086"/>
      <c r="I18" s="1086"/>
      <c r="J18" s="1086"/>
    </row>
    <row r="19" spans="1:10" ht="15" customHeight="1" x14ac:dyDescent="0.25">
      <c r="A19" s="323" t="s">
        <v>439</v>
      </c>
      <c r="B19" s="408">
        <v>795</v>
      </c>
      <c r="C19" s="408">
        <v>844</v>
      </c>
      <c r="D19" s="818">
        <v>728</v>
      </c>
      <c r="E19" s="408">
        <v>1099</v>
      </c>
      <c r="F19" s="408">
        <v>931</v>
      </c>
      <c r="G19" s="408">
        <v>728</v>
      </c>
      <c r="H19" s="408">
        <v>793</v>
      </c>
      <c r="I19" s="408">
        <v>776</v>
      </c>
      <c r="J19" s="408">
        <v>1207</v>
      </c>
    </row>
    <row r="20" spans="1:10" ht="15" customHeight="1" x14ac:dyDescent="0.25">
      <c r="A20" s="1087"/>
      <c r="B20" s="1086"/>
      <c r="C20" s="1086"/>
      <c r="D20" s="1086"/>
      <c r="E20" s="1086"/>
      <c r="F20" s="1086"/>
      <c r="G20" s="1086"/>
      <c r="H20" s="1086"/>
      <c r="I20" s="1086"/>
      <c r="J20" s="1086"/>
    </row>
    <row r="21" spans="1:10" ht="15" customHeight="1" x14ac:dyDescent="0.25">
      <c r="A21" s="323" t="s">
        <v>438</v>
      </c>
      <c r="B21" s="408">
        <v>4934</v>
      </c>
      <c r="C21" s="408">
        <v>4257</v>
      </c>
      <c r="D21" s="408">
        <v>5165</v>
      </c>
      <c r="E21" s="408">
        <v>7253</v>
      </c>
      <c r="F21" s="408">
        <v>6064</v>
      </c>
      <c r="G21" s="408">
        <v>3812</v>
      </c>
      <c r="H21" s="408">
        <v>3908</v>
      </c>
      <c r="I21" s="408">
        <v>3690</v>
      </c>
      <c r="J21" s="408">
        <v>3520</v>
      </c>
    </row>
    <row r="22" spans="1:10" ht="15" customHeight="1" x14ac:dyDescent="0.25">
      <c r="A22" s="322" t="s">
        <v>437</v>
      </c>
      <c r="B22" s="1085">
        <v>4126</v>
      </c>
      <c r="C22" s="1085">
        <v>3306</v>
      </c>
      <c r="D22" s="1085">
        <v>3693</v>
      </c>
      <c r="E22" s="1085">
        <v>4790</v>
      </c>
      <c r="F22" s="1085">
        <v>4388</v>
      </c>
      <c r="G22" s="1085">
        <v>2719</v>
      </c>
      <c r="H22" s="1085">
        <v>2723</v>
      </c>
      <c r="I22" s="1085">
        <v>2282</v>
      </c>
      <c r="J22" s="1085">
        <v>2444</v>
      </c>
    </row>
    <row r="23" spans="1:10" ht="15" customHeight="1" x14ac:dyDescent="0.25">
      <c r="A23" s="322" t="s">
        <v>436</v>
      </c>
      <c r="B23" s="1085">
        <v>808</v>
      </c>
      <c r="C23" s="1085">
        <v>951</v>
      </c>
      <c r="D23" s="1085">
        <v>1049</v>
      </c>
      <c r="E23" s="1085">
        <v>1044</v>
      </c>
      <c r="F23" s="1085">
        <v>1070</v>
      </c>
      <c r="G23" s="1085">
        <v>1093</v>
      </c>
      <c r="H23" s="1085">
        <v>1185</v>
      </c>
      <c r="I23" s="1085">
        <v>1074</v>
      </c>
      <c r="J23" s="1085">
        <v>1076</v>
      </c>
    </row>
    <row r="24" spans="1:10" ht="15" customHeight="1" x14ac:dyDescent="0.25">
      <c r="A24" s="322" t="s">
        <v>435</v>
      </c>
      <c r="B24" s="1085">
        <v>0</v>
      </c>
      <c r="C24" s="1085">
        <v>0</v>
      </c>
      <c r="D24" s="1085">
        <v>423</v>
      </c>
      <c r="E24" s="1085">
        <v>1419</v>
      </c>
      <c r="F24" s="1085">
        <v>606</v>
      </c>
      <c r="G24" s="1085">
        <v>0</v>
      </c>
      <c r="H24" s="1085">
        <v>0</v>
      </c>
      <c r="I24" s="1085">
        <v>334</v>
      </c>
      <c r="J24" s="1085">
        <v>0</v>
      </c>
    </row>
    <row r="25" spans="1:10" ht="15" customHeight="1" x14ac:dyDescent="0.25">
      <c r="A25" s="322"/>
      <c r="B25" s="1085"/>
      <c r="C25" s="1085"/>
      <c r="D25" s="1085"/>
      <c r="E25" s="1085"/>
      <c r="F25" s="1085"/>
      <c r="G25" s="1085"/>
      <c r="H25" s="1085"/>
      <c r="I25" s="1085"/>
      <c r="J25" s="1085"/>
    </row>
    <row r="26" spans="1:10" ht="15" customHeight="1" x14ac:dyDescent="0.25">
      <c r="A26" s="323" t="s">
        <v>850</v>
      </c>
      <c r="B26" s="408">
        <v>4</v>
      </c>
      <c r="C26" s="408">
        <v>2</v>
      </c>
      <c r="D26" s="1723" t="s">
        <v>1332</v>
      </c>
      <c r="E26" s="408">
        <v>1</v>
      </c>
      <c r="F26" s="408"/>
      <c r="G26" s="408"/>
      <c r="H26" s="408"/>
      <c r="I26" s="408"/>
      <c r="J26" s="408"/>
    </row>
    <row r="27" spans="1:10" ht="15" customHeight="1" x14ac:dyDescent="0.25">
      <c r="A27" s="343"/>
      <c r="B27" s="1085"/>
      <c r="C27" s="1085"/>
      <c r="D27" s="1085"/>
      <c r="E27" s="1085"/>
      <c r="F27" s="1085"/>
      <c r="G27" s="1085"/>
      <c r="H27" s="1085"/>
      <c r="I27" s="1085"/>
      <c r="J27" s="1085"/>
    </row>
    <row r="28" spans="1:10" ht="15" customHeight="1" x14ac:dyDescent="0.25">
      <c r="A28" s="323" t="s">
        <v>434</v>
      </c>
      <c r="B28" s="408">
        <v>15698</v>
      </c>
      <c r="C28" s="408">
        <v>15698</v>
      </c>
      <c r="D28" s="408">
        <v>15698</v>
      </c>
      <c r="E28" s="408">
        <v>15698</v>
      </c>
      <c r="F28" s="408">
        <v>16487</v>
      </c>
      <c r="G28" s="408">
        <v>16487</v>
      </c>
      <c r="H28" s="408">
        <v>16487</v>
      </c>
      <c r="I28" s="408">
        <v>16487</v>
      </c>
      <c r="J28" s="408">
        <v>16809</v>
      </c>
    </row>
    <row r="29" spans="1:10" ht="15" customHeight="1" x14ac:dyDescent="0.25">
      <c r="A29" s="343"/>
      <c r="B29" s="421"/>
      <c r="C29" s="421"/>
      <c r="D29" s="421"/>
      <c r="E29" s="421"/>
      <c r="F29" s="421"/>
      <c r="G29" s="421"/>
      <c r="H29" s="421"/>
      <c r="I29" s="421"/>
      <c r="J29" s="421"/>
    </row>
    <row r="30" spans="1:10" ht="23.25" customHeight="1" x14ac:dyDescent="0.25">
      <c r="A30" s="323" t="s">
        <v>671</v>
      </c>
      <c r="B30" s="408">
        <v>750</v>
      </c>
      <c r="C30" s="408">
        <v>711</v>
      </c>
      <c r="D30" s="408">
        <v>663</v>
      </c>
      <c r="E30" s="408">
        <v>673</v>
      </c>
      <c r="F30" s="408">
        <v>657</v>
      </c>
      <c r="G30" s="408">
        <v>607</v>
      </c>
      <c r="H30" s="408">
        <v>624</v>
      </c>
      <c r="I30" s="408">
        <v>631</v>
      </c>
      <c r="J30" s="408"/>
    </row>
    <row r="31" spans="1:10" ht="31.5" customHeight="1" x14ac:dyDescent="0.25">
      <c r="A31" s="323" t="s">
        <v>806</v>
      </c>
      <c r="B31" s="408">
        <v>10667</v>
      </c>
      <c r="C31" s="408">
        <v>10367</v>
      </c>
      <c r="D31" s="408">
        <v>10330</v>
      </c>
      <c r="E31" s="408">
        <v>10112</v>
      </c>
      <c r="F31" s="408">
        <v>10626</v>
      </c>
      <c r="G31" s="408"/>
      <c r="H31" s="408"/>
      <c r="I31" s="408"/>
      <c r="J31" s="408"/>
    </row>
    <row r="32" spans="1:10" ht="15" customHeight="1" x14ac:dyDescent="0.25">
      <c r="A32" s="343"/>
      <c r="B32" s="421"/>
      <c r="C32" s="421"/>
      <c r="D32" s="421"/>
      <c r="E32" s="421"/>
      <c r="F32" s="421"/>
      <c r="G32" s="421"/>
      <c r="H32" s="421"/>
      <c r="I32" s="421"/>
      <c r="J32" s="421"/>
    </row>
    <row r="33" spans="1:10" ht="23.25" thickBot="1" x14ac:dyDescent="0.3">
      <c r="A33" s="348" t="s">
        <v>433</v>
      </c>
      <c r="B33" s="817">
        <v>0</v>
      </c>
      <c r="C33" s="817">
        <v>0</v>
      </c>
      <c r="D33" s="817">
        <v>0</v>
      </c>
      <c r="E33" s="817">
        <v>0</v>
      </c>
      <c r="F33" s="817">
        <v>152</v>
      </c>
      <c r="G33" s="817">
        <v>152</v>
      </c>
      <c r="H33" s="817">
        <v>152</v>
      </c>
      <c r="I33" s="817">
        <v>152</v>
      </c>
      <c r="J33" s="817">
        <v>1500</v>
      </c>
    </row>
    <row r="34" spans="1:10" ht="15" customHeight="1" x14ac:dyDescent="0.25">
      <c r="A34" s="323" t="s">
        <v>432</v>
      </c>
      <c r="B34" s="408">
        <v>150215</v>
      </c>
      <c r="C34" s="408">
        <v>156349</v>
      </c>
      <c r="D34" s="408">
        <v>159729</v>
      </c>
      <c r="E34" s="408">
        <v>163007</v>
      </c>
      <c r="F34" s="408">
        <v>155886</v>
      </c>
      <c r="G34" s="408">
        <v>120827</v>
      </c>
      <c r="H34" s="408">
        <v>122568</v>
      </c>
      <c r="I34" s="408">
        <v>122679</v>
      </c>
      <c r="J34" s="408">
        <v>125779</v>
      </c>
    </row>
    <row r="35" spans="1:10" ht="15" customHeight="1" x14ac:dyDescent="0.25">
      <c r="A35" s="2466" t="s">
        <v>431</v>
      </c>
      <c r="B35" s="1085"/>
      <c r="C35" s="1085">
        <v>0</v>
      </c>
      <c r="D35" s="1085">
        <v>0</v>
      </c>
      <c r="E35" s="1085">
        <v>0</v>
      </c>
      <c r="F35" s="1085">
        <v>0</v>
      </c>
      <c r="G35" s="1085">
        <v>0</v>
      </c>
      <c r="H35" s="1085">
        <v>0</v>
      </c>
      <c r="I35" s="1085">
        <v>0</v>
      </c>
      <c r="J35" s="1085">
        <v>76645</v>
      </c>
    </row>
    <row r="36" spans="1:10" ht="15" customHeight="1" thickBot="1" x14ac:dyDescent="0.3">
      <c r="A36" s="2467"/>
      <c r="B36" s="1084"/>
      <c r="C36" s="1084"/>
      <c r="D36" s="1084"/>
      <c r="E36" s="1084"/>
      <c r="F36" s="1084"/>
      <c r="G36" s="1084"/>
      <c r="H36" s="1084"/>
      <c r="I36" s="1084"/>
      <c r="J36" s="1084"/>
    </row>
    <row r="37" spans="1:10" ht="15" customHeight="1" x14ac:dyDescent="0.25">
      <c r="A37" s="347" t="s">
        <v>298</v>
      </c>
      <c r="B37" s="346">
        <v>150215</v>
      </c>
      <c r="C37" s="346">
        <v>156349</v>
      </c>
      <c r="D37" s="346">
        <v>159729</v>
      </c>
      <c r="E37" s="346">
        <v>163007</v>
      </c>
      <c r="F37" s="346">
        <v>155886</v>
      </c>
      <c r="G37" s="346">
        <v>120827</v>
      </c>
      <c r="H37" s="346">
        <v>122568</v>
      </c>
      <c r="I37" s="346">
        <v>122679</v>
      </c>
      <c r="J37" s="346">
        <v>202424</v>
      </c>
    </row>
    <row r="38" spans="1:10" ht="15" customHeight="1" x14ac:dyDescent="0.25">
      <c r="A38" s="320"/>
      <c r="B38" s="736"/>
      <c r="C38" s="869"/>
      <c r="D38" s="868"/>
      <c r="E38" s="868"/>
      <c r="F38" s="868"/>
      <c r="G38" s="343"/>
      <c r="H38" s="343"/>
      <c r="I38" s="343"/>
      <c r="J38" s="343"/>
    </row>
    <row r="39" spans="1:10" ht="8.25" customHeight="1" x14ac:dyDescent="0.25">
      <c r="A39" s="309"/>
      <c r="B39" s="1394"/>
      <c r="C39" s="420"/>
      <c r="D39" s="420"/>
      <c r="E39" s="420"/>
      <c r="F39" s="420"/>
      <c r="G39" s="420"/>
      <c r="H39" s="420"/>
      <c r="I39" s="420"/>
      <c r="J39" s="420"/>
    </row>
    <row r="40" spans="1:10" ht="15" customHeight="1" x14ac:dyDescent="0.25">
      <c r="A40" s="2278" t="s">
        <v>1331</v>
      </c>
      <c r="B40" s="736"/>
      <c r="C40" s="869"/>
      <c r="D40" s="868"/>
      <c r="E40" s="868"/>
      <c r="F40" s="868"/>
      <c r="G40" s="343"/>
      <c r="H40" s="343"/>
      <c r="I40" s="343"/>
      <c r="J40" s="343"/>
    </row>
    <row r="41" spans="1:10" ht="15" customHeight="1" thickBot="1" x14ac:dyDescent="0.3">
      <c r="A41" s="344"/>
      <c r="B41" s="736"/>
      <c r="C41" s="869"/>
      <c r="D41" s="868"/>
      <c r="E41" s="868"/>
      <c r="F41" s="868"/>
      <c r="G41" s="343"/>
      <c r="H41" s="343"/>
      <c r="I41" s="343"/>
      <c r="J41" s="343"/>
    </row>
    <row r="42" spans="1:10" ht="15" customHeight="1" thickBot="1" x14ac:dyDescent="0.3">
      <c r="A42" s="342" t="s">
        <v>430</v>
      </c>
      <c r="B42" s="327" t="s">
        <v>1320</v>
      </c>
      <c r="C42" s="327" t="s">
        <v>1147</v>
      </c>
      <c r="D42" s="327" t="s">
        <v>880</v>
      </c>
      <c r="E42" s="326" t="s">
        <v>845</v>
      </c>
      <c r="F42" s="326" t="s">
        <v>770</v>
      </c>
      <c r="G42" s="326" t="s">
        <v>731</v>
      </c>
      <c r="H42" s="326" t="s">
        <v>705</v>
      </c>
      <c r="I42" s="325" t="s">
        <v>646</v>
      </c>
      <c r="J42" s="325" t="s">
        <v>639</v>
      </c>
    </row>
    <row r="43" spans="1:10" ht="15" customHeight="1" x14ac:dyDescent="0.25">
      <c r="A43" s="335" t="s">
        <v>429</v>
      </c>
      <c r="B43" s="334">
        <v>0.18</v>
      </c>
      <c r="C43" s="334">
        <v>0.19</v>
      </c>
      <c r="D43" s="334">
        <v>0.17</v>
      </c>
      <c r="E43" s="334">
        <v>0.16</v>
      </c>
      <c r="F43" s="334">
        <v>0.14000000000000001</v>
      </c>
      <c r="G43" s="334">
        <v>0.14000000000000001</v>
      </c>
      <c r="H43" s="334">
        <v>0.14000000000000001</v>
      </c>
      <c r="I43" s="334">
        <v>0.14000000000000001</v>
      </c>
      <c r="J43" s="334">
        <v>0.15</v>
      </c>
    </row>
    <row r="44" spans="1:10" ht="15" customHeight="1" x14ac:dyDescent="0.25">
      <c r="A44" s="322" t="s">
        <v>304</v>
      </c>
      <c r="B44" s="333">
        <v>0.34</v>
      </c>
      <c r="C44" s="333">
        <v>0.35</v>
      </c>
      <c r="D44" s="333">
        <v>0.32</v>
      </c>
      <c r="E44" s="333">
        <v>0.28999999999999998</v>
      </c>
      <c r="F44" s="333">
        <v>0.28999999999999998</v>
      </c>
      <c r="G44" s="333">
        <v>0.2</v>
      </c>
      <c r="H44" s="333">
        <v>0.18</v>
      </c>
      <c r="I44" s="333">
        <v>0.18</v>
      </c>
      <c r="J44" s="333">
        <v>0.17</v>
      </c>
    </row>
    <row r="45" spans="1:10" ht="15" customHeight="1" x14ac:dyDescent="0.25">
      <c r="A45" s="322" t="s">
        <v>303</v>
      </c>
      <c r="B45" s="333">
        <v>0.09</v>
      </c>
      <c r="C45" s="333">
        <v>0.09</v>
      </c>
      <c r="D45" s="333">
        <v>0.09</v>
      </c>
      <c r="E45" s="333">
        <v>0.1</v>
      </c>
      <c r="F45" s="333">
        <v>0.09</v>
      </c>
      <c r="G45" s="333">
        <v>0.08</v>
      </c>
      <c r="H45" s="333">
        <v>7.0000000000000007E-2</v>
      </c>
      <c r="I45" s="333">
        <v>0.09</v>
      </c>
      <c r="J45" s="333">
        <v>0.09</v>
      </c>
    </row>
    <row r="46" spans="1:10" ht="15" customHeight="1" x14ac:dyDescent="0.25">
      <c r="A46" s="322" t="s">
        <v>305</v>
      </c>
      <c r="B46" s="333">
        <v>0.12</v>
      </c>
      <c r="C46" s="333">
        <v>0.13</v>
      </c>
      <c r="D46" s="333">
        <v>0.11</v>
      </c>
      <c r="E46" s="333">
        <v>0.12</v>
      </c>
      <c r="F46" s="333">
        <v>0.1</v>
      </c>
      <c r="G46" s="333">
        <v>0.1</v>
      </c>
      <c r="H46" s="333">
        <v>0.1</v>
      </c>
      <c r="I46" s="333">
        <v>0.1</v>
      </c>
      <c r="J46" s="333">
        <v>0.1</v>
      </c>
    </row>
    <row r="47" spans="1:10" ht="15" customHeight="1" x14ac:dyDescent="0.25">
      <c r="A47" s="322" t="s">
        <v>302</v>
      </c>
      <c r="B47" s="333">
        <v>0.21</v>
      </c>
      <c r="C47" s="333">
        <v>0.19</v>
      </c>
      <c r="D47" s="333">
        <v>0.18</v>
      </c>
      <c r="E47" s="333">
        <v>0.13</v>
      </c>
      <c r="F47" s="333">
        <v>0.11</v>
      </c>
      <c r="G47" s="333">
        <v>0.17</v>
      </c>
      <c r="H47" s="333">
        <v>0.18</v>
      </c>
      <c r="I47" s="333">
        <v>0.19</v>
      </c>
      <c r="J47" s="333">
        <v>0.2</v>
      </c>
    </row>
    <row r="48" spans="1:10" ht="8.25" customHeight="1" x14ac:dyDescent="0.25">
      <c r="A48" s="331"/>
      <c r="B48" s="867"/>
      <c r="C48" s="341"/>
      <c r="D48" s="341"/>
      <c r="E48" s="341"/>
      <c r="F48" s="341"/>
      <c r="G48" s="341"/>
      <c r="H48" s="341"/>
      <c r="I48" s="341"/>
      <c r="J48" s="341"/>
    </row>
    <row r="49" spans="1:14" ht="15" customHeight="1" x14ac:dyDescent="0.25">
      <c r="A49" s="340" t="s">
        <v>428</v>
      </c>
      <c r="B49" s="339">
        <v>0.47</v>
      </c>
      <c r="C49" s="339">
        <v>0.51</v>
      </c>
      <c r="D49" s="339">
        <v>0.51</v>
      </c>
      <c r="E49" s="339">
        <v>0.51</v>
      </c>
      <c r="F49" s="339">
        <v>0.51</v>
      </c>
      <c r="G49" s="339">
        <v>0.38</v>
      </c>
      <c r="H49" s="339">
        <v>0.38</v>
      </c>
      <c r="I49" s="339">
        <v>0.39</v>
      </c>
      <c r="J49" s="339">
        <v>0.4</v>
      </c>
      <c r="L49" s="459"/>
    </row>
    <row r="50" spans="1:14" ht="7.5" customHeight="1" x14ac:dyDescent="0.25">
      <c r="A50" s="322"/>
      <c r="B50" s="333"/>
      <c r="C50" s="338"/>
      <c r="D50" s="338"/>
      <c r="E50" s="338"/>
      <c r="F50" s="338"/>
      <c r="G50" s="338"/>
      <c r="H50" s="338"/>
      <c r="I50" s="338"/>
      <c r="J50" s="338"/>
    </row>
    <row r="51" spans="1:14" ht="15" customHeight="1" x14ac:dyDescent="0.25">
      <c r="A51" s="335" t="s">
        <v>427</v>
      </c>
      <c r="B51" s="334">
        <v>0.48</v>
      </c>
      <c r="C51" s="334">
        <v>0.52</v>
      </c>
      <c r="D51" s="334">
        <v>0.53</v>
      </c>
      <c r="E51" s="334">
        <v>0.53</v>
      </c>
      <c r="F51" s="334">
        <v>0.53</v>
      </c>
      <c r="G51" s="334">
        <v>0.39</v>
      </c>
      <c r="H51" s="334">
        <v>0.4</v>
      </c>
      <c r="I51" s="334">
        <v>0.41</v>
      </c>
      <c r="J51" s="334">
        <v>0.43</v>
      </c>
    </row>
    <row r="52" spans="1:14" ht="15" customHeight="1" x14ac:dyDescent="0.25">
      <c r="A52" s="322" t="s">
        <v>304</v>
      </c>
      <c r="B52" s="333">
        <v>0.47</v>
      </c>
      <c r="C52" s="333">
        <v>0.51</v>
      </c>
      <c r="D52" s="333">
        <v>0.52</v>
      </c>
      <c r="E52" s="333">
        <v>0.51</v>
      </c>
      <c r="F52" s="333">
        <v>0.52</v>
      </c>
      <c r="G52" s="333">
        <v>0.37</v>
      </c>
      <c r="H52" s="333">
        <v>0.38</v>
      </c>
      <c r="I52" s="333">
        <v>0.38</v>
      </c>
      <c r="J52" s="333">
        <v>0.37</v>
      </c>
    </row>
    <row r="53" spans="1:14" ht="15" customHeight="1" x14ac:dyDescent="0.25">
      <c r="A53" s="322" t="s">
        <v>303</v>
      </c>
      <c r="B53" s="333">
        <v>0.64</v>
      </c>
      <c r="C53" s="333">
        <v>0.66</v>
      </c>
      <c r="D53" s="333">
        <v>0.67</v>
      </c>
      <c r="E53" s="333">
        <v>0.67</v>
      </c>
      <c r="F53" s="333">
        <v>0.68</v>
      </c>
      <c r="G53" s="333">
        <v>0.49</v>
      </c>
      <c r="H53" s="333">
        <v>0.5</v>
      </c>
      <c r="I53" s="333">
        <v>0.53</v>
      </c>
      <c r="J53" s="333">
        <v>0.56999999999999995</v>
      </c>
    </row>
    <row r="54" spans="1:14" ht="15" customHeight="1" x14ac:dyDescent="0.25">
      <c r="A54" s="322" t="s">
        <v>305</v>
      </c>
      <c r="B54" s="333">
        <v>0.37</v>
      </c>
      <c r="C54" s="333">
        <v>0.38</v>
      </c>
      <c r="D54" s="333">
        <v>0.4</v>
      </c>
      <c r="E54" s="333">
        <v>0.4</v>
      </c>
      <c r="F54" s="333">
        <v>0.4</v>
      </c>
      <c r="G54" s="333">
        <v>0.36</v>
      </c>
      <c r="H54" s="333">
        <v>0.36</v>
      </c>
      <c r="I54" s="333">
        <v>0.34</v>
      </c>
      <c r="J54" s="333">
        <v>0.35</v>
      </c>
    </row>
    <row r="55" spans="1:14" ht="15" customHeight="1" x14ac:dyDescent="0.25">
      <c r="A55" s="322" t="s">
        <v>302</v>
      </c>
      <c r="B55" s="333">
        <v>0.43</v>
      </c>
      <c r="C55" s="333">
        <v>0.51</v>
      </c>
      <c r="D55" s="333">
        <v>0.51</v>
      </c>
      <c r="E55" s="333">
        <v>0.53</v>
      </c>
      <c r="F55" s="333">
        <v>0.53</v>
      </c>
      <c r="G55" s="333">
        <v>0.37</v>
      </c>
      <c r="H55" s="333">
        <v>0.38</v>
      </c>
      <c r="I55" s="333">
        <v>0.38</v>
      </c>
      <c r="J55" s="333">
        <v>0.41</v>
      </c>
    </row>
    <row r="56" spans="1:14" ht="9.75" customHeight="1" x14ac:dyDescent="0.25">
      <c r="A56" s="335"/>
      <c r="B56" s="334"/>
      <c r="C56" s="336"/>
      <c r="D56" s="336"/>
      <c r="E56" s="336"/>
      <c r="F56" s="336"/>
      <c r="G56" s="336"/>
      <c r="H56" s="336"/>
      <c r="I56" s="336"/>
      <c r="J56" s="336"/>
    </row>
    <row r="57" spans="1:14" ht="22.5" x14ac:dyDescent="0.25">
      <c r="A57" s="337" t="s">
        <v>426</v>
      </c>
      <c r="B57" s="334">
        <v>0.46</v>
      </c>
      <c r="C57" s="334">
        <v>0.51</v>
      </c>
      <c r="D57" s="334">
        <v>0.51</v>
      </c>
      <c r="E57" s="334">
        <v>0.5</v>
      </c>
      <c r="F57" s="334">
        <v>0.51</v>
      </c>
      <c r="G57" s="334">
        <v>0.36</v>
      </c>
      <c r="H57" s="334">
        <v>0.36</v>
      </c>
      <c r="I57" s="334">
        <v>0.37</v>
      </c>
      <c r="J57" s="334">
        <v>0.37</v>
      </c>
    </row>
    <row r="58" spans="1:14" ht="15" customHeight="1" x14ac:dyDescent="0.25">
      <c r="A58" s="322" t="s">
        <v>304</v>
      </c>
      <c r="B58" s="333">
        <v>0.5</v>
      </c>
      <c r="C58" s="333">
        <v>0.52</v>
      </c>
      <c r="D58" s="333">
        <v>0.52</v>
      </c>
      <c r="E58" s="333">
        <v>0.51</v>
      </c>
      <c r="F58" s="333">
        <v>0.52</v>
      </c>
      <c r="G58" s="333">
        <v>0.38</v>
      </c>
      <c r="H58" s="333">
        <v>0.37</v>
      </c>
      <c r="I58" s="333">
        <v>0.37</v>
      </c>
      <c r="J58" s="333">
        <v>0.35</v>
      </c>
    </row>
    <row r="59" spans="1:14" ht="15" customHeight="1" x14ac:dyDescent="0.25">
      <c r="A59" s="322" t="s">
        <v>303</v>
      </c>
      <c r="B59" s="333">
        <v>0.53</v>
      </c>
      <c r="C59" s="333">
        <v>0.67</v>
      </c>
      <c r="D59" s="333">
        <v>0.67</v>
      </c>
      <c r="E59" s="333">
        <v>0.67</v>
      </c>
      <c r="F59" s="333">
        <v>0.67</v>
      </c>
      <c r="G59" s="333">
        <v>0.37</v>
      </c>
      <c r="H59" s="333">
        <v>0.37</v>
      </c>
      <c r="I59" s="333">
        <v>0.38</v>
      </c>
      <c r="J59" s="333">
        <v>0.41</v>
      </c>
    </row>
    <row r="60" spans="1:14" ht="15" customHeight="1" x14ac:dyDescent="0.25">
      <c r="A60" s="322" t="s">
        <v>305</v>
      </c>
      <c r="B60" s="333">
        <v>0.44</v>
      </c>
      <c r="C60" s="333">
        <v>0.45</v>
      </c>
      <c r="D60" s="333">
        <v>0.44</v>
      </c>
      <c r="E60" s="333">
        <v>0.44</v>
      </c>
      <c r="F60" s="333">
        <v>0.45</v>
      </c>
      <c r="G60" s="333">
        <v>0.39</v>
      </c>
      <c r="H60" s="333">
        <v>0.4</v>
      </c>
      <c r="I60" s="333">
        <v>0.41</v>
      </c>
      <c r="J60" s="333">
        <v>0.41</v>
      </c>
    </row>
    <row r="61" spans="1:14" ht="15" customHeight="1" x14ac:dyDescent="0.25">
      <c r="A61" s="322" t="s">
        <v>302</v>
      </c>
      <c r="B61" s="333">
        <v>0.38</v>
      </c>
      <c r="C61" s="333">
        <v>0.43</v>
      </c>
      <c r="D61" s="333">
        <v>0.43</v>
      </c>
      <c r="E61" s="333">
        <v>0.43</v>
      </c>
      <c r="F61" s="333">
        <v>0.43</v>
      </c>
      <c r="G61" s="333">
        <v>0.31</v>
      </c>
      <c r="H61" s="333">
        <v>0.31</v>
      </c>
      <c r="I61" s="333">
        <v>0.31</v>
      </c>
      <c r="J61" s="333">
        <v>0.31</v>
      </c>
    </row>
    <row r="62" spans="1:14" ht="7.5" customHeight="1" x14ac:dyDescent="0.25">
      <c r="A62" s="335"/>
      <c r="B62" s="334"/>
      <c r="C62" s="336"/>
      <c r="D62" s="336"/>
      <c r="E62" s="336"/>
      <c r="F62" s="336"/>
      <c r="G62" s="336"/>
      <c r="H62" s="336"/>
      <c r="I62" s="336"/>
      <c r="J62" s="336"/>
      <c r="N62" s="1083"/>
    </row>
    <row r="63" spans="1:14" ht="15" customHeight="1" x14ac:dyDescent="0.25">
      <c r="A63" s="335" t="s">
        <v>425</v>
      </c>
      <c r="B63" s="334">
        <v>0.12</v>
      </c>
      <c r="C63" s="334">
        <v>0.12</v>
      </c>
      <c r="D63" s="334">
        <v>0.12</v>
      </c>
      <c r="E63" s="334">
        <v>0.12</v>
      </c>
      <c r="F63" s="334">
        <v>0.12</v>
      </c>
      <c r="G63" s="334">
        <v>0.08</v>
      </c>
      <c r="H63" s="334">
        <v>0.08</v>
      </c>
      <c r="I63" s="334">
        <v>0.08</v>
      </c>
      <c r="J63" s="334">
        <v>0.08</v>
      </c>
      <c r="N63" s="1082"/>
    </row>
    <row r="64" spans="1:14" ht="15" customHeight="1" x14ac:dyDescent="0.25">
      <c r="A64" s="322" t="s">
        <v>304</v>
      </c>
      <c r="B64" s="333">
        <v>0.12</v>
      </c>
      <c r="C64" s="333">
        <v>0.12</v>
      </c>
      <c r="D64" s="333">
        <v>0.12</v>
      </c>
      <c r="E64" s="333">
        <v>0.12</v>
      </c>
      <c r="F64" s="333">
        <v>0.13</v>
      </c>
      <c r="G64" s="333">
        <v>0.13</v>
      </c>
      <c r="H64" s="333">
        <v>0.12</v>
      </c>
      <c r="I64" s="333">
        <v>0.12</v>
      </c>
      <c r="J64" s="333">
        <v>0.11</v>
      </c>
      <c r="N64" s="1082"/>
    </row>
    <row r="65" spans="1:14" ht="15" customHeight="1" x14ac:dyDescent="0.25">
      <c r="A65" s="322" t="s">
        <v>303</v>
      </c>
      <c r="B65" s="333">
        <v>0.22</v>
      </c>
      <c r="C65" s="333">
        <v>0.22</v>
      </c>
      <c r="D65" s="333">
        <v>0.22</v>
      </c>
      <c r="E65" s="333">
        <v>0.22</v>
      </c>
      <c r="F65" s="333">
        <v>0.22</v>
      </c>
      <c r="G65" s="333">
        <v>0.09</v>
      </c>
      <c r="H65" s="333">
        <v>0.08</v>
      </c>
      <c r="I65" s="333">
        <v>0.08</v>
      </c>
      <c r="J65" s="333">
        <v>0.08</v>
      </c>
      <c r="N65" s="1082"/>
    </row>
    <row r="66" spans="1:14" ht="15" customHeight="1" x14ac:dyDescent="0.25">
      <c r="A66" s="322" t="s">
        <v>305</v>
      </c>
      <c r="B66" s="333">
        <v>0.15</v>
      </c>
      <c r="C66" s="333">
        <v>0.15</v>
      </c>
      <c r="D66" s="333">
        <v>0.15</v>
      </c>
      <c r="E66" s="333">
        <v>0.15</v>
      </c>
      <c r="F66" s="333">
        <v>0.15</v>
      </c>
      <c r="G66" s="333">
        <v>0.12</v>
      </c>
      <c r="H66" s="333">
        <v>0.12</v>
      </c>
      <c r="I66" s="333">
        <v>0.12</v>
      </c>
      <c r="J66" s="333">
        <v>0.11</v>
      </c>
      <c r="N66" s="1082"/>
    </row>
    <row r="67" spans="1:14" ht="15" customHeight="1" x14ac:dyDescent="0.25">
      <c r="A67" s="321" t="s">
        <v>302</v>
      </c>
      <c r="B67" s="332">
        <v>0.03</v>
      </c>
      <c r="C67" s="332">
        <v>0.03</v>
      </c>
      <c r="D67" s="332">
        <v>0.03</v>
      </c>
      <c r="E67" s="332">
        <v>0.03</v>
      </c>
      <c r="F67" s="332">
        <v>0.03</v>
      </c>
      <c r="G67" s="332">
        <v>0.03</v>
      </c>
      <c r="H67" s="332">
        <v>0.03</v>
      </c>
      <c r="I67" s="332">
        <v>0.03</v>
      </c>
      <c r="J67" s="332">
        <v>0.03</v>
      </c>
    </row>
  </sheetData>
  <mergeCells count="1">
    <mergeCell ref="A35:A36"/>
  </mergeCells>
  <pageMargins left="0.7" right="0.7" top="0.75" bottom="0.75" header="0.3" footer="0.3"/>
  <pageSetup paperSize="9" scale="73" orientation="portrait" r:id="rId1"/>
  <customProperties>
    <customPr name="_pios_id" r:id="rId2"/>
  </customProperties>
  <ignoredErrors>
    <ignoredError sqref="D26" numberStoredAsText="1"/>
  </ignoredError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7B8B8-59E1-4B28-B9DC-52A5A1962280}">
  <dimension ref="A1:I66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52.85546875" style="349" customWidth="1"/>
    <col min="2" max="2" width="11.140625" style="349" customWidth="1"/>
    <col min="3" max="3" width="10.140625" style="349" customWidth="1"/>
    <col min="4" max="4" width="10.7109375" style="349" customWidth="1"/>
    <col min="5" max="5" width="10.140625" style="349" customWidth="1"/>
    <col min="6" max="6" width="10.7109375" style="349" customWidth="1"/>
    <col min="7" max="7" width="10.140625" style="349" customWidth="1"/>
    <col min="8" max="9" width="11.7109375" style="349" customWidth="1"/>
    <col min="10" max="16384" width="9.140625" style="349"/>
  </cols>
  <sheetData>
    <row r="1" spans="1:9" ht="13.5" customHeight="1" x14ac:dyDescent="0.25">
      <c r="A1" s="180" t="s">
        <v>1335</v>
      </c>
      <c r="B1" s="179"/>
      <c r="C1" s="178"/>
      <c r="D1" s="177"/>
      <c r="E1" s="177"/>
      <c r="F1" s="179"/>
      <c r="G1" s="178"/>
    </row>
    <row r="2" spans="1:9" ht="13.5" customHeight="1" x14ac:dyDescent="0.25">
      <c r="A2" s="180"/>
      <c r="B2" s="179"/>
      <c r="C2" s="178"/>
      <c r="D2" s="177"/>
      <c r="E2" s="177"/>
      <c r="F2" s="179"/>
      <c r="G2" s="178"/>
    </row>
    <row r="3" spans="1:9" ht="13.5" customHeight="1" x14ac:dyDescent="0.25">
      <c r="A3" s="357" t="s">
        <v>0</v>
      </c>
      <c r="B3" s="2468" t="s">
        <v>1334</v>
      </c>
      <c r="C3" s="2468"/>
      <c r="D3" s="2468" t="s">
        <v>1180</v>
      </c>
      <c r="E3" s="2468"/>
      <c r="F3" s="2468" t="s">
        <v>807</v>
      </c>
      <c r="G3" s="2468"/>
    </row>
    <row r="4" spans="1:9" ht="13.5" customHeight="1" x14ac:dyDescent="0.25">
      <c r="A4" s="1087"/>
      <c r="B4" s="2469" t="s">
        <v>475</v>
      </c>
      <c r="C4" s="2469" t="s">
        <v>474</v>
      </c>
      <c r="D4" s="2471" t="s">
        <v>475</v>
      </c>
      <c r="E4" s="2471" t="s">
        <v>474</v>
      </c>
      <c r="F4" s="2469" t="s">
        <v>475</v>
      </c>
      <c r="G4" s="2469" t="s">
        <v>474</v>
      </c>
      <c r="H4" s="356"/>
      <c r="I4" s="356"/>
    </row>
    <row r="5" spans="1:9" ht="14.25" customHeight="1" thickBot="1" x14ac:dyDescent="0.3">
      <c r="A5" s="314" t="s">
        <v>143</v>
      </c>
      <c r="B5" s="2470"/>
      <c r="C5" s="2470"/>
      <c r="D5" s="2472"/>
      <c r="E5" s="2472"/>
      <c r="F5" s="2470"/>
      <c r="G5" s="2470"/>
      <c r="H5" s="356"/>
      <c r="I5" s="356"/>
    </row>
    <row r="6" spans="1:9" ht="13.5" customHeight="1" x14ac:dyDescent="0.25">
      <c r="A6" s="192" t="s">
        <v>473</v>
      </c>
      <c r="B6" s="351">
        <v>9389</v>
      </c>
      <c r="C6" s="351">
        <v>117367</v>
      </c>
      <c r="D6" s="351">
        <v>9958</v>
      </c>
      <c r="E6" s="351">
        <v>124469</v>
      </c>
      <c r="F6" s="351">
        <v>9678</v>
      </c>
      <c r="G6" s="351">
        <v>120969</v>
      </c>
      <c r="H6" s="355"/>
      <c r="I6" s="355"/>
    </row>
    <row r="7" spans="1:9" ht="13.5" customHeight="1" x14ac:dyDescent="0.25">
      <c r="A7" s="189" t="s">
        <v>472</v>
      </c>
      <c r="B7" s="214">
        <v>496</v>
      </c>
      <c r="C7" s="214">
        <v>6199</v>
      </c>
      <c r="D7" s="214">
        <v>691</v>
      </c>
      <c r="E7" s="214">
        <v>8633</v>
      </c>
      <c r="F7" s="214">
        <v>534</v>
      </c>
      <c r="G7" s="214">
        <v>6671</v>
      </c>
      <c r="H7" s="355"/>
      <c r="I7" s="355"/>
    </row>
    <row r="8" spans="1:9" ht="13.5" customHeight="1" x14ac:dyDescent="0.25">
      <c r="A8" s="189"/>
      <c r="B8" s="214" t="s">
        <v>63</v>
      </c>
      <c r="C8" s="214" t="s">
        <v>63</v>
      </c>
      <c r="D8" s="214" t="s">
        <v>63</v>
      </c>
      <c r="E8" s="214" t="s">
        <v>63</v>
      </c>
      <c r="F8" s="214" t="s">
        <v>63</v>
      </c>
      <c r="G8" s="214" t="s">
        <v>63</v>
      </c>
    </row>
    <row r="9" spans="1:9" ht="13.5" customHeight="1" x14ac:dyDescent="0.25">
      <c r="A9" s="189" t="s">
        <v>471</v>
      </c>
      <c r="B9" s="214">
        <v>8295</v>
      </c>
      <c r="C9" s="214">
        <v>103694</v>
      </c>
      <c r="D9" s="214">
        <v>8866</v>
      </c>
      <c r="E9" s="214">
        <v>110823</v>
      </c>
      <c r="F9" s="214">
        <v>8611</v>
      </c>
      <c r="G9" s="214">
        <v>107635</v>
      </c>
    </row>
    <row r="10" spans="1:9" ht="13.5" customHeight="1" x14ac:dyDescent="0.25">
      <c r="A10" s="189" t="s">
        <v>442</v>
      </c>
      <c r="B10" s="214" t="s">
        <v>63</v>
      </c>
      <c r="C10" s="214" t="s">
        <v>63</v>
      </c>
      <c r="D10" s="214" t="s">
        <v>63</v>
      </c>
      <c r="E10" s="214" t="s">
        <v>63</v>
      </c>
      <c r="F10" s="214"/>
      <c r="G10" s="214"/>
    </row>
    <row r="11" spans="1:9" ht="13.5" customHeight="1" x14ac:dyDescent="0.25">
      <c r="A11" s="189" t="s">
        <v>448</v>
      </c>
      <c r="B11" s="214">
        <v>5398</v>
      </c>
      <c r="C11" s="214">
        <v>67479</v>
      </c>
      <c r="D11" s="214">
        <v>5996</v>
      </c>
      <c r="E11" s="214">
        <v>74949</v>
      </c>
      <c r="F11" s="214">
        <v>5749</v>
      </c>
      <c r="G11" s="214">
        <v>71868</v>
      </c>
    </row>
    <row r="12" spans="1:9" ht="13.5" customHeight="1" x14ac:dyDescent="0.25">
      <c r="A12" s="354" t="s">
        <v>470</v>
      </c>
      <c r="B12" s="214">
        <v>4568</v>
      </c>
      <c r="C12" s="214">
        <v>57103</v>
      </c>
      <c r="D12" s="214">
        <v>4984</v>
      </c>
      <c r="E12" s="214">
        <v>62301</v>
      </c>
      <c r="F12" s="214">
        <v>4850</v>
      </c>
      <c r="G12" s="214">
        <v>60626</v>
      </c>
    </row>
    <row r="13" spans="1:9" ht="13.5" customHeight="1" x14ac:dyDescent="0.25">
      <c r="A13" s="354" t="s">
        <v>469</v>
      </c>
      <c r="B13" s="214">
        <v>830</v>
      </c>
      <c r="C13" s="214">
        <v>10376</v>
      </c>
      <c r="D13" s="214">
        <v>1012</v>
      </c>
      <c r="E13" s="214">
        <v>12648</v>
      </c>
      <c r="F13" s="214">
        <v>899</v>
      </c>
      <c r="G13" s="214">
        <v>11242</v>
      </c>
      <c r="I13" s="870"/>
    </row>
    <row r="14" spans="1:9" ht="13.5" customHeight="1" x14ac:dyDescent="0.25">
      <c r="A14" s="189" t="s">
        <v>445</v>
      </c>
      <c r="B14" s="214">
        <v>491</v>
      </c>
      <c r="C14" s="214">
        <v>6135</v>
      </c>
      <c r="D14" s="214">
        <v>441</v>
      </c>
      <c r="E14" s="214">
        <v>5507</v>
      </c>
      <c r="F14" s="214">
        <v>477</v>
      </c>
      <c r="G14" s="214">
        <v>5953</v>
      </c>
    </row>
    <row r="15" spans="1:9" ht="13.5" customHeight="1" x14ac:dyDescent="0.25">
      <c r="A15" s="189" t="s">
        <v>441</v>
      </c>
      <c r="B15" s="214">
        <v>2100</v>
      </c>
      <c r="C15" s="214">
        <v>26248</v>
      </c>
      <c r="D15" s="214">
        <v>2096</v>
      </c>
      <c r="E15" s="214">
        <v>26203</v>
      </c>
      <c r="F15" s="214">
        <v>2078</v>
      </c>
      <c r="G15" s="214">
        <v>25979</v>
      </c>
    </row>
    <row r="16" spans="1:9" ht="13.5" customHeight="1" x14ac:dyDescent="0.25">
      <c r="A16" s="189" t="s">
        <v>444</v>
      </c>
      <c r="B16" s="214">
        <v>70</v>
      </c>
      <c r="C16" s="214">
        <v>874</v>
      </c>
      <c r="D16" s="214">
        <v>117</v>
      </c>
      <c r="E16" s="214">
        <v>1467</v>
      </c>
      <c r="F16" s="214">
        <v>132</v>
      </c>
      <c r="G16" s="214">
        <v>1648</v>
      </c>
    </row>
    <row r="17" spans="1:7" ht="13.5" customHeight="1" x14ac:dyDescent="0.25">
      <c r="A17" s="189" t="s">
        <v>440</v>
      </c>
      <c r="B17" s="214">
        <v>236</v>
      </c>
      <c r="C17" s="214">
        <v>2958</v>
      </c>
      <c r="D17" s="214">
        <v>216</v>
      </c>
      <c r="E17" s="214">
        <v>2697</v>
      </c>
      <c r="F17" s="214">
        <v>175</v>
      </c>
      <c r="G17" s="214">
        <v>2187</v>
      </c>
    </row>
    <row r="18" spans="1:7" ht="13.5" customHeight="1" x14ac:dyDescent="0.25">
      <c r="A18" s="189"/>
      <c r="B18" s="214" t="s">
        <v>63</v>
      </c>
      <c r="C18" s="214" t="s">
        <v>63</v>
      </c>
      <c r="D18" s="214" t="s">
        <v>63</v>
      </c>
      <c r="E18" s="214" t="s">
        <v>63</v>
      </c>
      <c r="F18" s="214" t="s">
        <v>63</v>
      </c>
      <c r="G18" s="214" t="s">
        <v>63</v>
      </c>
    </row>
    <row r="19" spans="1:7" ht="13.5" customHeight="1" x14ac:dyDescent="0.25">
      <c r="A19" s="189" t="s">
        <v>443</v>
      </c>
      <c r="B19" s="214">
        <v>1094</v>
      </c>
      <c r="C19" s="214">
        <v>13673</v>
      </c>
      <c r="D19" s="214">
        <v>1092</v>
      </c>
      <c r="E19" s="214">
        <v>13646</v>
      </c>
      <c r="F19" s="214">
        <v>1067</v>
      </c>
      <c r="G19" s="214">
        <v>13334</v>
      </c>
    </row>
    <row r="20" spans="1:7" ht="13.5" customHeight="1" x14ac:dyDescent="0.25">
      <c r="A20" s="189" t="s">
        <v>468</v>
      </c>
      <c r="B20" s="214">
        <v>79</v>
      </c>
      <c r="C20" s="214">
        <v>980</v>
      </c>
      <c r="D20" s="214">
        <v>78</v>
      </c>
      <c r="E20" s="214">
        <v>970</v>
      </c>
      <c r="F20" s="214">
        <v>48</v>
      </c>
      <c r="G20" s="214">
        <v>600</v>
      </c>
    </row>
    <row r="21" spans="1:7" ht="13.5" customHeight="1" x14ac:dyDescent="0.25">
      <c r="A21" s="189" t="s">
        <v>467</v>
      </c>
      <c r="B21" s="214">
        <v>5</v>
      </c>
      <c r="C21" s="214">
        <v>67</v>
      </c>
      <c r="D21" s="214">
        <v>6</v>
      </c>
      <c r="E21" s="214">
        <v>79</v>
      </c>
      <c r="F21" s="214">
        <v>7</v>
      </c>
      <c r="G21" s="214">
        <v>86</v>
      </c>
    </row>
    <row r="22" spans="1:7" ht="13.5" customHeight="1" x14ac:dyDescent="0.25">
      <c r="A22" s="189" t="s">
        <v>466</v>
      </c>
      <c r="B22" s="214" t="s">
        <v>63</v>
      </c>
      <c r="C22" s="214">
        <v>0</v>
      </c>
      <c r="D22" s="214" t="s">
        <v>63</v>
      </c>
      <c r="E22" s="214">
        <v>0</v>
      </c>
      <c r="F22" s="214">
        <v>0</v>
      </c>
      <c r="G22" s="214">
        <v>2</v>
      </c>
    </row>
    <row r="23" spans="1:7" ht="13.5" customHeight="1" x14ac:dyDescent="0.25">
      <c r="A23" s="189" t="s">
        <v>465</v>
      </c>
      <c r="B23" s="214" t="s">
        <v>63</v>
      </c>
      <c r="C23" s="214" t="s">
        <v>63</v>
      </c>
      <c r="D23" s="214" t="s">
        <v>63</v>
      </c>
      <c r="E23" s="214" t="s">
        <v>63</v>
      </c>
      <c r="F23" s="214"/>
      <c r="G23" s="214"/>
    </row>
    <row r="24" spans="1:7" ht="13.5" customHeight="1" x14ac:dyDescent="0.25">
      <c r="A24" s="189" t="s">
        <v>464</v>
      </c>
      <c r="B24" s="214" t="s">
        <v>63</v>
      </c>
      <c r="C24" s="214" t="s">
        <v>63</v>
      </c>
      <c r="D24" s="214" t="s">
        <v>63</v>
      </c>
      <c r="E24" s="214" t="s">
        <v>63</v>
      </c>
      <c r="F24" s="214"/>
      <c r="G24" s="214"/>
    </row>
    <row r="25" spans="1:7" ht="13.5" customHeight="1" x14ac:dyDescent="0.25">
      <c r="A25" s="189" t="s">
        <v>463</v>
      </c>
      <c r="B25" s="214">
        <v>13</v>
      </c>
      <c r="C25" s="214">
        <v>163</v>
      </c>
      <c r="D25" s="214">
        <v>19</v>
      </c>
      <c r="E25" s="214">
        <v>236</v>
      </c>
      <c r="F25" s="214">
        <v>20</v>
      </c>
      <c r="G25" s="214">
        <v>248</v>
      </c>
    </row>
    <row r="26" spans="1:7" ht="13.5" customHeight="1" x14ac:dyDescent="0.25">
      <c r="A26" s="189" t="s">
        <v>462</v>
      </c>
      <c r="B26" s="214">
        <v>131</v>
      </c>
      <c r="C26" s="214">
        <v>1629</v>
      </c>
      <c r="D26" s="214">
        <v>134</v>
      </c>
      <c r="E26" s="214">
        <v>1680</v>
      </c>
      <c r="F26" s="214">
        <v>312</v>
      </c>
      <c r="G26" s="214">
        <v>3904</v>
      </c>
    </row>
    <row r="27" spans="1:7" ht="13.5" customHeight="1" x14ac:dyDescent="0.25">
      <c r="A27" s="189" t="s">
        <v>461</v>
      </c>
      <c r="B27" s="214">
        <v>296</v>
      </c>
      <c r="C27" s="214">
        <v>3704</v>
      </c>
      <c r="D27" s="214">
        <v>298</v>
      </c>
      <c r="E27" s="214">
        <v>3724</v>
      </c>
      <c r="F27" s="214">
        <v>259</v>
      </c>
      <c r="G27" s="214">
        <v>3243</v>
      </c>
    </row>
    <row r="28" spans="1:7" ht="13.5" customHeight="1" x14ac:dyDescent="0.25">
      <c r="A28" s="189" t="s">
        <v>460</v>
      </c>
      <c r="B28" s="214">
        <v>117</v>
      </c>
      <c r="C28" s="311">
        <v>1459</v>
      </c>
      <c r="D28" s="214">
        <v>118</v>
      </c>
      <c r="E28" s="311">
        <v>1470</v>
      </c>
      <c r="F28" s="214">
        <v>79</v>
      </c>
      <c r="G28" s="311">
        <v>984</v>
      </c>
    </row>
    <row r="29" spans="1:7" ht="13.5" customHeight="1" x14ac:dyDescent="0.25">
      <c r="A29" s="189" t="s">
        <v>459</v>
      </c>
      <c r="B29" s="214">
        <v>9</v>
      </c>
      <c r="C29" s="311">
        <v>117</v>
      </c>
      <c r="D29" s="214">
        <v>9</v>
      </c>
      <c r="E29" s="311">
        <v>111</v>
      </c>
      <c r="F29" s="214">
        <v>28</v>
      </c>
      <c r="G29" s="311">
        <v>344</v>
      </c>
    </row>
    <row r="30" spans="1:7" ht="13.5" customHeight="1" x14ac:dyDescent="0.25">
      <c r="A30" s="189" t="s">
        <v>458</v>
      </c>
      <c r="B30" s="214">
        <v>75</v>
      </c>
      <c r="C30" s="311">
        <v>938</v>
      </c>
      <c r="D30" s="214">
        <v>78</v>
      </c>
      <c r="E30" s="311">
        <v>973</v>
      </c>
      <c r="F30" s="214">
        <v>65</v>
      </c>
      <c r="G30" s="311">
        <v>811</v>
      </c>
    </row>
    <row r="31" spans="1:7" ht="13.5" customHeight="1" x14ac:dyDescent="0.25">
      <c r="A31" s="189" t="s">
        <v>457</v>
      </c>
      <c r="B31" s="214">
        <v>3</v>
      </c>
      <c r="C31" s="311">
        <v>38</v>
      </c>
      <c r="D31" s="214">
        <v>3</v>
      </c>
      <c r="E31" s="311">
        <v>39</v>
      </c>
      <c r="F31" s="214"/>
      <c r="G31" s="311"/>
    </row>
    <row r="32" spans="1:7" ht="13.5" customHeight="1" x14ac:dyDescent="0.25">
      <c r="A32" s="1718" t="s">
        <v>456</v>
      </c>
      <c r="B32" s="214" t="s">
        <v>63</v>
      </c>
      <c r="C32" s="214" t="s">
        <v>63</v>
      </c>
      <c r="D32" s="214" t="s">
        <v>63</v>
      </c>
      <c r="E32" s="311" t="s">
        <v>63</v>
      </c>
      <c r="F32" s="214"/>
      <c r="G32" s="311"/>
    </row>
    <row r="33" spans="1:7" ht="13.5" customHeight="1" x14ac:dyDescent="0.25">
      <c r="A33" s="189" t="s">
        <v>455</v>
      </c>
      <c r="B33" s="214">
        <v>25</v>
      </c>
      <c r="C33" s="214">
        <v>312</v>
      </c>
      <c r="D33" s="214">
        <v>23</v>
      </c>
      <c r="E33" s="311">
        <v>290</v>
      </c>
      <c r="F33" s="214"/>
      <c r="G33" s="311"/>
    </row>
    <row r="34" spans="1:7" ht="13.5" customHeight="1" x14ac:dyDescent="0.25">
      <c r="A34" s="189" t="s">
        <v>454</v>
      </c>
      <c r="B34" s="214">
        <v>281</v>
      </c>
      <c r="C34" s="311">
        <v>3515</v>
      </c>
      <c r="D34" s="214">
        <v>270</v>
      </c>
      <c r="E34" s="311">
        <v>3378</v>
      </c>
      <c r="F34" s="214">
        <v>198</v>
      </c>
      <c r="G34" s="311">
        <v>2472</v>
      </c>
    </row>
    <row r="35" spans="1:7" ht="13.5" customHeight="1" x14ac:dyDescent="0.25">
      <c r="A35" s="189" t="s">
        <v>453</v>
      </c>
      <c r="B35" s="214">
        <v>60</v>
      </c>
      <c r="C35" s="311">
        <v>751</v>
      </c>
      <c r="D35" s="214">
        <v>56</v>
      </c>
      <c r="E35" s="311">
        <v>697</v>
      </c>
      <c r="F35" s="214">
        <v>51</v>
      </c>
      <c r="G35" s="311">
        <v>640</v>
      </c>
    </row>
    <row r="36" spans="1:7" ht="13.5" customHeight="1" x14ac:dyDescent="0.25">
      <c r="A36" s="189"/>
      <c r="B36" s="351" t="s">
        <v>63</v>
      </c>
      <c r="C36" s="311" t="s">
        <v>63</v>
      </c>
      <c r="D36" s="351" t="s">
        <v>63</v>
      </c>
      <c r="E36" s="311" t="s">
        <v>63</v>
      </c>
      <c r="F36" s="351" t="s">
        <v>63</v>
      </c>
      <c r="G36" s="311" t="s">
        <v>63</v>
      </c>
    </row>
    <row r="37" spans="1:7" ht="13.5" customHeight="1" x14ac:dyDescent="0.25">
      <c r="A37" s="192" t="s">
        <v>439</v>
      </c>
      <c r="B37" s="351">
        <v>64</v>
      </c>
      <c r="C37" s="350">
        <v>795</v>
      </c>
      <c r="D37" s="351">
        <v>68</v>
      </c>
      <c r="E37" s="350">
        <v>844</v>
      </c>
      <c r="F37" s="351">
        <v>74</v>
      </c>
      <c r="G37" s="350">
        <v>931</v>
      </c>
    </row>
    <row r="38" spans="1:7" ht="13.5" customHeight="1" x14ac:dyDescent="0.25">
      <c r="A38" s="318"/>
      <c r="B38" s="351" t="s">
        <v>63</v>
      </c>
      <c r="C38" s="311" t="s">
        <v>63</v>
      </c>
      <c r="D38" s="351" t="s">
        <v>63</v>
      </c>
      <c r="E38" s="311" t="s">
        <v>63</v>
      </c>
      <c r="F38" s="351" t="s">
        <v>63</v>
      </c>
      <c r="G38" s="311" t="s">
        <v>63</v>
      </c>
    </row>
    <row r="39" spans="1:7" ht="13.5" customHeight="1" x14ac:dyDescent="0.25">
      <c r="A39" s="352" t="s">
        <v>438</v>
      </c>
      <c r="B39" s="351">
        <v>395</v>
      </c>
      <c r="C39" s="350">
        <v>4934</v>
      </c>
      <c r="D39" s="351">
        <v>341</v>
      </c>
      <c r="E39" s="350">
        <v>4257</v>
      </c>
      <c r="F39" s="351">
        <v>485</v>
      </c>
      <c r="G39" s="350">
        <v>6064</v>
      </c>
    </row>
    <row r="40" spans="1:7" ht="13.5" customHeight="1" x14ac:dyDescent="0.25">
      <c r="A40" s="318" t="s">
        <v>437</v>
      </c>
      <c r="B40" s="214">
        <v>330</v>
      </c>
      <c r="C40" s="311">
        <v>4126</v>
      </c>
      <c r="D40" s="214">
        <v>265</v>
      </c>
      <c r="E40" s="311">
        <v>3306</v>
      </c>
      <c r="F40" s="214">
        <v>351</v>
      </c>
      <c r="G40" s="311">
        <v>4388</v>
      </c>
    </row>
    <row r="41" spans="1:7" ht="13.5" customHeight="1" x14ac:dyDescent="0.25">
      <c r="A41" s="318" t="s">
        <v>436</v>
      </c>
      <c r="B41" s="214">
        <v>65</v>
      </c>
      <c r="C41" s="214">
        <v>808</v>
      </c>
      <c r="D41" s="214">
        <v>76</v>
      </c>
      <c r="E41" s="214">
        <v>951</v>
      </c>
      <c r="F41" s="214">
        <v>86</v>
      </c>
      <c r="G41" s="214">
        <v>1070</v>
      </c>
    </row>
    <row r="42" spans="1:7" ht="13.5" customHeight="1" x14ac:dyDescent="0.25">
      <c r="A42" s="318" t="s">
        <v>435</v>
      </c>
      <c r="B42" s="214" t="s">
        <v>63</v>
      </c>
      <c r="C42" s="311">
        <v>0</v>
      </c>
      <c r="D42" s="214" t="s">
        <v>63</v>
      </c>
      <c r="E42" s="311">
        <v>0</v>
      </c>
      <c r="F42" s="214">
        <v>48</v>
      </c>
      <c r="G42" s="311">
        <v>606</v>
      </c>
    </row>
    <row r="43" spans="1:7" ht="13.5" customHeight="1" x14ac:dyDescent="0.25">
      <c r="A43" s="318"/>
      <c r="B43" s="214"/>
      <c r="C43" s="311"/>
      <c r="D43" s="214"/>
      <c r="E43" s="311"/>
      <c r="F43" s="214"/>
      <c r="G43" s="311"/>
    </row>
    <row r="44" spans="1:7" ht="13.5" customHeight="1" x14ac:dyDescent="0.25">
      <c r="A44" s="352" t="s">
        <v>851</v>
      </c>
      <c r="B44" s="351">
        <v>0</v>
      </c>
      <c r="C44" s="350">
        <v>4</v>
      </c>
      <c r="D44" s="351">
        <v>0</v>
      </c>
      <c r="E44" s="350">
        <v>2</v>
      </c>
      <c r="F44" s="351"/>
      <c r="G44" s="350"/>
    </row>
    <row r="45" spans="1:7" ht="13.5" customHeight="1" x14ac:dyDescent="0.25">
      <c r="A45" s="318"/>
      <c r="B45" s="351" t="s">
        <v>63</v>
      </c>
      <c r="C45" s="311" t="s">
        <v>63</v>
      </c>
      <c r="D45" s="351" t="s">
        <v>63</v>
      </c>
      <c r="E45" s="311" t="s">
        <v>63</v>
      </c>
      <c r="F45" s="351" t="s">
        <v>63</v>
      </c>
      <c r="G45" s="311" t="s">
        <v>63</v>
      </c>
    </row>
    <row r="46" spans="1:7" ht="13.5" customHeight="1" x14ac:dyDescent="0.25">
      <c r="A46" s="352" t="s">
        <v>434</v>
      </c>
      <c r="B46" s="351">
        <v>1256</v>
      </c>
      <c r="C46" s="350">
        <v>15698</v>
      </c>
      <c r="D46" s="351">
        <v>1256</v>
      </c>
      <c r="E46" s="350">
        <v>15698</v>
      </c>
      <c r="F46" s="351">
        <v>1319</v>
      </c>
      <c r="G46" s="350">
        <v>16487</v>
      </c>
    </row>
    <row r="47" spans="1:7" ht="13.5" customHeight="1" x14ac:dyDescent="0.25">
      <c r="A47" s="353" t="s">
        <v>619</v>
      </c>
      <c r="B47" s="214">
        <v>1256</v>
      </c>
      <c r="C47" s="311">
        <v>15698</v>
      </c>
      <c r="D47" s="214">
        <v>1256</v>
      </c>
      <c r="E47" s="311">
        <v>15698</v>
      </c>
      <c r="F47" s="214">
        <v>1319</v>
      </c>
      <c r="G47" s="311">
        <v>16487</v>
      </c>
    </row>
    <row r="48" spans="1:7" ht="13.5" customHeight="1" x14ac:dyDescent="0.25">
      <c r="A48" s="318"/>
      <c r="B48" s="351" t="s">
        <v>63</v>
      </c>
      <c r="C48" s="311" t="s">
        <v>63</v>
      </c>
      <c r="D48" s="351" t="s">
        <v>63</v>
      </c>
      <c r="E48" s="311" t="s">
        <v>63</v>
      </c>
      <c r="F48" s="351" t="s">
        <v>63</v>
      </c>
      <c r="G48" s="311" t="s">
        <v>63</v>
      </c>
    </row>
    <row r="49" spans="1:7" ht="22.5" x14ac:dyDescent="0.25">
      <c r="A49" s="735" t="s">
        <v>671</v>
      </c>
      <c r="B49" s="351">
        <v>60</v>
      </c>
      <c r="C49" s="350">
        <v>750</v>
      </c>
      <c r="D49" s="350">
        <v>57</v>
      </c>
      <c r="E49" s="350">
        <v>711</v>
      </c>
      <c r="F49" s="350">
        <v>53</v>
      </c>
      <c r="G49" s="350">
        <v>657</v>
      </c>
    </row>
    <row r="50" spans="1:7" ht="22.5" x14ac:dyDescent="0.25">
      <c r="A50" s="735" t="s">
        <v>806</v>
      </c>
      <c r="B50" s="350">
        <v>853</v>
      </c>
      <c r="C50" s="350">
        <v>10667</v>
      </c>
      <c r="D50" s="350">
        <v>829</v>
      </c>
      <c r="E50" s="350">
        <v>10367</v>
      </c>
      <c r="F50" s="350">
        <v>850</v>
      </c>
      <c r="G50" s="350">
        <v>10626</v>
      </c>
    </row>
    <row r="51" spans="1:7" ht="13.5" customHeight="1" x14ac:dyDescent="0.25">
      <c r="A51" s="318"/>
      <c r="B51" s="351"/>
      <c r="C51" s="311"/>
      <c r="D51" s="351"/>
      <c r="E51" s="311"/>
    </row>
    <row r="52" spans="1:7" ht="13.5" customHeight="1" x14ac:dyDescent="0.25">
      <c r="A52" s="352" t="s">
        <v>433</v>
      </c>
      <c r="B52" s="351" t="s">
        <v>63</v>
      </c>
      <c r="C52" s="351" t="s">
        <v>63</v>
      </c>
      <c r="D52" s="351" t="s">
        <v>63</v>
      </c>
      <c r="E52" s="350" t="s">
        <v>63</v>
      </c>
      <c r="F52" s="350">
        <v>12</v>
      </c>
      <c r="G52" s="350">
        <v>152</v>
      </c>
    </row>
    <row r="53" spans="1:7" ht="13.5" hidden="1" customHeight="1" x14ac:dyDescent="0.25">
      <c r="A53" s="976"/>
      <c r="B53" s="351" t="s">
        <v>63</v>
      </c>
      <c r="C53" s="311" t="s">
        <v>63</v>
      </c>
      <c r="D53" s="351" t="s">
        <v>63</v>
      </c>
      <c r="E53" s="311" t="s">
        <v>63</v>
      </c>
      <c r="F53" s="311" t="s">
        <v>63</v>
      </c>
      <c r="G53" s="311" t="s">
        <v>63</v>
      </c>
    </row>
    <row r="54" spans="1:7" ht="13.5" hidden="1" customHeight="1" x14ac:dyDescent="0.25">
      <c r="A54" s="352" t="s">
        <v>432</v>
      </c>
      <c r="B54" s="351" t="e">
        <v>#N/A</v>
      </c>
      <c r="C54" s="350" t="e">
        <v>#N/A</v>
      </c>
      <c r="D54" s="351">
        <v>12508</v>
      </c>
      <c r="E54" s="350">
        <v>156349</v>
      </c>
      <c r="F54" s="350">
        <v>12471</v>
      </c>
      <c r="G54" s="350">
        <v>155886</v>
      </c>
    </row>
    <row r="55" spans="1:7" ht="13.5" hidden="1" customHeight="1" x14ac:dyDescent="0.25">
      <c r="A55" s="352"/>
      <c r="B55" s="351" t="s">
        <v>63</v>
      </c>
      <c r="C55" s="350"/>
      <c r="D55" s="351" t="s">
        <v>63</v>
      </c>
      <c r="E55" s="350"/>
      <c r="F55" s="350" t="s">
        <v>63</v>
      </c>
      <c r="G55" s="350"/>
    </row>
    <row r="56" spans="1:7" ht="13.5" hidden="1" customHeight="1" x14ac:dyDescent="0.25">
      <c r="A56" s="352" t="s">
        <v>452</v>
      </c>
      <c r="B56" s="351"/>
      <c r="C56" s="350"/>
      <c r="D56" s="351"/>
      <c r="E56" s="350"/>
      <c r="F56" s="350"/>
      <c r="G56" s="350"/>
    </row>
    <row r="57" spans="1:7" ht="13.5" hidden="1" customHeight="1" x14ac:dyDescent="0.25">
      <c r="A57" s="189" t="s">
        <v>451</v>
      </c>
      <c r="B57" s="214" t="e">
        <v>#N/A</v>
      </c>
      <c r="C57" s="311" t="e">
        <v>#N/A</v>
      </c>
      <c r="D57" s="214">
        <v>0</v>
      </c>
      <c r="E57" s="311">
        <v>0</v>
      </c>
      <c r="F57" s="311">
        <v>0</v>
      </c>
      <c r="G57" s="311">
        <v>0</v>
      </c>
    </row>
    <row r="58" spans="1:7" ht="13.5" customHeight="1" x14ac:dyDescent="0.25">
      <c r="A58" s="823" t="s">
        <v>298</v>
      </c>
      <c r="B58" s="822">
        <v>12017</v>
      </c>
      <c r="C58" s="822">
        <v>150215</v>
      </c>
      <c r="D58" s="822">
        <v>12508</v>
      </c>
      <c r="E58" s="822">
        <v>156349</v>
      </c>
      <c r="F58" s="822">
        <v>12471</v>
      </c>
      <c r="G58" s="822">
        <v>155886</v>
      </c>
    </row>
    <row r="59" spans="1:7" x14ac:dyDescent="0.25">
      <c r="A59" s="176"/>
      <c r="B59" s="977"/>
      <c r="C59" s="977"/>
      <c r="D59" s="976"/>
      <c r="E59" s="976"/>
      <c r="F59" s="309"/>
      <c r="G59" s="309"/>
    </row>
    <row r="60" spans="1:7" x14ac:dyDescent="0.25">
      <c r="A60" s="309"/>
      <c r="B60" s="309"/>
      <c r="C60" s="309"/>
      <c r="D60" s="309"/>
      <c r="E60" s="309"/>
      <c r="F60" s="309"/>
      <c r="G60" s="309"/>
    </row>
    <row r="61" spans="1:7" x14ac:dyDescent="0.25">
      <c r="A61" s="309"/>
      <c r="B61" s="309"/>
      <c r="C61" s="309"/>
      <c r="D61" s="309"/>
      <c r="E61" s="309"/>
      <c r="F61" s="309"/>
      <c r="G61" s="309"/>
    </row>
    <row r="62" spans="1:7" ht="15" customHeight="1" x14ac:dyDescent="0.25">
      <c r="A62" s="309"/>
      <c r="B62" s="309"/>
      <c r="C62" s="309"/>
      <c r="D62" s="309"/>
      <c r="E62" s="309"/>
      <c r="F62" s="309"/>
      <c r="G62" s="309"/>
    </row>
    <row r="63" spans="1:7" x14ac:dyDescent="0.25">
      <c r="A63" s="309"/>
      <c r="B63" s="309"/>
      <c r="C63" s="309"/>
      <c r="D63" s="309"/>
      <c r="E63" s="309"/>
      <c r="F63" s="309"/>
      <c r="G63" s="309"/>
    </row>
    <row r="64" spans="1:7" ht="15" customHeight="1" x14ac:dyDescent="0.25">
      <c r="A64" s="309"/>
      <c r="B64" s="309"/>
      <c r="C64" s="309"/>
      <c r="D64" s="309"/>
      <c r="E64" s="309"/>
      <c r="F64" s="309"/>
      <c r="G64" s="309"/>
    </row>
    <row r="65" spans="1:5" x14ac:dyDescent="0.25">
      <c r="A65" s="309"/>
      <c r="B65" s="309"/>
      <c r="C65" s="309"/>
      <c r="D65" s="309"/>
      <c r="E65" s="309"/>
    </row>
    <row r="66" spans="1:5" x14ac:dyDescent="0.25">
      <c r="A66" s="309"/>
      <c r="B66" s="309"/>
      <c r="C66" s="309"/>
      <c r="D66" s="309"/>
      <c r="E66" s="309"/>
    </row>
  </sheetData>
  <mergeCells count="9">
    <mergeCell ref="B3:C3"/>
    <mergeCell ref="D3:E3"/>
    <mergeCell ref="F3:G3"/>
    <mergeCell ref="B4:B5"/>
    <mergeCell ref="C4:C5"/>
    <mergeCell ref="D4:D5"/>
    <mergeCell ref="E4:E5"/>
    <mergeCell ref="F4:F5"/>
    <mergeCell ref="G4:G5"/>
  </mergeCells>
  <pageMargins left="0.7" right="0.7" top="0.75" bottom="0.75" header="0.3" footer="0.3"/>
  <pageSetup paperSize="9" scale="75" orientation="portrait" r:id="rId1"/>
  <customProperties>
    <customPr name="_pios_id" r:id="rId2"/>
  </customPropertie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BF470-8686-42C4-8545-C2389F1863C4}">
  <dimension ref="A1:I32"/>
  <sheetViews>
    <sheetView showGridLines="0" view="pageBreakPreview" topLeftCell="A21" zoomScaleNormal="100" zoomScaleSheetLayoutView="100" workbookViewId="0">
      <selection activeCell="D42" sqref="D42"/>
    </sheetView>
  </sheetViews>
  <sheetFormatPr defaultRowHeight="15" x14ac:dyDescent="0.25"/>
  <cols>
    <col min="1" max="1" width="40.42578125" customWidth="1"/>
    <col min="2" max="5" width="11.7109375" customWidth="1"/>
    <col min="6" max="6" width="15.28515625" bestFit="1" customWidth="1"/>
    <col min="7" max="7" width="12.5703125" customWidth="1"/>
  </cols>
  <sheetData>
    <row r="1" spans="1:9" x14ac:dyDescent="0.25">
      <c r="A1" s="180" t="s">
        <v>1338</v>
      </c>
      <c r="B1" s="309"/>
      <c r="C1" s="309"/>
      <c r="D1" s="309"/>
      <c r="E1" s="309"/>
      <c r="F1" s="309"/>
      <c r="G1" s="362"/>
    </row>
    <row r="2" spans="1:9" x14ac:dyDescent="0.25">
      <c r="A2" s="364" t="s">
        <v>1337</v>
      </c>
      <c r="B2" s="363"/>
      <c r="C2" s="363"/>
      <c r="D2" s="363"/>
      <c r="E2" s="363"/>
      <c r="F2" s="363"/>
      <c r="G2" s="362"/>
    </row>
    <row r="3" spans="1:9" ht="23.25" customHeight="1" x14ac:dyDescent="0.25">
      <c r="A3" s="309"/>
      <c r="B3" s="2473" t="s">
        <v>862</v>
      </c>
      <c r="C3" s="2473"/>
      <c r="D3" s="2473" t="s">
        <v>762</v>
      </c>
      <c r="E3" s="2475"/>
      <c r="F3" s="2473" t="s">
        <v>298</v>
      </c>
      <c r="G3" s="2475"/>
    </row>
    <row r="4" spans="1:9" x14ac:dyDescent="0.25">
      <c r="A4" s="976"/>
      <c r="B4" s="2474"/>
      <c r="C4" s="2474"/>
      <c r="D4" s="2476"/>
      <c r="E4" s="2476"/>
      <c r="F4" s="2476"/>
      <c r="G4" s="2476"/>
    </row>
    <row r="5" spans="1:9" x14ac:dyDescent="0.25">
      <c r="A5" s="361"/>
      <c r="B5" s="2477" t="s">
        <v>474</v>
      </c>
      <c r="C5" s="2477" t="s">
        <v>478</v>
      </c>
      <c r="D5" s="2477" t="s">
        <v>474</v>
      </c>
      <c r="E5" s="2477" t="s">
        <v>478</v>
      </c>
      <c r="F5" s="2477" t="s">
        <v>474</v>
      </c>
      <c r="G5" s="2477" t="s">
        <v>478</v>
      </c>
    </row>
    <row r="6" spans="1:9" ht="15.75" thickBot="1" x14ac:dyDescent="0.3">
      <c r="A6" s="360" t="s">
        <v>143</v>
      </c>
      <c r="B6" s="2478"/>
      <c r="C6" s="2478"/>
      <c r="D6" s="2478"/>
      <c r="E6" s="2478"/>
      <c r="F6" s="2478"/>
      <c r="G6" s="2478"/>
    </row>
    <row r="7" spans="1:9" s="1091" customFormat="1" x14ac:dyDescent="0.25">
      <c r="A7" s="1094" t="s">
        <v>861</v>
      </c>
      <c r="B7" s="1089">
        <v>778</v>
      </c>
      <c r="C7" s="1089">
        <v>62</v>
      </c>
      <c r="D7" s="359" t="s">
        <v>63</v>
      </c>
      <c r="E7" s="1089" t="s">
        <v>63</v>
      </c>
      <c r="F7" s="1089">
        <v>778</v>
      </c>
      <c r="G7" s="1089">
        <v>62</v>
      </c>
    </row>
    <row r="8" spans="1:9" x14ac:dyDescent="0.25">
      <c r="A8" s="1090" t="s">
        <v>854</v>
      </c>
      <c r="B8" s="359">
        <v>695</v>
      </c>
      <c r="C8" s="359">
        <v>56</v>
      </c>
      <c r="D8" s="359" t="s">
        <v>63</v>
      </c>
      <c r="E8" s="1089" t="s">
        <v>63</v>
      </c>
      <c r="F8" s="359">
        <v>695</v>
      </c>
      <c r="G8" s="359">
        <v>56</v>
      </c>
    </row>
    <row r="9" spans="1:9" x14ac:dyDescent="0.25">
      <c r="A9" s="1090" t="s">
        <v>477</v>
      </c>
      <c r="B9" s="359">
        <v>261</v>
      </c>
      <c r="C9" s="359">
        <v>21</v>
      </c>
      <c r="D9" s="359" t="s">
        <v>63</v>
      </c>
      <c r="E9" s="1089" t="s">
        <v>63</v>
      </c>
      <c r="F9" s="359">
        <v>261</v>
      </c>
      <c r="G9" s="359">
        <v>21</v>
      </c>
      <c r="I9" s="459"/>
    </row>
    <row r="10" spans="1:9" x14ac:dyDescent="0.25">
      <c r="A10" s="1090" t="s">
        <v>859</v>
      </c>
      <c r="B10" s="359">
        <v>240</v>
      </c>
      <c r="C10" s="359">
        <v>19</v>
      </c>
      <c r="D10" s="359" t="s">
        <v>63</v>
      </c>
      <c r="E10" s="1089" t="s">
        <v>63</v>
      </c>
      <c r="F10" s="359">
        <v>240</v>
      </c>
      <c r="G10" s="359">
        <v>19</v>
      </c>
    </row>
    <row r="11" spans="1:9" x14ac:dyDescent="0.25">
      <c r="A11" s="1090" t="s">
        <v>476</v>
      </c>
      <c r="B11" s="2284">
        <v>131</v>
      </c>
      <c r="C11" s="2284">
        <v>10</v>
      </c>
      <c r="D11" s="2284" t="s">
        <v>63</v>
      </c>
      <c r="E11" s="2285" t="s">
        <v>63</v>
      </c>
      <c r="F11" s="2284">
        <v>131</v>
      </c>
      <c r="G11" s="2284">
        <v>10</v>
      </c>
    </row>
    <row r="12" spans="1:9" x14ac:dyDescent="0.25">
      <c r="A12" s="1090" t="s">
        <v>763</v>
      </c>
      <c r="B12" s="2284">
        <v>92</v>
      </c>
      <c r="C12" s="2284">
        <v>7</v>
      </c>
      <c r="D12" s="2284" t="s">
        <v>63</v>
      </c>
      <c r="E12" s="2285" t="s">
        <v>63</v>
      </c>
      <c r="F12" s="2284">
        <v>92</v>
      </c>
      <c r="G12" s="2284">
        <v>7</v>
      </c>
    </row>
    <row r="13" spans="1:9" x14ac:dyDescent="0.25">
      <c r="A13" s="1090" t="s">
        <v>403</v>
      </c>
      <c r="B13" s="2284">
        <v>-641</v>
      </c>
      <c r="C13" s="2284">
        <v>-51</v>
      </c>
      <c r="D13" s="2284" t="s">
        <v>63</v>
      </c>
      <c r="E13" s="2285" t="s">
        <v>63</v>
      </c>
      <c r="F13" s="2284">
        <v>-641</v>
      </c>
      <c r="G13" s="2284">
        <v>-51</v>
      </c>
    </row>
    <row r="14" spans="1:9" s="1091" customFormat="1" x14ac:dyDescent="0.25">
      <c r="A14" s="1093" t="s">
        <v>860</v>
      </c>
      <c r="B14" s="2285">
        <v>2336</v>
      </c>
      <c r="C14" s="2285">
        <v>187</v>
      </c>
      <c r="D14" s="2284" t="s">
        <v>63</v>
      </c>
      <c r="E14" s="2285" t="s">
        <v>63</v>
      </c>
      <c r="F14" s="2285">
        <v>2336</v>
      </c>
      <c r="G14" s="2285">
        <v>187</v>
      </c>
    </row>
    <row r="15" spans="1:9" x14ac:dyDescent="0.25">
      <c r="A15" s="1090" t="s">
        <v>854</v>
      </c>
      <c r="B15" s="2284">
        <v>2597</v>
      </c>
      <c r="C15" s="2284">
        <v>208</v>
      </c>
      <c r="D15" s="2284" t="s">
        <v>63</v>
      </c>
      <c r="E15" s="2285" t="s">
        <v>63</v>
      </c>
      <c r="F15" s="2284">
        <v>2597</v>
      </c>
      <c r="G15" s="2284">
        <v>208</v>
      </c>
    </row>
    <row r="16" spans="1:9" x14ac:dyDescent="0.25">
      <c r="A16" s="1090" t="s">
        <v>477</v>
      </c>
      <c r="B16" s="2284">
        <v>605</v>
      </c>
      <c r="C16" s="2284">
        <v>48</v>
      </c>
      <c r="D16" s="2284" t="s">
        <v>63</v>
      </c>
      <c r="E16" s="2285" t="s">
        <v>63</v>
      </c>
      <c r="F16" s="2284">
        <v>605</v>
      </c>
      <c r="G16" s="2284">
        <v>48</v>
      </c>
    </row>
    <row r="17" spans="1:7" x14ac:dyDescent="0.25">
      <c r="A17" s="1090" t="s">
        <v>859</v>
      </c>
      <c r="B17" s="2284">
        <v>1631</v>
      </c>
      <c r="C17" s="2284">
        <v>130</v>
      </c>
      <c r="D17" s="2284" t="s">
        <v>63</v>
      </c>
      <c r="E17" s="2285" t="s">
        <v>63</v>
      </c>
      <c r="F17" s="2284">
        <v>1631</v>
      </c>
      <c r="G17" s="2284">
        <v>130</v>
      </c>
    </row>
    <row r="18" spans="1:7" x14ac:dyDescent="0.25">
      <c r="A18" s="1090" t="s">
        <v>476</v>
      </c>
      <c r="B18" s="2284">
        <v>234</v>
      </c>
      <c r="C18" s="2284">
        <v>19</v>
      </c>
      <c r="D18" s="2284" t="s">
        <v>63</v>
      </c>
      <c r="E18" s="2285" t="s">
        <v>63</v>
      </c>
      <c r="F18" s="2284">
        <v>234</v>
      </c>
      <c r="G18" s="2284">
        <v>19</v>
      </c>
    </row>
    <row r="19" spans="1:7" x14ac:dyDescent="0.25">
      <c r="A19" s="1090" t="s">
        <v>763</v>
      </c>
      <c r="B19" s="2284">
        <v>235</v>
      </c>
      <c r="C19" s="2284">
        <v>19</v>
      </c>
      <c r="D19" s="2284" t="s">
        <v>63</v>
      </c>
      <c r="E19" s="2285" t="s">
        <v>63</v>
      </c>
      <c r="F19" s="2284">
        <v>235</v>
      </c>
      <c r="G19" s="2284">
        <v>19</v>
      </c>
    </row>
    <row r="20" spans="1:7" x14ac:dyDescent="0.25">
      <c r="A20" s="1090" t="s">
        <v>403</v>
      </c>
      <c r="B20" s="2284">
        <v>-2965</v>
      </c>
      <c r="C20" s="2284">
        <v>-237</v>
      </c>
      <c r="D20" s="2284" t="s">
        <v>63</v>
      </c>
      <c r="E20" s="2285" t="s">
        <v>63</v>
      </c>
      <c r="F20" s="2284">
        <v>-2965</v>
      </c>
      <c r="G20" s="2284">
        <v>-237</v>
      </c>
    </row>
    <row r="21" spans="1:7" s="1091" customFormat="1" x14ac:dyDescent="0.25">
      <c r="A21" s="1093" t="s">
        <v>858</v>
      </c>
      <c r="B21" s="2285">
        <v>654</v>
      </c>
      <c r="C21" s="2285">
        <v>52</v>
      </c>
      <c r="D21" s="2285" t="s">
        <v>63</v>
      </c>
      <c r="E21" s="2285" t="s">
        <v>63</v>
      </c>
      <c r="F21" s="2285">
        <v>654</v>
      </c>
      <c r="G21" s="2285">
        <v>52</v>
      </c>
    </row>
    <row r="22" spans="1:7" s="1091" customFormat="1" x14ac:dyDescent="0.25">
      <c r="A22" s="1093" t="s">
        <v>857</v>
      </c>
      <c r="B22" s="2285">
        <v>355</v>
      </c>
      <c r="C22" s="2285">
        <v>28</v>
      </c>
      <c r="D22" s="2285" t="s">
        <v>63</v>
      </c>
      <c r="E22" s="2285" t="s">
        <v>63</v>
      </c>
      <c r="F22" s="2285">
        <v>355</v>
      </c>
      <c r="G22" s="2285">
        <v>28</v>
      </c>
    </row>
    <row r="23" spans="1:7" s="1091" customFormat="1" x14ac:dyDescent="0.25">
      <c r="A23" s="1092" t="s">
        <v>971</v>
      </c>
      <c r="B23" s="2285">
        <v>4</v>
      </c>
      <c r="C23" s="2285">
        <v>0</v>
      </c>
      <c r="D23" s="2285" t="s">
        <v>63</v>
      </c>
      <c r="E23" s="2285" t="s">
        <v>63</v>
      </c>
      <c r="F23" s="2285">
        <v>4</v>
      </c>
      <c r="G23" s="2285">
        <v>0</v>
      </c>
    </row>
    <row r="24" spans="1:7" s="1091" customFormat="1" x14ac:dyDescent="0.25">
      <c r="A24" s="1092" t="s">
        <v>855</v>
      </c>
      <c r="B24" s="2285">
        <v>808</v>
      </c>
      <c r="C24" s="2285">
        <v>65</v>
      </c>
      <c r="D24" s="2285" t="s">
        <v>63</v>
      </c>
      <c r="E24" s="2285" t="s">
        <v>63</v>
      </c>
      <c r="F24" s="2285">
        <v>808</v>
      </c>
      <c r="G24" s="2285">
        <v>65</v>
      </c>
    </row>
    <row r="25" spans="1:7" x14ac:dyDescent="0.25">
      <c r="A25" s="1090" t="s">
        <v>854</v>
      </c>
      <c r="B25" s="359">
        <v>369</v>
      </c>
      <c r="C25" s="359">
        <v>30</v>
      </c>
      <c r="D25" s="359" t="s">
        <v>63</v>
      </c>
      <c r="E25" s="1089" t="s">
        <v>63</v>
      </c>
      <c r="F25" s="359">
        <v>369</v>
      </c>
      <c r="G25" s="359">
        <v>30</v>
      </c>
    </row>
    <row r="26" spans="1:7" x14ac:dyDescent="0.25">
      <c r="A26" s="1090" t="s">
        <v>477</v>
      </c>
      <c r="B26" s="359">
        <v>393</v>
      </c>
      <c r="C26" s="359">
        <v>31</v>
      </c>
      <c r="D26" s="359" t="s">
        <v>63</v>
      </c>
      <c r="E26" s="1089" t="s">
        <v>63</v>
      </c>
      <c r="F26" s="359">
        <v>393</v>
      </c>
      <c r="G26" s="359">
        <v>31</v>
      </c>
    </row>
    <row r="27" spans="1:7" x14ac:dyDescent="0.25">
      <c r="A27" s="1090" t="s">
        <v>853</v>
      </c>
      <c r="B27" s="359">
        <v>46</v>
      </c>
      <c r="C27" s="359">
        <v>4</v>
      </c>
      <c r="D27" s="359" t="s">
        <v>63</v>
      </c>
      <c r="E27" s="1089" t="s">
        <v>63</v>
      </c>
      <c r="F27" s="359">
        <v>46</v>
      </c>
      <c r="G27" s="359">
        <v>4</v>
      </c>
    </row>
    <row r="28" spans="1:7" x14ac:dyDescent="0.25">
      <c r="A28" s="1090" t="s">
        <v>476</v>
      </c>
      <c r="B28" s="359">
        <v>0</v>
      </c>
      <c r="C28" s="359">
        <v>0</v>
      </c>
      <c r="D28" s="359" t="s">
        <v>63</v>
      </c>
      <c r="E28" s="1089" t="s">
        <v>63</v>
      </c>
      <c r="F28" s="359">
        <v>0</v>
      </c>
      <c r="G28" s="359">
        <v>0</v>
      </c>
    </row>
    <row r="29" spans="1:7" x14ac:dyDescent="0.25">
      <c r="A29" s="825" t="s">
        <v>1181</v>
      </c>
      <c r="B29" s="824">
        <v>4934</v>
      </c>
      <c r="C29" s="824">
        <v>395</v>
      </c>
      <c r="D29" s="824">
        <v>0</v>
      </c>
      <c r="E29" s="824">
        <v>0</v>
      </c>
      <c r="F29" s="824">
        <v>4934</v>
      </c>
      <c r="G29" s="824">
        <v>395</v>
      </c>
    </row>
    <row r="30" spans="1:7" x14ac:dyDescent="0.25">
      <c r="A30" s="181" t="s">
        <v>852</v>
      </c>
      <c r="B30" s="177"/>
      <c r="C30" s="177"/>
      <c r="D30" s="177"/>
      <c r="E30" s="177"/>
      <c r="F30" s="177"/>
      <c r="G30" s="177"/>
    </row>
    <row r="31" spans="1:7" x14ac:dyDescent="0.25">
      <c r="A31" s="358" t="s">
        <v>1336</v>
      </c>
      <c r="B31" s="358"/>
      <c r="C31" s="358"/>
      <c r="D31" s="358"/>
      <c r="E31" s="358"/>
      <c r="F31" s="358"/>
      <c r="G31" s="358"/>
    </row>
    <row r="32" spans="1:7" x14ac:dyDescent="0.25">
      <c r="A32" s="349"/>
      <c r="B32" s="349"/>
      <c r="C32" s="349"/>
      <c r="D32" s="349"/>
      <c r="E32" s="349"/>
      <c r="F32" s="349"/>
      <c r="G32" s="349"/>
    </row>
  </sheetData>
  <mergeCells count="9">
    <mergeCell ref="B3:C4"/>
    <mergeCell ref="D3:E4"/>
    <mergeCell ref="F3:G4"/>
    <mergeCell ref="B5:B6"/>
    <mergeCell ref="C5:C6"/>
    <mergeCell ref="D5:D6"/>
    <mergeCell ref="E5:E6"/>
    <mergeCell ref="F5:F6"/>
    <mergeCell ref="G5:G6"/>
  </mergeCells>
  <pageMargins left="0.7" right="0.7" top="0.75" bottom="0.75" header="0.3" footer="0.3"/>
  <pageSetup paperSize="9" scale="75" orientation="portrait" r:id="rId1"/>
  <customProperties>
    <customPr name="_pios_id" r:id="rId2"/>
  </customPropertie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A3631-9AF6-4B1B-B4C0-78577EB49F03}">
  <dimension ref="A1:T73"/>
  <sheetViews>
    <sheetView showGridLines="0" showZeros="0" view="pageBreakPreview" topLeftCell="A58" zoomScaleNormal="100" zoomScaleSheetLayoutView="100" workbookViewId="0">
      <selection activeCell="F53" sqref="F53"/>
    </sheetView>
  </sheetViews>
  <sheetFormatPr defaultRowHeight="15" x14ac:dyDescent="0.25"/>
  <cols>
    <col min="1" max="1" width="41.85546875" customWidth="1"/>
    <col min="2" max="2" width="10.7109375" customWidth="1"/>
    <col min="3" max="10" width="9.140625" customWidth="1"/>
    <col min="15" max="15" width="0" hidden="1" customWidth="1"/>
  </cols>
  <sheetData>
    <row r="1" spans="1:12" x14ac:dyDescent="0.25">
      <c r="A1" s="2274" t="s">
        <v>1357</v>
      </c>
      <c r="B1" s="736"/>
      <c r="C1" s="1100"/>
      <c r="D1" s="1099"/>
      <c r="E1" s="1100"/>
      <c r="F1" s="1100"/>
      <c r="G1" s="1100"/>
      <c r="H1" s="1100"/>
      <c r="I1" s="383"/>
      <c r="J1" s="976"/>
    </row>
    <row r="2" spans="1:12" ht="15.75" thickBot="1" x14ac:dyDescent="0.3">
      <c r="A2" s="1100"/>
      <c r="B2" s="315"/>
      <c r="C2" s="382"/>
      <c r="D2" s="382"/>
      <c r="E2" s="382"/>
      <c r="F2" s="382"/>
      <c r="G2" s="382"/>
      <c r="H2" s="382"/>
      <c r="I2" s="381"/>
      <c r="J2" s="976"/>
    </row>
    <row r="3" spans="1:12" ht="15.75" thickBot="1" x14ac:dyDescent="0.3">
      <c r="A3" s="380" t="s">
        <v>143</v>
      </c>
      <c r="B3" s="313" t="s">
        <v>1320</v>
      </c>
      <c r="C3" s="313" t="s">
        <v>1147</v>
      </c>
      <c r="D3" s="313" t="s">
        <v>880</v>
      </c>
      <c r="E3" s="313" t="s">
        <v>845</v>
      </c>
      <c r="F3" s="325" t="s">
        <v>770</v>
      </c>
      <c r="G3" s="325" t="s">
        <v>731</v>
      </c>
      <c r="H3" s="325" t="s">
        <v>705</v>
      </c>
      <c r="I3" s="325" t="s">
        <v>646</v>
      </c>
      <c r="J3" s="325" t="s">
        <v>639</v>
      </c>
    </row>
    <row r="4" spans="1:12" x14ac:dyDescent="0.25">
      <c r="A4" s="1730" t="s">
        <v>1356</v>
      </c>
      <c r="B4" s="378">
        <v>24346</v>
      </c>
      <c r="C4" s="1728">
        <v>24311</v>
      </c>
      <c r="D4" s="1727">
        <v>23653</v>
      </c>
      <c r="E4" s="1727">
        <v>23771</v>
      </c>
      <c r="F4" s="377">
        <v>24134</v>
      </c>
      <c r="G4" s="377">
        <v>24482</v>
      </c>
      <c r="H4" s="377">
        <v>24414</v>
      </c>
      <c r="I4" s="377">
        <v>24345</v>
      </c>
      <c r="J4" s="377">
        <v>24515</v>
      </c>
    </row>
    <row r="5" spans="1:12" x14ac:dyDescent="0.25">
      <c r="A5" s="1729" t="s">
        <v>1355</v>
      </c>
      <c r="B5" s="378">
        <v>27444</v>
      </c>
      <c r="C5" s="1728">
        <v>27466</v>
      </c>
      <c r="D5" s="1727">
        <v>27602</v>
      </c>
      <c r="E5" s="1727">
        <v>27762</v>
      </c>
      <c r="F5" s="377">
        <v>26984</v>
      </c>
      <c r="G5" s="377">
        <v>27318</v>
      </c>
      <c r="H5" s="377">
        <v>27233</v>
      </c>
      <c r="I5" s="377">
        <v>27298</v>
      </c>
      <c r="J5" s="377">
        <v>28008</v>
      </c>
    </row>
    <row r="6" spans="1:12" x14ac:dyDescent="0.25">
      <c r="A6" s="1726" t="s">
        <v>1354</v>
      </c>
      <c r="B6" s="375">
        <v>31161</v>
      </c>
      <c r="C6" s="1725">
        <v>31409</v>
      </c>
      <c r="D6" s="1724">
        <v>31625</v>
      </c>
      <c r="E6" s="1724">
        <v>31698</v>
      </c>
      <c r="F6" s="374">
        <v>31028</v>
      </c>
      <c r="G6" s="374">
        <v>31731</v>
      </c>
      <c r="H6" s="374">
        <v>31133</v>
      </c>
      <c r="I6" s="374">
        <v>30906</v>
      </c>
      <c r="J6" s="374">
        <v>31747</v>
      </c>
    </row>
    <row r="7" spans="1:12" x14ac:dyDescent="0.25">
      <c r="A7" s="385"/>
      <c r="B7" s="378"/>
      <c r="C7" s="378"/>
      <c r="D7" s="377"/>
      <c r="E7" s="377"/>
      <c r="F7" s="377"/>
      <c r="G7" s="377"/>
      <c r="H7" s="377"/>
      <c r="I7" s="377"/>
      <c r="J7" s="377"/>
    </row>
    <row r="8" spans="1:12" x14ac:dyDescent="0.25">
      <c r="A8" s="1712" t="s">
        <v>1353</v>
      </c>
      <c r="B8" s="345"/>
      <c r="C8" s="378"/>
      <c r="D8" s="377"/>
      <c r="E8" s="377"/>
      <c r="F8" s="377"/>
      <c r="G8" s="377"/>
      <c r="H8" s="377"/>
      <c r="I8" s="377"/>
      <c r="J8" s="377"/>
    </row>
    <row r="9" spans="1:12" ht="23.25" thickBot="1" x14ac:dyDescent="0.3">
      <c r="A9" s="964" t="s">
        <v>808</v>
      </c>
      <c r="B9" s="345"/>
      <c r="C9" s="378"/>
      <c r="D9" s="377"/>
      <c r="E9" s="377"/>
      <c r="F9" s="377"/>
      <c r="G9" s="377"/>
      <c r="H9" s="377"/>
      <c r="I9" s="377"/>
      <c r="J9" s="377"/>
    </row>
    <row r="10" spans="1:12" ht="18" thickBot="1" x14ac:dyDescent="0.3">
      <c r="A10" s="402" t="s">
        <v>143</v>
      </c>
      <c r="B10" s="1396" t="s">
        <v>1352</v>
      </c>
      <c r="C10" s="1396" t="s">
        <v>1351</v>
      </c>
      <c r="D10" s="401" t="s">
        <v>1350</v>
      </c>
      <c r="E10" s="401" t="s">
        <v>1349</v>
      </c>
      <c r="F10" s="400" t="s">
        <v>1348</v>
      </c>
      <c r="G10" s="400" t="s">
        <v>1347</v>
      </c>
      <c r="H10" s="400" t="s">
        <v>1346</v>
      </c>
      <c r="I10" s="400" t="s">
        <v>1345</v>
      </c>
      <c r="J10" s="400" t="s">
        <v>1344</v>
      </c>
      <c r="L10" s="963"/>
    </row>
    <row r="11" spans="1:12" x14ac:dyDescent="0.25">
      <c r="A11" s="399" t="s">
        <v>1316</v>
      </c>
      <c r="B11" s="398"/>
      <c r="C11" s="398"/>
      <c r="D11" s="397"/>
      <c r="E11" s="397"/>
      <c r="F11" s="397"/>
      <c r="G11" s="397"/>
      <c r="H11" s="397"/>
      <c r="I11" s="397"/>
      <c r="J11" s="397"/>
    </row>
    <row r="12" spans="1:12" x14ac:dyDescent="0.25">
      <c r="A12" s="392" t="s">
        <v>505</v>
      </c>
      <c r="B12" s="396">
        <v>30057</v>
      </c>
      <c r="C12" s="396">
        <v>28199</v>
      </c>
      <c r="D12" s="395">
        <v>28378</v>
      </c>
      <c r="E12" s="395">
        <v>28471</v>
      </c>
      <c r="F12" s="395">
        <v>31305</v>
      </c>
      <c r="G12" s="395">
        <v>31118</v>
      </c>
      <c r="H12" s="395">
        <v>30329</v>
      </c>
      <c r="I12" s="395">
        <v>29462</v>
      </c>
      <c r="J12" s="395">
        <v>31799</v>
      </c>
    </row>
    <row r="13" spans="1:12" x14ac:dyDescent="0.25">
      <c r="A13" s="376" t="s">
        <v>504</v>
      </c>
      <c r="B13" s="394">
        <v>-1616</v>
      </c>
      <c r="C13" s="394">
        <v>0</v>
      </c>
      <c r="D13" s="393">
        <v>0</v>
      </c>
      <c r="E13" s="393">
        <v>0</v>
      </c>
      <c r="F13" s="393">
        <v>-2788</v>
      </c>
      <c r="G13" s="393">
        <v>-2091</v>
      </c>
      <c r="H13" s="393">
        <v>-1394</v>
      </c>
      <c r="I13" s="393">
        <v>-697</v>
      </c>
      <c r="J13" s="393">
        <v>-2747</v>
      </c>
    </row>
    <row r="14" spans="1:12" x14ac:dyDescent="0.25">
      <c r="A14" s="379" t="s">
        <v>503</v>
      </c>
      <c r="B14" s="387">
        <v>28441</v>
      </c>
      <c r="C14" s="387">
        <v>28199</v>
      </c>
      <c r="D14" s="386">
        <v>28378</v>
      </c>
      <c r="E14" s="386">
        <v>28471</v>
      </c>
      <c r="F14" s="386">
        <v>28517</v>
      </c>
      <c r="G14" s="386">
        <v>29027</v>
      </c>
      <c r="H14" s="386">
        <v>28935</v>
      </c>
      <c r="I14" s="386">
        <v>28765</v>
      </c>
      <c r="J14" s="386">
        <v>29052</v>
      </c>
    </row>
    <row r="15" spans="1:12" x14ac:dyDescent="0.25">
      <c r="A15" s="379" t="s">
        <v>502</v>
      </c>
      <c r="B15" s="387">
        <v>-136</v>
      </c>
      <c r="C15" s="387">
        <v>0</v>
      </c>
      <c r="D15" s="386">
        <v>0</v>
      </c>
      <c r="E15" s="386">
        <v>0</v>
      </c>
      <c r="F15" s="386">
        <v>0</v>
      </c>
      <c r="G15" s="386">
        <v>0</v>
      </c>
      <c r="H15" s="386">
        <v>-61</v>
      </c>
      <c r="I15" s="386">
        <v>-61</v>
      </c>
      <c r="J15" s="386">
        <v>0</v>
      </c>
    </row>
    <row r="16" spans="1:12" x14ac:dyDescent="0.25">
      <c r="A16" s="392" t="s">
        <v>501</v>
      </c>
      <c r="B16" s="387">
        <v>-3451</v>
      </c>
      <c r="C16" s="387">
        <v>-3366</v>
      </c>
      <c r="D16" s="386">
        <v>-4170</v>
      </c>
      <c r="E16" s="386">
        <v>-4167</v>
      </c>
      <c r="F16" s="386">
        <v>-3885</v>
      </c>
      <c r="G16" s="386">
        <v>-3997</v>
      </c>
      <c r="H16" s="386">
        <v>-3914</v>
      </c>
      <c r="I16" s="386">
        <v>-3823</v>
      </c>
      <c r="J16" s="386">
        <v>-3835</v>
      </c>
      <c r="L16" s="459"/>
    </row>
    <row r="17" spans="1:20" x14ac:dyDescent="0.25">
      <c r="A17" s="392" t="s">
        <v>500</v>
      </c>
      <c r="B17" s="387">
        <v>0</v>
      </c>
      <c r="C17" s="387">
        <v>0</v>
      </c>
      <c r="D17" s="386">
        <v>-90</v>
      </c>
      <c r="E17" s="386">
        <v>-96</v>
      </c>
      <c r="F17" s="386">
        <v>-76</v>
      </c>
      <c r="G17" s="386">
        <v>-12</v>
      </c>
      <c r="H17" s="386">
        <v>-3</v>
      </c>
      <c r="I17" s="386">
        <v>-85</v>
      </c>
      <c r="J17" s="386">
        <v>-291</v>
      </c>
    </row>
    <row r="18" spans="1:20" x14ac:dyDescent="0.25">
      <c r="A18" s="392" t="s">
        <v>620</v>
      </c>
      <c r="B18" s="387"/>
      <c r="C18" s="387"/>
      <c r="D18" s="386"/>
      <c r="E18" s="386"/>
      <c r="F18" s="386"/>
      <c r="G18" s="386"/>
      <c r="H18" s="386"/>
      <c r="I18" s="386"/>
      <c r="J18" s="386"/>
      <c r="O18">
        <v>2</v>
      </c>
    </row>
    <row r="19" spans="1:20" x14ac:dyDescent="0.25">
      <c r="A19" s="392" t="s">
        <v>490</v>
      </c>
      <c r="B19" s="387">
        <v>-130</v>
      </c>
      <c r="C19" s="387">
        <v>-117</v>
      </c>
      <c r="D19" s="386">
        <v>-137</v>
      </c>
      <c r="E19" s="386">
        <v>-148</v>
      </c>
      <c r="F19" s="386">
        <v>-117</v>
      </c>
      <c r="G19" s="386">
        <v>-191</v>
      </c>
      <c r="H19" s="386">
        <v>-212</v>
      </c>
      <c r="I19" s="386">
        <v>-176</v>
      </c>
      <c r="J19" s="386">
        <v>-152</v>
      </c>
    </row>
    <row r="20" spans="1:20" x14ac:dyDescent="0.25">
      <c r="A20" s="379" t="s">
        <v>489</v>
      </c>
      <c r="B20" s="387">
        <v>-303</v>
      </c>
      <c r="C20" s="387">
        <v>-405</v>
      </c>
      <c r="D20" s="386">
        <v>-328</v>
      </c>
      <c r="E20" s="386">
        <v>-289</v>
      </c>
      <c r="F20" s="386">
        <v>-305</v>
      </c>
      <c r="G20" s="386">
        <v>-346</v>
      </c>
      <c r="H20" s="386">
        <v>-331</v>
      </c>
      <c r="I20" s="386">
        <v>-275</v>
      </c>
      <c r="J20" s="386">
        <v>-259</v>
      </c>
    </row>
    <row r="21" spans="1:20" x14ac:dyDescent="0.25">
      <c r="A21" s="376" t="s">
        <v>499</v>
      </c>
      <c r="B21" s="389">
        <v>-4020</v>
      </c>
      <c r="C21" s="389">
        <v>-3888</v>
      </c>
      <c r="D21" s="388">
        <v>-4725</v>
      </c>
      <c r="E21" s="388">
        <v>-4700</v>
      </c>
      <c r="F21" s="388">
        <v>-4383</v>
      </c>
      <c r="G21" s="388">
        <v>-4545</v>
      </c>
      <c r="H21" s="388">
        <v>-4521</v>
      </c>
      <c r="I21" s="388">
        <v>-4420</v>
      </c>
      <c r="J21" s="388">
        <v>-4537</v>
      </c>
      <c r="T21" s="1276"/>
    </row>
    <row r="22" spans="1:20" x14ac:dyDescent="0.25">
      <c r="A22" s="830" t="s">
        <v>498</v>
      </c>
      <c r="B22" s="829">
        <v>24421</v>
      </c>
      <c r="C22" s="829">
        <v>24311</v>
      </c>
      <c r="D22" s="828">
        <v>23653</v>
      </c>
      <c r="E22" s="828">
        <v>23771</v>
      </c>
      <c r="F22" s="828">
        <v>24134</v>
      </c>
      <c r="G22" s="828">
        <v>24482</v>
      </c>
      <c r="H22" s="828">
        <v>24414</v>
      </c>
      <c r="I22" s="828">
        <v>24345</v>
      </c>
      <c r="J22" s="828">
        <v>24515</v>
      </c>
    </row>
    <row r="23" spans="1:20" x14ac:dyDescent="0.25">
      <c r="A23" s="833" t="s">
        <v>497</v>
      </c>
      <c r="B23" s="832">
        <v>3117</v>
      </c>
      <c r="C23" s="832">
        <v>3182</v>
      </c>
      <c r="D23" s="832">
        <v>3957</v>
      </c>
      <c r="E23" s="832">
        <v>4002</v>
      </c>
      <c r="F23" s="832">
        <v>2860</v>
      </c>
      <c r="G23" s="832">
        <v>2858</v>
      </c>
      <c r="H23" s="832">
        <v>2836</v>
      </c>
      <c r="I23" s="832">
        <v>2974</v>
      </c>
      <c r="J23" s="832">
        <v>3514</v>
      </c>
    </row>
    <row r="24" spans="1:20" x14ac:dyDescent="0.25">
      <c r="A24" s="391" t="s">
        <v>496</v>
      </c>
      <c r="B24" s="387">
        <v>-20</v>
      </c>
      <c r="C24" s="387">
        <v>-27</v>
      </c>
      <c r="D24" s="386">
        <v>-8</v>
      </c>
      <c r="E24" s="386">
        <v>-11</v>
      </c>
      <c r="F24" s="386">
        <v>-10</v>
      </c>
      <c r="G24" s="386">
        <v>-22</v>
      </c>
      <c r="H24" s="386">
        <v>-17</v>
      </c>
      <c r="I24" s="386">
        <v>-21</v>
      </c>
      <c r="J24" s="386">
        <v>-21</v>
      </c>
    </row>
    <row r="25" spans="1:20" x14ac:dyDescent="0.25">
      <c r="A25" s="390" t="s">
        <v>495</v>
      </c>
      <c r="B25" s="389">
        <v>3097</v>
      </c>
      <c r="C25" s="389">
        <v>3155</v>
      </c>
      <c r="D25" s="388">
        <v>3949</v>
      </c>
      <c r="E25" s="388">
        <v>3991</v>
      </c>
      <c r="F25" s="388">
        <v>2850</v>
      </c>
      <c r="G25" s="388">
        <v>2836</v>
      </c>
      <c r="H25" s="388">
        <v>2819</v>
      </c>
      <c r="I25" s="388">
        <v>2953</v>
      </c>
      <c r="J25" s="388">
        <v>3493</v>
      </c>
    </row>
    <row r="26" spans="1:20" x14ac:dyDescent="0.25">
      <c r="A26" s="830" t="s">
        <v>494</v>
      </c>
      <c r="B26" s="829">
        <v>27518</v>
      </c>
      <c r="C26" s="829">
        <v>27466</v>
      </c>
      <c r="D26" s="828">
        <v>27602</v>
      </c>
      <c r="E26" s="828">
        <v>27762</v>
      </c>
      <c r="F26" s="828">
        <v>26984</v>
      </c>
      <c r="G26" s="828">
        <v>27318</v>
      </c>
      <c r="H26" s="828">
        <v>27233</v>
      </c>
      <c r="I26" s="828">
        <v>27298</v>
      </c>
      <c r="J26" s="828">
        <v>28008</v>
      </c>
    </row>
    <row r="27" spans="1:20" x14ac:dyDescent="0.25">
      <c r="A27" s="831" t="s">
        <v>493</v>
      </c>
      <c r="B27" s="829">
        <v>4559</v>
      </c>
      <c r="C27" s="829">
        <v>4789</v>
      </c>
      <c r="D27" s="828">
        <v>4906</v>
      </c>
      <c r="E27" s="828">
        <v>4801</v>
      </c>
      <c r="F27" s="828">
        <v>4960</v>
      </c>
      <c r="G27" s="828">
        <v>5268</v>
      </c>
      <c r="H27" s="828">
        <v>4810</v>
      </c>
      <c r="I27" s="828">
        <v>4656</v>
      </c>
      <c r="J27" s="828">
        <v>4903</v>
      </c>
    </row>
    <row r="28" spans="1:20" x14ac:dyDescent="0.25">
      <c r="A28" s="379" t="s">
        <v>492</v>
      </c>
      <c r="B28" s="387">
        <v>220</v>
      </c>
      <c r="C28" s="387">
        <v>216</v>
      </c>
      <c r="D28" s="386">
        <v>180</v>
      </c>
      <c r="E28" s="386">
        <v>185</v>
      </c>
      <c r="F28" s="386">
        <v>135</v>
      </c>
      <c r="G28" s="386">
        <v>193</v>
      </c>
      <c r="H28" s="386">
        <v>150</v>
      </c>
      <c r="I28" s="386">
        <v>211</v>
      </c>
      <c r="J28" s="386">
        <v>95</v>
      </c>
    </row>
    <row r="29" spans="1:20" x14ac:dyDescent="0.25">
      <c r="A29" s="379" t="s">
        <v>491</v>
      </c>
      <c r="B29" s="387"/>
      <c r="C29" s="387"/>
      <c r="D29" s="386"/>
      <c r="E29" s="386"/>
      <c r="F29" s="386"/>
      <c r="G29" s="386"/>
      <c r="H29" s="386"/>
      <c r="I29" s="386"/>
      <c r="J29" s="386"/>
    </row>
    <row r="30" spans="1:20" x14ac:dyDescent="0.25">
      <c r="A30" s="379" t="s">
        <v>422</v>
      </c>
      <c r="B30" s="387">
        <v>-1000</v>
      </c>
      <c r="C30" s="387">
        <v>-1000</v>
      </c>
      <c r="D30" s="386">
        <v>-1000</v>
      </c>
      <c r="E30" s="386">
        <v>-1000</v>
      </c>
      <c r="F30" s="386">
        <v>-1000</v>
      </c>
      <c r="G30" s="386">
        <v>-1000</v>
      </c>
      <c r="H30" s="386">
        <v>-1000</v>
      </c>
      <c r="I30" s="386">
        <v>-1205</v>
      </c>
      <c r="J30" s="386">
        <v>-1205</v>
      </c>
    </row>
    <row r="31" spans="1:20" x14ac:dyDescent="0.25">
      <c r="A31" s="379" t="s">
        <v>490</v>
      </c>
      <c r="B31" s="387"/>
      <c r="C31" s="387"/>
      <c r="D31" s="386"/>
      <c r="E31" s="386"/>
      <c r="F31" s="386"/>
      <c r="G31" s="386"/>
      <c r="H31" s="386"/>
      <c r="I31" s="386"/>
      <c r="J31" s="386"/>
    </row>
    <row r="32" spans="1:20" x14ac:dyDescent="0.25">
      <c r="A32" s="379" t="s">
        <v>489</v>
      </c>
      <c r="B32" s="387">
        <v>-61</v>
      </c>
      <c r="C32" s="387">
        <v>-62</v>
      </c>
      <c r="D32" s="386">
        <v>-63</v>
      </c>
      <c r="E32" s="386">
        <v>-50</v>
      </c>
      <c r="F32" s="386">
        <v>-51</v>
      </c>
      <c r="G32" s="386">
        <v>-48</v>
      </c>
      <c r="H32" s="386">
        <v>-60</v>
      </c>
      <c r="I32" s="386">
        <v>-54</v>
      </c>
      <c r="J32" s="386">
        <v>-54</v>
      </c>
    </row>
    <row r="33" spans="1:10" x14ac:dyDescent="0.25">
      <c r="A33" s="830" t="s">
        <v>488</v>
      </c>
      <c r="B33" s="829">
        <v>-841</v>
      </c>
      <c r="C33" s="829">
        <v>-846</v>
      </c>
      <c r="D33" s="828">
        <v>-883</v>
      </c>
      <c r="E33" s="828">
        <v>-865</v>
      </c>
      <c r="F33" s="828">
        <v>-916</v>
      </c>
      <c r="G33" s="828">
        <v>-855</v>
      </c>
      <c r="H33" s="828">
        <v>-910</v>
      </c>
      <c r="I33" s="828">
        <v>-1049</v>
      </c>
      <c r="J33" s="828">
        <v>-1164</v>
      </c>
    </row>
    <row r="34" spans="1:10" x14ac:dyDescent="0.25">
      <c r="A34" s="830" t="s">
        <v>423</v>
      </c>
      <c r="B34" s="829">
        <v>3718</v>
      </c>
      <c r="C34" s="829">
        <v>3943</v>
      </c>
      <c r="D34" s="828">
        <v>4023</v>
      </c>
      <c r="E34" s="828">
        <v>3936</v>
      </c>
      <c r="F34" s="828">
        <v>4044</v>
      </c>
      <c r="G34" s="828">
        <v>4413</v>
      </c>
      <c r="H34" s="828">
        <v>3900</v>
      </c>
      <c r="I34" s="828">
        <v>3608</v>
      </c>
      <c r="J34" s="828">
        <v>3739</v>
      </c>
    </row>
    <row r="35" spans="1:10" x14ac:dyDescent="0.25">
      <c r="A35" s="830" t="s">
        <v>865</v>
      </c>
      <c r="B35" s="829">
        <v>31236</v>
      </c>
      <c r="C35" s="829">
        <v>31409</v>
      </c>
      <c r="D35" s="828">
        <v>31625</v>
      </c>
      <c r="E35" s="828">
        <v>31698</v>
      </c>
      <c r="F35" s="828">
        <v>31028</v>
      </c>
      <c r="G35" s="828">
        <v>31731</v>
      </c>
      <c r="H35" s="828">
        <v>31133</v>
      </c>
      <c r="I35" s="828">
        <v>30906</v>
      </c>
      <c r="J35" s="828">
        <v>31747</v>
      </c>
    </row>
    <row r="36" spans="1:10" x14ac:dyDescent="0.25">
      <c r="A36" s="385" t="s">
        <v>1343</v>
      </c>
      <c r="B36" s="977"/>
      <c r="C36" s="976"/>
      <c r="D36" s="976"/>
      <c r="E36" s="976"/>
      <c r="F36" s="976"/>
      <c r="G36" s="976"/>
      <c r="H36" s="976"/>
      <c r="I36" s="976"/>
      <c r="J36" s="976"/>
    </row>
    <row r="37" spans="1:10" x14ac:dyDescent="0.25">
      <c r="A37" s="1395" t="s">
        <v>1342</v>
      </c>
      <c r="B37" s="977"/>
      <c r="C37" s="976"/>
      <c r="D37" s="976"/>
      <c r="E37" s="976"/>
      <c r="F37" s="976"/>
      <c r="G37" s="976"/>
      <c r="H37" s="976"/>
      <c r="I37" s="1101"/>
      <c r="J37" s="976"/>
    </row>
    <row r="38" spans="1:10" x14ac:dyDescent="0.25">
      <c r="A38" s="1395" t="s">
        <v>1341</v>
      </c>
      <c r="B38" s="977"/>
      <c r="C38" s="349"/>
      <c r="D38" s="349"/>
      <c r="E38" s="349"/>
      <c r="F38" s="349"/>
      <c r="G38" s="349"/>
      <c r="H38" s="349"/>
      <c r="I38" s="349"/>
      <c r="J38" s="349"/>
    </row>
    <row r="39" spans="1:10" x14ac:dyDescent="0.25">
      <c r="A39" s="1395"/>
      <c r="B39" s="384"/>
      <c r="C39" s="349"/>
      <c r="D39" s="349"/>
      <c r="E39" s="349"/>
      <c r="F39" s="349"/>
      <c r="G39" s="349"/>
      <c r="H39" s="349"/>
      <c r="I39" s="349"/>
      <c r="J39" s="349"/>
    </row>
    <row r="40" spans="1:10" x14ac:dyDescent="0.25">
      <c r="A40" s="209" t="s">
        <v>1340</v>
      </c>
      <c r="B40" s="174"/>
      <c r="C40" s="172"/>
      <c r="D40" s="172"/>
      <c r="E40" s="201"/>
      <c r="F40" s="201"/>
      <c r="G40" s="172"/>
      <c r="H40" s="172"/>
      <c r="I40" s="187"/>
      <c r="J40" s="1098"/>
    </row>
    <row r="41" spans="1:10" ht="12" customHeight="1" x14ac:dyDescent="0.25">
      <c r="A41" s="209"/>
      <c r="B41" s="174"/>
      <c r="C41" s="172"/>
      <c r="D41" s="172"/>
      <c r="E41" s="201"/>
      <c r="F41" s="201"/>
      <c r="G41" s="172"/>
      <c r="H41" s="172"/>
      <c r="I41" s="187"/>
      <c r="J41" s="1098"/>
    </row>
    <row r="42" spans="1:10" ht="27" customHeight="1" x14ac:dyDescent="0.25">
      <c r="A42" s="172"/>
      <c r="B42" s="2479" t="s">
        <v>475</v>
      </c>
      <c r="C42" s="2481" t="s">
        <v>487</v>
      </c>
      <c r="D42" s="2481"/>
      <c r="E42" s="2481"/>
      <c r="F42" s="2481"/>
      <c r="G42" s="2482" t="s">
        <v>1189</v>
      </c>
      <c r="H42" s="208"/>
      <c r="I42" s="187"/>
      <c r="J42" s="1098"/>
    </row>
    <row r="43" spans="1:10" ht="18.75" customHeight="1" thickBot="1" x14ac:dyDescent="0.3">
      <c r="A43" s="402" t="s">
        <v>306</v>
      </c>
      <c r="B43" s="2480"/>
      <c r="C43" s="206" t="s">
        <v>486</v>
      </c>
      <c r="D43" s="207" t="s">
        <v>485</v>
      </c>
      <c r="E43" s="207" t="s">
        <v>863</v>
      </c>
      <c r="F43" s="206" t="s">
        <v>483</v>
      </c>
      <c r="G43" s="2483"/>
      <c r="H43" s="206" t="s">
        <v>298</v>
      </c>
      <c r="I43" s="187"/>
      <c r="J43" s="1098"/>
    </row>
    <row r="44" spans="1:10" x14ac:dyDescent="0.25">
      <c r="A44" s="603" t="s">
        <v>1556</v>
      </c>
      <c r="B44" s="372">
        <v>4.5</v>
      </c>
      <c r="C44" s="372">
        <v>2.5</v>
      </c>
      <c r="D44" s="372">
        <v>1.4</v>
      </c>
      <c r="E44" s="372">
        <v>2</v>
      </c>
      <c r="F44" s="372">
        <v>3</v>
      </c>
      <c r="G44" s="372">
        <v>6.9</v>
      </c>
      <c r="H44" s="372">
        <v>11.4</v>
      </c>
      <c r="I44" s="2329"/>
      <c r="J44" s="1098"/>
    </row>
    <row r="45" spans="1:10" x14ac:dyDescent="0.25">
      <c r="A45" s="603" t="s">
        <v>424</v>
      </c>
      <c r="B45" s="372">
        <v>6</v>
      </c>
      <c r="C45" s="372">
        <v>2.5</v>
      </c>
      <c r="D45" s="372">
        <v>1.4</v>
      </c>
      <c r="E45" s="372">
        <v>2</v>
      </c>
      <c r="F45" s="372">
        <v>3</v>
      </c>
      <c r="G45" s="372">
        <v>6.9</v>
      </c>
      <c r="H45" s="372">
        <v>12.9</v>
      </c>
      <c r="I45" s="187"/>
      <c r="J45" s="1098"/>
    </row>
    <row r="46" spans="1:10" x14ac:dyDescent="0.25">
      <c r="A46" s="603" t="s">
        <v>482</v>
      </c>
      <c r="B46" s="372">
        <v>8</v>
      </c>
      <c r="C46" s="372">
        <v>2.5</v>
      </c>
      <c r="D46" s="372">
        <v>1.4</v>
      </c>
      <c r="E46" s="372">
        <v>2</v>
      </c>
      <c r="F46" s="372">
        <v>3</v>
      </c>
      <c r="G46" s="372">
        <v>6.9</v>
      </c>
      <c r="H46" s="372">
        <v>14.9</v>
      </c>
      <c r="I46" s="187"/>
      <c r="J46" s="1098"/>
    </row>
    <row r="47" spans="1:10" x14ac:dyDescent="0.25">
      <c r="A47" s="826" t="s">
        <v>143</v>
      </c>
      <c r="B47" s="827"/>
      <c r="C47" s="826"/>
      <c r="D47" s="826"/>
      <c r="E47" s="826"/>
      <c r="F47" s="826"/>
      <c r="G47" s="826"/>
      <c r="H47" s="826"/>
      <c r="I47" s="187"/>
      <c r="J47" s="1098"/>
    </row>
    <row r="48" spans="1:10" x14ac:dyDescent="0.25">
      <c r="A48" s="603" t="s">
        <v>479</v>
      </c>
      <c r="B48" s="371">
        <v>6760</v>
      </c>
      <c r="C48" s="371">
        <v>3755</v>
      </c>
      <c r="D48" s="371">
        <v>2085</v>
      </c>
      <c r="E48" s="371">
        <v>3004</v>
      </c>
      <c r="F48" s="371">
        <v>4506</v>
      </c>
      <c r="G48" s="371">
        <v>10347</v>
      </c>
      <c r="H48" s="371">
        <v>17106</v>
      </c>
      <c r="I48" s="187"/>
      <c r="J48" s="1098"/>
    </row>
    <row r="49" spans="1:10" x14ac:dyDescent="0.25">
      <c r="A49" s="603" t="s">
        <v>424</v>
      </c>
      <c r="B49" s="371">
        <v>9013</v>
      </c>
      <c r="C49" s="371">
        <v>3755</v>
      </c>
      <c r="D49" s="371">
        <v>2085</v>
      </c>
      <c r="E49" s="371">
        <v>3004</v>
      </c>
      <c r="F49" s="371">
        <v>4506</v>
      </c>
      <c r="G49" s="371">
        <v>10347</v>
      </c>
      <c r="H49" s="371">
        <v>19360</v>
      </c>
      <c r="I49" s="187"/>
      <c r="J49" s="1098"/>
    </row>
    <row r="50" spans="1:10" x14ac:dyDescent="0.25">
      <c r="A50" s="601" t="s">
        <v>482</v>
      </c>
      <c r="B50" s="370">
        <v>12017</v>
      </c>
      <c r="C50" s="370">
        <v>3755</v>
      </c>
      <c r="D50" s="370">
        <v>2085</v>
      </c>
      <c r="E50" s="370">
        <v>3004</v>
      </c>
      <c r="F50" s="370">
        <v>4506</v>
      </c>
      <c r="G50" s="370">
        <v>10347</v>
      </c>
      <c r="H50" s="370">
        <v>22364</v>
      </c>
      <c r="I50" s="187"/>
      <c r="J50" s="1098"/>
    </row>
    <row r="51" spans="1:10" x14ac:dyDescent="0.25">
      <c r="A51" s="199" t="s">
        <v>974</v>
      </c>
      <c r="B51" s="194"/>
      <c r="C51" s="188"/>
      <c r="D51" s="188"/>
      <c r="E51" s="188"/>
      <c r="F51" s="188"/>
      <c r="G51" s="188"/>
      <c r="H51" s="188"/>
      <c r="I51" s="187"/>
      <c r="J51" s="1098"/>
    </row>
    <row r="52" spans="1:10" x14ac:dyDescent="0.25">
      <c r="A52" s="199" t="s">
        <v>1555</v>
      </c>
      <c r="B52" s="194"/>
      <c r="C52" s="188"/>
      <c r="D52" s="188"/>
      <c r="E52" s="188"/>
      <c r="F52" s="188"/>
      <c r="G52" s="188"/>
      <c r="H52" s="188"/>
      <c r="I52" s="187"/>
      <c r="J52" s="1098"/>
    </row>
    <row r="53" spans="1:10" x14ac:dyDescent="0.25">
      <c r="A53" s="2275" t="s">
        <v>481</v>
      </c>
      <c r="B53" s="205"/>
      <c r="C53" s="204"/>
      <c r="D53" s="204"/>
      <c r="E53" s="203"/>
      <c r="F53" s="203"/>
      <c r="G53" s="369"/>
      <c r="H53" s="369"/>
      <c r="I53" s="369"/>
      <c r="J53" s="362"/>
    </row>
    <row r="54" spans="1:10" ht="15.75" thickBot="1" x14ac:dyDescent="0.3">
      <c r="A54" s="202"/>
      <c r="B54" s="173"/>
      <c r="C54" s="172"/>
      <c r="D54" s="172"/>
      <c r="E54" s="201"/>
      <c r="F54" s="201"/>
      <c r="G54" s="362"/>
      <c r="H54" s="362"/>
      <c r="I54" s="200"/>
      <c r="J54" s="362"/>
    </row>
    <row r="55" spans="1:10" ht="15.75" thickBot="1" x14ac:dyDescent="0.3">
      <c r="A55" s="602" t="s">
        <v>480</v>
      </c>
      <c r="B55" s="313" t="s">
        <v>1339</v>
      </c>
      <c r="C55" s="313" t="s">
        <v>1188</v>
      </c>
      <c r="D55" s="313" t="s">
        <v>1187</v>
      </c>
      <c r="E55" s="313" t="s">
        <v>1190</v>
      </c>
      <c r="F55" s="312" t="s">
        <v>1186</v>
      </c>
      <c r="G55" s="312" t="s">
        <v>1185</v>
      </c>
      <c r="H55" s="312" t="s">
        <v>1184</v>
      </c>
      <c r="I55" s="312" t="s">
        <v>1183</v>
      </c>
      <c r="J55" s="312" t="s">
        <v>1182</v>
      </c>
    </row>
    <row r="56" spans="1:10" x14ac:dyDescent="0.25">
      <c r="A56" s="601" t="s">
        <v>479</v>
      </c>
      <c r="B56" s="368">
        <v>11.8</v>
      </c>
      <c r="C56" s="368">
        <v>11</v>
      </c>
      <c r="D56" s="368">
        <v>10.3</v>
      </c>
      <c r="E56" s="368">
        <v>10.1</v>
      </c>
      <c r="F56" s="368">
        <v>11</v>
      </c>
      <c r="G56" s="368">
        <v>15.8</v>
      </c>
      <c r="H56" s="368">
        <v>15.4</v>
      </c>
      <c r="I56" s="368">
        <v>15.3</v>
      </c>
      <c r="J56" s="368">
        <v>15</v>
      </c>
    </row>
    <row r="57" spans="1:10" x14ac:dyDescent="0.25">
      <c r="A57" s="199" t="s">
        <v>973</v>
      </c>
      <c r="B57" s="198"/>
      <c r="C57" s="197"/>
      <c r="D57" s="196"/>
      <c r="E57" s="195"/>
      <c r="F57" s="367"/>
      <c r="G57" s="367"/>
      <c r="H57" s="367"/>
      <c r="I57" s="366"/>
      <c r="J57" s="365"/>
    </row>
    <row r="58" spans="1:10" x14ac:dyDescent="0.25">
      <c r="A58" s="199" t="s">
        <v>972</v>
      </c>
      <c r="B58" s="194"/>
      <c r="C58" s="188"/>
      <c r="D58" s="188"/>
      <c r="E58" s="188"/>
      <c r="F58" s="188"/>
      <c r="G58" s="188"/>
      <c r="H58" s="188"/>
      <c r="I58" s="187"/>
      <c r="J58" s="1098"/>
    </row>
    <row r="59" spans="1:10" x14ac:dyDescent="0.25">
      <c r="A59" s="193"/>
      <c r="B59" s="188"/>
      <c r="C59" s="188"/>
      <c r="D59" s="188"/>
      <c r="E59" s="188"/>
      <c r="F59" s="188"/>
      <c r="G59" s="188"/>
      <c r="H59" s="188"/>
      <c r="I59" s="187"/>
      <c r="J59" s="1098"/>
    </row>
    <row r="60" spans="1:10" x14ac:dyDescent="0.25">
      <c r="A60" s="192"/>
      <c r="B60" s="190"/>
      <c r="C60" s="190"/>
      <c r="D60" s="190"/>
      <c r="E60" s="190"/>
      <c r="F60" s="190"/>
      <c r="G60" s="190"/>
      <c r="H60" s="190"/>
      <c r="I60" s="187"/>
      <c r="J60" s="1098"/>
    </row>
    <row r="61" spans="1:10" x14ac:dyDescent="0.25">
      <c r="A61" s="191"/>
      <c r="B61" s="190"/>
      <c r="C61" s="190"/>
      <c r="D61" s="190"/>
      <c r="E61" s="190"/>
      <c r="F61" s="190"/>
      <c r="G61" s="190"/>
      <c r="H61" s="190"/>
      <c r="I61" s="187"/>
      <c r="J61" s="1098"/>
    </row>
    <row r="62" spans="1:10" x14ac:dyDescent="0.25">
      <c r="A62" s="189"/>
      <c r="B62" s="188"/>
      <c r="C62" s="188"/>
      <c r="D62" s="188"/>
      <c r="E62" s="188"/>
      <c r="F62" s="188"/>
      <c r="G62" s="188"/>
      <c r="H62" s="188"/>
      <c r="I62" s="187"/>
      <c r="J62" s="1098"/>
    </row>
    <row r="63" spans="1:10" x14ac:dyDescent="0.25">
      <c r="A63" s="189"/>
      <c r="B63" s="188"/>
      <c r="C63" s="188"/>
      <c r="D63" s="188"/>
      <c r="E63" s="188"/>
      <c r="F63" s="188"/>
      <c r="G63" s="188"/>
      <c r="H63" s="188"/>
      <c r="I63" s="187"/>
      <c r="J63" s="1098"/>
    </row>
    <row r="64" spans="1:10" x14ac:dyDescent="0.25">
      <c r="A64" s="189"/>
      <c r="B64" s="188"/>
      <c r="C64" s="188"/>
      <c r="D64" s="188"/>
      <c r="E64" s="188"/>
      <c r="F64" s="188"/>
      <c r="G64" s="188"/>
      <c r="H64" s="188"/>
      <c r="I64" s="187"/>
      <c r="J64" s="1098"/>
    </row>
    <row r="65" spans="1:10" x14ac:dyDescent="0.25">
      <c r="A65" s="189"/>
      <c r="B65" s="188"/>
      <c r="C65" s="188"/>
      <c r="D65" s="188"/>
      <c r="E65" s="188"/>
      <c r="F65" s="188"/>
      <c r="G65" s="188"/>
      <c r="H65" s="188"/>
      <c r="I65" s="187"/>
      <c r="J65" s="1098"/>
    </row>
    <row r="66" spans="1:10" x14ac:dyDescent="0.25">
      <c r="A66" s="186"/>
      <c r="B66" s="185"/>
      <c r="C66" s="185"/>
      <c r="D66" s="185"/>
      <c r="E66" s="185"/>
      <c r="F66" s="185"/>
      <c r="G66" s="185"/>
      <c r="H66" s="185"/>
      <c r="I66" s="182"/>
      <c r="J66" s="1097"/>
    </row>
    <row r="67" spans="1:10" x14ac:dyDescent="0.25">
      <c r="A67" s="184"/>
      <c r="B67" s="183"/>
      <c r="C67" s="183"/>
      <c r="D67" s="183"/>
      <c r="E67" s="183"/>
      <c r="F67" s="183"/>
      <c r="G67" s="183"/>
      <c r="H67" s="183"/>
      <c r="I67" s="182"/>
      <c r="J67" s="1097"/>
    </row>
    <row r="68" spans="1:10" x14ac:dyDescent="0.25">
      <c r="A68" s="184"/>
      <c r="B68" s="183"/>
      <c r="C68" s="183"/>
      <c r="D68" s="183"/>
      <c r="E68" s="183"/>
      <c r="F68" s="183"/>
      <c r="G68" s="183"/>
      <c r="H68" s="183"/>
      <c r="I68" s="182"/>
      <c r="J68" s="1097"/>
    </row>
    <row r="69" spans="1:10" x14ac:dyDescent="0.25">
      <c r="A69" s="184"/>
      <c r="B69" s="183"/>
      <c r="C69" s="183"/>
      <c r="D69" s="183"/>
      <c r="E69" s="183"/>
      <c r="F69" s="183"/>
      <c r="G69" s="183"/>
      <c r="H69" s="183"/>
      <c r="I69" s="182"/>
      <c r="J69" s="1097"/>
    </row>
    <row r="70" spans="1:10" x14ac:dyDescent="0.25">
      <c r="A70" s="1096"/>
      <c r="B70" s="1095"/>
      <c r="C70" s="1095"/>
      <c r="D70" s="1095"/>
      <c r="E70" s="1095"/>
      <c r="F70" s="1095"/>
      <c r="G70" s="1095"/>
      <c r="H70" s="1095"/>
      <c r="I70" s="1095"/>
      <c r="J70" s="1095"/>
    </row>
    <row r="71" spans="1:10" x14ac:dyDescent="0.25">
      <c r="A71" s="1096"/>
      <c r="B71" s="1096"/>
      <c r="C71" s="1096"/>
      <c r="D71" s="1096"/>
      <c r="E71" s="1096"/>
      <c r="F71" s="1096"/>
      <c r="G71" s="1095"/>
      <c r="H71" s="1095"/>
      <c r="I71" s="1095"/>
      <c r="J71" s="1095"/>
    </row>
    <row r="72" spans="1:10" x14ac:dyDescent="0.25">
      <c r="A72" s="1096"/>
      <c r="B72" s="1095"/>
      <c r="C72" s="1095"/>
      <c r="D72" s="1095"/>
      <c r="E72" s="1095"/>
      <c r="F72" s="1095"/>
      <c r="G72" s="1095"/>
      <c r="H72" s="1095"/>
      <c r="I72" s="1095"/>
      <c r="J72" s="1095"/>
    </row>
    <row r="73" spans="1:10" x14ac:dyDescent="0.25">
      <c r="A73" s="308"/>
      <c r="B73" s="308"/>
      <c r="C73" s="308"/>
      <c r="D73" s="308"/>
      <c r="E73" s="308"/>
      <c r="F73" s="308"/>
      <c r="G73" s="308"/>
      <c r="H73" s="308"/>
      <c r="I73" s="308"/>
      <c r="J73" s="308"/>
    </row>
  </sheetData>
  <mergeCells count="3">
    <mergeCell ref="B42:B43"/>
    <mergeCell ref="C42:F42"/>
    <mergeCell ref="G42:G43"/>
  </mergeCells>
  <pageMargins left="0.7" right="0.7" top="0.75" bottom="0.75" header="0.3" footer="0.3"/>
  <pageSetup paperSize="9" scale="70" orientation="portrait" r:id="rId1"/>
  <customProperties>
    <customPr name="_pios_id" r:id="rId2"/>
  </customPropertie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0B846-34B5-4A51-94B2-CD036209C4A9}">
  <dimension ref="A1:F53"/>
  <sheetViews>
    <sheetView showGridLines="0" showZeros="0" view="pageBreakPreview" topLeftCell="A55" zoomScaleNormal="100" zoomScaleSheetLayoutView="100" workbookViewId="0">
      <selection sqref="A1:E1"/>
    </sheetView>
  </sheetViews>
  <sheetFormatPr defaultRowHeight="15" x14ac:dyDescent="0.25"/>
  <cols>
    <col min="1" max="1" width="36.140625" customWidth="1"/>
    <col min="2" max="6" width="15.28515625" customWidth="1"/>
    <col min="7" max="9" width="11.7109375" customWidth="1"/>
  </cols>
  <sheetData>
    <row r="1" spans="1:6" ht="36" customHeight="1" x14ac:dyDescent="0.25">
      <c r="A1" s="2484" t="s">
        <v>1358</v>
      </c>
      <c r="B1" s="2484"/>
      <c r="C1" s="2484"/>
      <c r="D1" s="2484"/>
      <c r="E1" s="2484"/>
      <c r="F1" s="404"/>
    </row>
    <row r="2" spans="1:6" ht="35.25" thickBot="1" x14ac:dyDescent="0.3">
      <c r="A2" s="1719"/>
      <c r="B2" s="1719" t="s">
        <v>533</v>
      </c>
      <c r="C2" s="1719" t="s">
        <v>532</v>
      </c>
      <c r="D2" s="1719" t="s">
        <v>1191</v>
      </c>
      <c r="E2" s="1721" t="s">
        <v>531</v>
      </c>
      <c r="F2" s="407" t="s">
        <v>530</v>
      </c>
    </row>
    <row r="3" spans="1:6" x14ac:dyDescent="0.25">
      <c r="A3" s="218" t="s">
        <v>529</v>
      </c>
      <c r="B3" s="214">
        <v>9887</v>
      </c>
      <c r="C3" s="214">
        <v>3892</v>
      </c>
      <c r="D3" s="214">
        <v>18494</v>
      </c>
      <c r="E3" s="214">
        <v>254</v>
      </c>
      <c r="F3" s="213">
        <v>56.1</v>
      </c>
    </row>
    <row r="4" spans="1:6" x14ac:dyDescent="0.25">
      <c r="A4" s="217" t="s">
        <v>517</v>
      </c>
      <c r="B4" s="214"/>
      <c r="C4" s="214"/>
      <c r="D4" s="214"/>
      <c r="E4" s="214"/>
      <c r="F4" s="213"/>
    </row>
    <row r="5" spans="1:6" x14ac:dyDescent="0.25">
      <c r="A5" s="216" t="s">
        <v>526</v>
      </c>
      <c r="B5" s="214">
        <v>1386</v>
      </c>
      <c r="C5" s="214">
        <v>251</v>
      </c>
      <c r="D5" s="214">
        <v>4489</v>
      </c>
      <c r="E5" s="214">
        <v>12</v>
      </c>
      <c r="F5" s="213">
        <v>24.9</v>
      </c>
    </row>
    <row r="6" spans="1:6" x14ac:dyDescent="0.25">
      <c r="A6" s="216" t="s">
        <v>525</v>
      </c>
      <c r="B6" s="214">
        <v>2753</v>
      </c>
      <c r="C6" s="214">
        <v>1016</v>
      </c>
      <c r="D6" s="214">
        <v>5907</v>
      </c>
      <c r="E6" s="214">
        <v>56</v>
      </c>
      <c r="F6" s="213">
        <v>42.4</v>
      </c>
    </row>
    <row r="7" spans="1:6" x14ac:dyDescent="0.25">
      <c r="A7" s="216" t="s">
        <v>524</v>
      </c>
      <c r="B7" s="214">
        <v>3256</v>
      </c>
      <c r="C7" s="214">
        <v>1382</v>
      </c>
      <c r="D7" s="214">
        <v>5429</v>
      </c>
      <c r="E7" s="214">
        <v>143</v>
      </c>
      <c r="F7" s="213">
        <v>74.400000000000006</v>
      </c>
    </row>
    <row r="8" spans="1:6" x14ac:dyDescent="0.25">
      <c r="A8" s="216" t="s">
        <v>523</v>
      </c>
      <c r="B8" s="214">
        <v>1697</v>
      </c>
      <c r="C8" s="214">
        <v>859</v>
      </c>
      <c r="D8" s="214">
        <v>1958</v>
      </c>
      <c r="E8" s="214">
        <v>38</v>
      </c>
      <c r="F8" s="213">
        <v>95.3</v>
      </c>
    </row>
    <row r="9" spans="1:6" x14ac:dyDescent="0.25">
      <c r="A9" s="216" t="s">
        <v>522</v>
      </c>
      <c r="B9" s="214">
        <v>242</v>
      </c>
      <c r="C9" s="214">
        <v>102</v>
      </c>
      <c r="D9" s="214">
        <v>303</v>
      </c>
      <c r="E9" s="214">
        <v>2</v>
      </c>
      <c r="F9" s="213">
        <v>159.80000000000001</v>
      </c>
    </row>
    <row r="10" spans="1:6" x14ac:dyDescent="0.25">
      <c r="A10" s="216" t="s">
        <v>521</v>
      </c>
      <c r="B10" s="214">
        <v>72</v>
      </c>
      <c r="C10" s="214">
        <v>29</v>
      </c>
      <c r="D10" s="214">
        <v>71</v>
      </c>
      <c r="E10" s="214">
        <v>1</v>
      </c>
      <c r="F10" s="213">
        <v>185.9</v>
      </c>
    </row>
    <row r="11" spans="1:6" x14ac:dyDescent="0.25">
      <c r="A11" s="216" t="s">
        <v>520</v>
      </c>
      <c r="B11" s="214">
        <v>363</v>
      </c>
      <c r="C11" s="214">
        <v>208</v>
      </c>
      <c r="D11" s="214">
        <v>176</v>
      </c>
      <c r="E11" s="214">
        <v>2</v>
      </c>
      <c r="F11" s="213">
        <v>107.8</v>
      </c>
    </row>
    <row r="12" spans="1:6" x14ac:dyDescent="0.25">
      <c r="A12" s="216" t="s">
        <v>509</v>
      </c>
      <c r="B12" s="214">
        <v>118</v>
      </c>
      <c r="C12" s="214">
        <v>45</v>
      </c>
      <c r="D12" s="214">
        <v>161</v>
      </c>
      <c r="E12" s="214">
        <v>0</v>
      </c>
      <c r="F12" s="213">
        <v>28.7</v>
      </c>
    </row>
    <row r="13" spans="1:6" x14ac:dyDescent="0.25">
      <c r="A13" s="218"/>
      <c r="B13" s="214"/>
      <c r="C13" s="214"/>
      <c r="D13" s="214"/>
      <c r="E13" s="214"/>
      <c r="F13" s="213"/>
    </row>
    <row r="14" spans="1:6" x14ac:dyDescent="0.25">
      <c r="A14" s="218" t="s">
        <v>528</v>
      </c>
      <c r="B14" s="214">
        <v>102214</v>
      </c>
      <c r="C14" s="214">
        <v>53931</v>
      </c>
      <c r="D14" s="214">
        <v>125819</v>
      </c>
      <c r="E14" s="214">
        <v>25732</v>
      </c>
      <c r="F14" s="213">
        <v>45.4</v>
      </c>
    </row>
    <row r="15" spans="1:6" x14ac:dyDescent="0.25">
      <c r="A15" s="217" t="s">
        <v>517</v>
      </c>
      <c r="F15" s="406"/>
    </row>
    <row r="16" spans="1:6" x14ac:dyDescent="0.25">
      <c r="A16" s="216" t="s">
        <v>526</v>
      </c>
      <c r="B16" s="214">
        <v>16064</v>
      </c>
      <c r="C16" s="214">
        <v>5413</v>
      </c>
      <c r="D16" s="214">
        <v>18489</v>
      </c>
      <c r="E16" s="214">
        <v>2671</v>
      </c>
      <c r="F16" s="213">
        <v>14.7</v>
      </c>
    </row>
    <row r="17" spans="1:6" x14ac:dyDescent="0.25">
      <c r="A17" s="216" t="s">
        <v>525</v>
      </c>
      <c r="B17" s="214">
        <v>26947</v>
      </c>
      <c r="C17" s="214">
        <v>22493</v>
      </c>
      <c r="D17" s="214">
        <v>38224</v>
      </c>
      <c r="E17" s="214">
        <v>11199</v>
      </c>
      <c r="F17" s="213">
        <v>34.5</v>
      </c>
    </row>
    <row r="18" spans="1:6" x14ac:dyDescent="0.25">
      <c r="A18" s="216" t="s">
        <v>524</v>
      </c>
      <c r="B18" s="214">
        <v>43283</v>
      </c>
      <c r="C18" s="214">
        <v>20637</v>
      </c>
      <c r="D18" s="214">
        <v>52351</v>
      </c>
      <c r="E18" s="214">
        <v>9720</v>
      </c>
      <c r="F18" s="213">
        <v>54.1</v>
      </c>
    </row>
    <row r="19" spans="1:6" x14ac:dyDescent="0.25">
      <c r="A19" s="216" t="s">
        <v>523</v>
      </c>
      <c r="B19" s="214">
        <v>9470</v>
      </c>
      <c r="C19" s="214">
        <v>3732</v>
      </c>
      <c r="D19" s="214">
        <v>10522</v>
      </c>
      <c r="E19" s="214">
        <v>1682</v>
      </c>
      <c r="F19" s="213">
        <v>65.3</v>
      </c>
    </row>
    <row r="20" spans="1:6" x14ac:dyDescent="0.25">
      <c r="A20" s="216" t="s">
        <v>522</v>
      </c>
      <c r="B20" s="214">
        <v>1899</v>
      </c>
      <c r="C20" s="214">
        <v>374</v>
      </c>
      <c r="D20" s="214">
        <v>1788</v>
      </c>
      <c r="E20" s="214">
        <v>167</v>
      </c>
      <c r="F20" s="213">
        <v>92.2</v>
      </c>
    </row>
    <row r="21" spans="1:6" x14ac:dyDescent="0.25">
      <c r="A21" s="216" t="s">
        <v>521</v>
      </c>
      <c r="B21" s="214">
        <v>552</v>
      </c>
      <c r="C21" s="214">
        <v>174</v>
      </c>
      <c r="D21" s="214">
        <v>560</v>
      </c>
      <c r="E21" s="214">
        <v>78</v>
      </c>
      <c r="F21" s="213">
        <v>123.2</v>
      </c>
    </row>
    <row r="22" spans="1:6" x14ac:dyDescent="0.25">
      <c r="A22" s="216" t="s">
        <v>520</v>
      </c>
      <c r="B22" s="214">
        <v>710</v>
      </c>
      <c r="C22" s="214">
        <v>606</v>
      </c>
      <c r="D22" s="214">
        <v>843</v>
      </c>
      <c r="E22" s="214">
        <v>215</v>
      </c>
      <c r="F22" s="213">
        <v>85.7</v>
      </c>
    </row>
    <row r="23" spans="1:6" x14ac:dyDescent="0.25">
      <c r="A23" s="216" t="s">
        <v>509</v>
      </c>
      <c r="B23" s="214">
        <v>3289</v>
      </c>
      <c r="C23" s="214">
        <v>502</v>
      </c>
      <c r="D23" s="214">
        <v>3042</v>
      </c>
      <c r="E23" s="214">
        <v>0</v>
      </c>
      <c r="F23" s="213">
        <v>97.1</v>
      </c>
    </row>
    <row r="24" spans="1:6" x14ac:dyDescent="0.25">
      <c r="A24" s="218"/>
      <c r="B24" s="214"/>
      <c r="C24" s="214"/>
      <c r="D24" s="214"/>
      <c r="E24" s="214"/>
      <c r="F24" s="213"/>
    </row>
    <row r="25" spans="1:6" x14ac:dyDescent="0.25">
      <c r="A25" s="218" t="s">
        <v>527</v>
      </c>
      <c r="B25" s="214">
        <v>28996</v>
      </c>
      <c r="C25" s="214">
        <v>3700</v>
      </c>
      <c r="D25" s="214">
        <v>34794</v>
      </c>
      <c r="E25" s="214">
        <v>1557</v>
      </c>
      <c r="F25" s="213">
        <v>17.600000000000001</v>
      </c>
    </row>
    <row r="26" spans="1:6" x14ac:dyDescent="0.25">
      <c r="A26" s="217" t="s">
        <v>517</v>
      </c>
      <c r="F26" s="406"/>
    </row>
    <row r="27" spans="1:6" x14ac:dyDescent="0.25">
      <c r="A27" s="216" t="s">
        <v>526</v>
      </c>
      <c r="B27" s="214">
        <v>11908</v>
      </c>
      <c r="C27" s="214">
        <v>508</v>
      </c>
      <c r="D27" s="214">
        <v>13234</v>
      </c>
      <c r="E27" s="214">
        <v>193</v>
      </c>
      <c r="F27" s="213">
        <v>8.3000000000000007</v>
      </c>
    </row>
    <row r="28" spans="1:6" x14ac:dyDescent="0.25">
      <c r="A28" s="216" t="s">
        <v>525</v>
      </c>
      <c r="B28" s="214">
        <v>15811</v>
      </c>
      <c r="C28" s="214">
        <v>972</v>
      </c>
      <c r="D28" s="214">
        <v>18720</v>
      </c>
      <c r="E28" s="214">
        <v>348</v>
      </c>
      <c r="F28" s="213">
        <v>15.4</v>
      </c>
    </row>
    <row r="29" spans="1:6" x14ac:dyDescent="0.25">
      <c r="A29" s="216" t="s">
        <v>524</v>
      </c>
      <c r="B29" s="214">
        <v>1106</v>
      </c>
      <c r="C29" s="214">
        <v>1732</v>
      </c>
      <c r="D29" s="214">
        <v>2592</v>
      </c>
      <c r="E29" s="214">
        <v>935</v>
      </c>
      <c r="F29" s="213">
        <v>68.8</v>
      </c>
    </row>
    <row r="30" spans="1:6" x14ac:dyDescent="0.25">
      <c r="A30" s="216" t="s">
        <v>523</v>
      </c>
      <c r="B30" s="214">
        <v>100</v>
      </c>
      <c r="C30" s="214">
        <v>335</v>
      </c>
      <c r="D30" s="214">
        <v>143</v>
      </c>
      <c r="E30" s="214">
        <v>49</v>
      </c>
      <c r="F30" s="213">
        <v>118.6</v>
      </c>
    </row>
    <row r="31" spans="1:6" x14ac:dyDescent="0.25">
      <c r="A31" s="216" t="s">
        <v>522</v>
      </c>
      <c r="B31" s="214">
        <v>19</v>
      </c>
      <c r="C31" s="214">
        <v>145</v>
      </c>
      <c r="D31" s="214">
        <v>49</v>
      </c>
      <c r="E31" s="214">
        <v>31</v>
      </c>
      <c r="F31" s="213">
        <v>227.2</v>
      </c>
    </row>
    <row r="32" spans="1:6" x14ac:dyDescent="0.25">
      <c r="A32" s="216" t="s">
        <v>521</v>
      </c>
      <c r="B32" s="214">
        <v>1</v>
      </c>
      <c r="C32" s="214">
        <v>5</v>
      </c>
      <c r="D32" s="214">
        <v>2</v>
      </c>
      <c r="E32" s="214">
        <v>1</v>
      </c>
      <c r="F32" s="213">
        <v>282.7</v>
      </c>
    </row>
    <row r="33" spans="1:6" x14ac:dyDescent="0.25">
      <c r="A33" s="216" t="s">
        <v>520</v>
      </c>
      <c r="B33" s="214">
        <v>51</v>
      </c>
      <c r="C33" s="214">
        <v>3</v>
      </c>
      <c r="D33" s="214">
        <v>54</v>
      </c>
      <c r="E33" s="214">
        <v>0</v>
      </c>
      <c r="F33" s="213">
        <v>153.69999999999999</v>
      </c>
    </row>
    <row r="34" spans="1:6" x14ac:dyDescent="0.25">
      <c r="A34" s="216" t="s">
        <v>509</v>
      </c>
      <c r="B34" s="214">
        <v>0</v>
      </c>
      <c r="C34" s="214">
        <v>0</v>
      </c>
      <c r="D34" s="214">
        <v>0</v>
      </c>
      <c r="E34" s="214">
        <v>0</v>
      </c>
      <c r="F34" s="213">
        <v>0</v>
      </c>
    </row>
    <row r="35" spans="1:6" x14ac:dyDescent="0.25">
      <c r="A35" s="218"/>
      <c r="B35" s="214"/>
      <c r="C35" s="214"/>
      <c r="D35" s="214"/>
      <c r="E35" s="214"/>
      <c r="F35" s="213"/>
    </row>
    <row r="36" spans="1:6" x14ac:dyDescent="0.25">
      <c r="A36" s="218" t="s">
        <v>519</v>
      </c>
      <c r="B36" s="214">
        <v>141443</v>
      </c>
      <c r="C36" s="214">
        <v>8874</v>
      </c>
      <c r="D36" s="214">
        <v>148036</v>
      </c>
      <c r="E36" s="214">
        <v>6593</v>
      </c>
      <c r="F36" s="213">
        <v>11.7</v>
      </c>
    </row>
    <row r="37" spans="1:6" x14ac:dyDescent="0.25">
      <c r="A37" s="217" t="s">
        <v>517</v>
      </c>
      <c r="F37" s="406"/>
    </row>
    <row r="38" spans="1:6" x14ac:dyDescent="0.25">
      <c r="A38" s="216" t="s">
        <v>516</v>
      </c>
      <c r="B38" s="214">
        <v>99473</v>
      </c>
      <c r="C38" s="214">
        <v>7211</v>
      </c>
      <c r="D38" s="214">
        <v>105035</v>
      </c>
      <c r="E38" s="214">
        <v>5561</v>
      </c>
      <c r="F38" s="213">
        <v>7.8</v>
      </c>
    </row>
    <row r="39" spans="1:6" x14ac:dyDescent="0.25">
      <c r="A39" s="216" t="s">
        <v>515</v>
      </c>
      <c r="B39" s="214">
        <v>26231</v>
      </c>
      <c r="C39" s="214">
        <v>957</v>
      </c>
      <c r="D39" s="214">
        <v>26824</v>
      </c>
      <c r="E39" s="214">
        <v>593</v>
      </c>
      <c r="F39" s="213">
        <v>11.2</v>
      </c>
    </row>
    <row r="40" spans="1:6" x14ac:dyDescent="0.25">
      <c r="A40" s="216" t="s">
        <v>514</v>
      </c>
      <c r="B40" s="214">
        <v>9937</v>
      </c>
      <c r="C40" s="214">
        <v>504</v>
      </c>
      <c r="D40" s="214">
        <v>10256</v>
      </c>
      <c r="E40" s="214">
        <v>319</v>
      </c>
      <c r="F40" s="213">
        <v>17.899999999999999</v>
      </c>
    </row>
    <row r="41" spans="1:6" x14ac:dyDescent="0.25">
      <c r="A41" s="216" t="s">
        <v>513</v>
      </c>
      <c r="B41" s="214">
        <v>3027</v>
      </c>
      <c r="C41" s="214">
        <v>163</v>
      </c>
      <c r="D41" s="214">
        <v>3116</v>
      </c>
      <c r="E41" s="214">
        <v>88</v>
      </c>
      <c r="F41" s="213">
        <v>33.799999999999997</v>
      </c>
    </row>
    <row r="42" spans="1:6" x14ac:dyDescent="0.25">
      <c r="A42" s="216" t="s">
        <v>512</v>
      </c>
      <c r="B42" s="214">
        <v>759</v>
      </c>
      <c r="C42" s="214">
        <v>15</v>
      </c>
      <c r="D42" s="214">
        <v>771</v>
      </c>
      <c r="E42" s="214">
        <v>12</v>
      </c>
      <c r="F42" s="213">
        <v>61.4</v>
      </c>
    </row>
    <row r="43" spans="1:6" x14ac:dyDescent="0.25">
      <c r="A43" s="216" t="s">
        <v>511</v>
      </c>
      <c r="B43" s="214">
        <v>797</v>
      </c>
      <c r="C43" s="214">
        <v>16</v>
      </c>
      <c r="D43" s="214">
        <v>811</v>
      </c>
      <c r="E43" s="214">
        <v>15</v>
      </c>
      <c r="F43" s="213">
        <v>93.5</v>
      </c>
    </row>
    <row r="44" spans="1:6" x14ac:dyDescent="0.25">
      <c r="A44" s="216" t="s">
        <v>510</v>
      </c>
      <c r="B44" s="214">
        <v>57</v>
      </c>
      <c r="C44" s="214">
        <v>3</v>
      </c>
      <c r="D44" s="214">
        <v>58</v>
      </c>
      <c r="E44" s="214">
        <v>2</v>
      </c>
      <c r="F44" s="213">
        <v>33</v>
      </c>
    </row>
    <row r="45" spans="1:6" x14ac:dyDescent="0.25">
      <c r="A45" s="216" t="s">
        <v>509</v>
      </c>
      <c r="B45" s="214">
        <v>1162</v>
      </c>
      <c r="C45" s="214">
        <v>5</v>
      </c>
      <c r="D45" s="214">
        <v>1165</v>
      </c>
      <c r="E45" s="214">
        <v>3</v>
      </c>
      <c r="F45" s="213">
        <v>173.1</v>
      </c>
    </row>
    <row r="46" spans="1:6" x14ac:dyDescent="0.25">
      <c r="A46" s="215"/>
      <c r="B46" s="214"/>
      <c r="C46" s="214"/>
      <c r="D46" s="214"/>
      <c r="E46" s="214"/>
      <c r="F46" s="214"/>
    </row>
    <row r="47" spans="1:6" ht="15" customHeight="1" x14ac:dyDescent="0.25">
      <c r="A47" s="965" t="s">
        <v>864</v>
      </c>
      <c r="B47" s="604"/>
      <c r="C47" s="604"/>
      <c r="D47" s="604"/>
      <c r="E47" s="604"/>
      <c r="F47" s="604"/>
    </row>
    <row r="48" spans="1:6" x14ac:dyDescent="0.25">
      <c r="A48" s="212" t="s">
        <v>507</v>
      </c>
      <c r="B48" s="211"/>
      <c r="C48" s="211"/>
      <c r="D48" s="211"/>
      <c r="E48" s="211"/>
      <c r="F48" s="211"/>
    </row>
    <row r="49" spans="1:6" x14ac:dyDescent="0.25">
      <c r="A49" s="405"/>
      <c r="B49" s="821"/>
      <c r="C49" s="821"/>
      <c r="D49" s="821"/>
      <c r="E49" s="821"/>
      <c r="F49" s="820"/>
    </row>
    <row r="50" spans="1:6" x14ac:dyDescent="0.25">
      <c r="A50" s="309"/>
      <c r="B50" s="309"/>
      <c r="C50" s="309"/>
      <c r="D50" s="309"/>
      <c r="E50" s="309"/>
      <c r="F50" s="404"/>
    </row>
    <row r="51" spans="1:6" x14ac:dyDescent="0.25">
      <c r="A51" s="309"/>
      <c r="B51" s="309"/>
      <c r="C51" s="309"/>
      <c r="D51" s="309"/>
      <c r="E51" s="309"/>
      <c r="F51" s="404"/>
    </row>
    <row r="52" spans="1:6" x14ac:dyDescent="0.25">
      <c r="A52" s="308"/>
      <c r="B52" s="308"/>
      <c r="C52" s="308"/>
      <c r="D52" s="308"/>
      <c r="E52" s="308"/>
      <c r="F52" s="403"/>
    </row>
    <row r="53" spans="1:6" x14ac:dyDescent="0.25">
      <c r="A53" s="308"/>
      <c r="B53" s="308"/>
      <c r="C53" s="308"/>
      <c r="D53" s="308"/>
      <c r="E53" s="308"/>
      <c r="F53" s="403"/>
    </row>
  </sheetData>
  <mergeCells count="1">
    <mergeCell ref="A1:E1"/>
  </mergeCells>
  <pageMargins left="0.7" right="0.7" top="0.75" bottom="0.75" header="0.3" footer="0.3"/>
  <pageSetup paperSize="9" scale="75" orientation="portrait" r:id="rId1"/>
  <customProperties>
    <customPr name="_pios_id" r:id="rId2"/>
  </customPropertie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52DEE7-D20B-4E1B-9B8A-093EB524586E}">
  <dimension ref="A1:P70"/>
  <sheetViews>
    <sheetView showGridLines="0" view="pageBreakPreview" topLeftCell="A4" zoomScaleNormal="100" zoomScaleSheetLayoutView="100" workbookViewId="0">
      <selection activeCell="A18" sqref="A18:D18"/>
    </sheetView>
  </sheetViews>
  <sheetFormatPr defaultRowHeight="14.25" customHeight="1" x14ac:dyDescent="0.25"/>
  <cols>
    <col min="1" max="1" width="43.28515625" customWidth="1"/>
    <col min="2" max="2" width="8.7109375" customWidth="1"/>
    <col min="3" max="10" width="8" customWidth="1"/>
  </cols>
  <sheetData>
    <row r="1" spans="1:12" ht="50.25" customHeight="1" thickBot="1" x14ac:dyDescent="0.3">
      <c r="A1" s="1719"/>
      <c r="B1" s="1719" t="s">
        <v>533</v>
      </c>
      <c r="C1" s="2472" t="s">
        <v>532</v>
      </c>
      <c r="D1" s="2472"/>
      <c r="E1" s="2472" t="s">
        <v>1191</v>
      </c>
      <c r="F1" s="2472"/>
      <c r="G1" s="2472" t="s">
        <v>531</v>
      </c>
      <c r="H1" s="2472"/>
      <c r="I1" s="2472" t="s">
        <v>530</v>
      </c>
      <c r="J1" s="2472"/>
    </row>
    <row r="2" spans="1:12" ht="14.25" customHeight="1" x14ac:dyDescent="0.25">
      <c r="A2" s="218" t="s">
        <v>518</v>
      </c>
      <c r="B2" s="214">
        <v>24112</v>
      </c>
      <c r="D2" s="214">
        <v>16851</v>
      </c>
      <c r="F2" s="214">
        <v>31587</v>
      </c>
      <c r="G2" s="214"/>
      <c r="H2" s="214">
        <v>9133</v>
      </c>
      <c r="I2" s="214"/>
      <c r="J2" s="213">
        <v>28.2</v>
      </c>
    </row>
    <row r="3" spans="1:12" ht="14.25" customHeight="1" x14ac:dyDescent="0.25">
      <c r="A3" s="217" t="s">
        <v>517</v>
      </c>
      <c r="B3" s="214"/>
      <c r="F3" s="214"/>
      <c r="J3" s="213"/>
    </row>
    <row r="4" spans="1:12" ht="14.25" customHeight="1" x14ac:dyDescent="0.25">
      <c r="A4" s="216" t="s">
        <v>516</v>
      </c>
      <c r="B4" s="214">
        <v>7372</v>
      </c>
      <c r="D4" s="214">
        <v>10039</v>
      </c>
      <c r="F4" s="214">
        <v>12583</v>
      </c>
      <c r="G4" s="214"/>
      <c r="H4" s="214">
        <v>5465</v>
      </c>
      <c r="I4" s="214"/>
      <c r="J4" s="213">
        <v>8.1</v>
      </c>
    </row>
    <row r="5" spans="1:12" ht="14.25" customHeight="1" x14ac:dyDescent="0.25">
      <c r="A5" s="216" t="s">
        <v>515</v>
      </c>
      <c r="B5" s="214">
        <v>5921</v>
      </c>
      <c r="D5" s="214">
        <v>3497</v>
      </c>
      <c r="F5" s="214">
        <v>7335</v>
      </c>
      <c r="G5" s="214"/>
      <c r="H5" s="214">
        <v>1893</v>
      </c>
      <c r="I5" s="214"/>
      <c r="J5" s="213">
        <v>16.399999999999999</v>
      </c>
      <c r="L5" s="459"/>
    </row>
    <row r="6" spans="1:12" ht="14.25" customHeight="1" x14ac:dyDescent="0.25">
      <c r="A6" s="216" t="s">
        <v>514</v>
      </c>
      <c r="B6" s="214">
        <v>3366</v>
      </c>
      <c r="D6" s="214">
        <v>1502</v>
      </c>
      <c r="F6" s="214">
        <v>3748</v>
      </c>
      <c r="G6" s="214"/>
      <c r="H6" s="214">
        <v>865</v>
      </c>
      <c r="I6" s="214"/>
      <c r="J6" s="213">
        <v>28.2</v>
      </c>
    </row>
    <row r="7" spans="1:12" ht="14.25" customHeight="1" x14ac:dyDescent="0.25">
      <c r="A7" s="216" t="s">
        <v>513</v>
      </c>
      <c r="B7" s="214">
        <v>2609</v>
      </c>
      <c r="D7" s="214">
        <v>979</v>
      </c>
      <c r="F7" s="214">
        <v>2918</v>
      </c>
      <c r="G7" s="214"/>
      <c r="H7" s="214">
        <v>564</v>
      </c>
      <c r="I7" s="214"/>
      <c r="J7" s="213">
        <v>38</v>
      </c>
    </row>
    <row r="8" spans="1:12" ht="14.25" customHeight="1" x14ac:dyDescent="0.25">
      <c r="A8" s="216" t="s">
        <v>512</v>
      </c>
      <c r="B8" s="214">
        <v>2722</v>
      </c>
      <c r="D8" s="214">
        <v>283</v>
      </c>
      <c r="F8" s="214">
        <v>2801</v>
      </c>
      <c r="G8" s="214"/>
      <c r="H8" s="214">
        <v>164</v>
      </c>
      <c r="I8" s="214"/>
      <c r="J8" s="213">
        <v>41</v>
      </c>
    </row>
    <row r="9" spans="1:12" ht="14.25" customHeight="1" x14ac:dyDescent="0.25">
      <c r="A9" s="216" t="s">
        <v>511</v>
      </c>
      <c r="B9" s="214">
        <v>1256</v>
      </c>
      <c r="D9" s="214">
        <v>108</v>
      </c>
      <c r="F9" s="214">
        <v>1238</v>
      </c>
      <c r="G9" s="214"/>
      <c r="H9" s="214">
        <v>62</v>
      </c>
      <c r="I9" s="214"/>
      <c r="J9" s="213">
        <v>62.8</v>
      </c>
    </row>
    <row r="10" spans="1:12" ht="14.25" customHeight="1" x14ac:dyDescent="0.25">
      <c r="A10" s="216" t="s">
        <v>510</v>
      </c>
      <c r="B10" s="214">
        <v>105</v>
      </c>
      <c r="D10" s="214">
        <v>294</v>
      </c>
      <c r="F10" s="214">
        <v>154</v>
      </c>
      <c r="G10" s="214"/>
      <c r="H10" s="214">
        <v>43</v>
      </c>
      <c r="I10" s="214"/>
      <c r="J10" s="213">
        <v>43.2</v>
      </c>
    </row>
    <row r="11" spans="1:12" ht="14.25" customHeight="1" x14ac:dyDescent="0.25">
      <c r="A11" s="216" t="s">
        <v>509</v>
      </c>
      <c r="B11" s="214">
        <v>761</v>
      </c>
      <c r="D11" s="214">
        <v>149</v>
      </c>
      <c r="F11" s="214">
        <v>810</v>
      </c>
      <c r="G11" s="214"/>
      <c r="H11" s="214">
        <v>77</v>
      </c>
      <c r="I11" s="214"/>
      <c r="J11" s="213">
        <v>314</v>
      </c>
    </row>
    <row r="12" spans="1:12" ht="14.25" customHeight="1" x14ac:dyDescent="0.25">
      <c r="A12" s="216"/>
      <c r="B12" s="214"/>
      <c r="D12" s="214"/>
      <c r="F12" s="214"/>
      <c r="H12" s="214"/>
      <c r="J12" s="213"/>
    </row>
    <row r="13" spans="1:12" ht="14.25" customHeight="1" x14ac:dyDescent="0.25">
      <c r="A13" s="215" t="s">
        <v>508</v>
      </c>
      <c r="B13" s="214">
        <v>3458</v>
      </c>
      <c r="D13" s="214" t="s">
        <v>63</v>
      </c>
      <c r="F13" s="214">
        <v>3456</v>
      </c>
      <c r="G13" s="214"/>
      <c r="H13" s="214" t="s">
        <v>63</v>
      </c>
      <c r="I13" s="214"/>
      <c r="J13" s="213">
        <v>85.6</v>
      </c>
    </row>
    <row r="14" spans="1:12" ht="14.25" customHeight="1" x14ac:dyDescent="0.25">
      <c r="A14" s="2485" t="s">
        <v>864</v>
      </c>
      <c r="B14" s="2485"/>
      <c r="C14" s="2485"/>
      <c r="D14" s="2485"/>
      <c r="E14" s="2485"/>
      <c r="F14" s="2485"/>
      <c r="G14" s="607"/>
      <c r="H14" s="607"/>
      <c r="I14" s="607"/>
      <c r="J14" s="607"/>
    </row>
    <row r="15" spans="1:12" ht="14.25" customHeight="1" x14ac:dyDescent="0.25">
      <c r="A15" s="212" t="s">
        <v>507</v>
      </c>
      <c r="B15" s="211"/>
      <c r="C15" s="211"/>
      <c r="D15" s="211"/>
      <c r="E15" s="211"/>
      <c r="F15" s="211"/>
    </row>
    <row r="16" spans="1:12" ht="14.25" customHeight="1" x14ac:dyDescent="0.25">
      <c r="A16" s="212"/>
      <c r="B16" s="211"/>
      <c r="C16" s="211"/>
      <c r="D16" s="211"/>
      <c r="E16" s="211"/>
      <c r="F16" s="211"/>
    </row>
    <row r="18" spans="1:16" ht="14.25" customHeight="1" x14ac:dyDescent="0.25">
      <c r="A18" s="2484" t="s">
        <v>1359</v>
      </c>
      <c r="B18" s="2484"/>
      <c r="C18" s="2484"/>
      <c r="D18" s="2484"/>
      <c r="E18" s="309"/>
      <c r="F18" s="309"/>
      <c r="G18" s="362"/>
      <c r="H18" s="362"/>
      <c r="I18" s="309"/>
      <c r="J18" s="349"/>
    </row>
    <row r="19" spans="1:16" ht="14.25" customHeight="1" thickBot="1" x14ac:dyDescent="0.3">
      <c r="A19" s="1720"/>
      <c r="B19" s="1720"/>
      <c r="C19" s="1720"/>
      <c r="D19" s="1720"/>
      <c r="E19" s="309"/>
      <c r="F19" s="309"/>
      <c r="G19" s="362"/>
      <c r="H19" s="362"/>
      <c r="I19" s="309"/>
      <c r="J19" s="349"/>
    </row>
    <row r="20" spans="1:16" ht="14.25" customHeight="1" thickBot="1" x14ac:dyDescent="0.3">
      <c r="A20" s="419" t="s">
        <v>143</v>
      </c>
      <c r="B20" s="326" t="s">
        <v>1320</v>
      </c>
      <c r="C20" s="326" t="s">
        <v>1147</v>
      </c>
      <c r="D20" s="326" t="s">
        <v>880</v>
      </c>
      <c r="E20" s="326" t="s">
        <v>845</v>
      </c>
      <c r="F20" s="326" t="s">
        <v>770</v>
      </c>
      <c r="G20" s="326" t="s">
        <v>731</v>
      </c>
      <c r="H20" s="326" t="s">
        <v>705</v>
      </c>
      <c r="I20" s="325" t="s">
        <v>646</v>
      </c>
      <c r="J20" s="325" t="s">
        <v>639</v>
      </c>
    </row>
    <row r="21" spans="1:16" ht="14.25" customHeight="1" x14ac:dyDescent="0.25">
      <c r="A21" s="409" t="s">
        <v>450</v>
      </c>
      <c r="B21" s="418">
        <v>117367</v>
      </c>
      <c r="C21" s="418">
        <v>124469</v>
      </c>
      <c r="D21" s="418">
        <v>127145</v>
      </c>
      <c r="E21" s="418">
        <v>128172</v>
      </c>
      <c r="F21" s="418">
        <v>120969</v>
      </c>
      <c r="G21" s="418">
        <v>99042</v>
      </c>
      <c r="H21" s="418">
        <v>100604</v>
      </c>
      <c r="I21" s="418">
        <v>100943</v>
      </c>
      <c r="J21" s="408">
        <v>102743</v>
      </c>
    </row>
    <row r="22" spans="1:16" ht="14.25" customHeight="1" x14ac:dyDescent="0.25">
      <c r="A22" s="416" t="s">
        <v>302</v>
      </c>
      <c r="B22" s="1088">
        <v>22043</v>
      </c>
      <c r="C22" s="1088">
        <v>24439</v>
      </c>
      <c r="D22" s="1088">
        <v>24620</v>
      </c>
      <c r="E22" s="1088">
        <v>24620</v>
      </c>
      <c r="F22" s="1088">
        <v>23240</v>
      </c>
      <c r="G22" s="1088">
        <v>25841</v>
      </c>
      <c r="H22" s="1088">
        <v>26389</v>
      </c>
      <c r="I22" s="1088">
        <v>27144</v>
      </c>
      <c r="J22" s="1085">
        <v>28373</v>
      </c>
    </row>
    <row r="23" spans="1:16" ht="14.25" customHeight="1" x14ac:dyDescent="0.25">
      <c r="A23" s="417" t="s">
        <v>537</v>
      </c>
      <c r="B23" s="1088">
        <v>3379</v>
      </c>
      <c r="C23" s="1088">
        <v>3717</v>
      </c>
      <c r="D23" s="1088">
        <v>3761</v>
      </c>
      <c r="E23" s="1088">
        <v>3862</v>
      </c>
      <c r="F23" s="1088">
        <v>3879</v>
      </c>
      <c r="G23" s="1088">
        <v>2913</v>
      </c>
      <c r="H23" s="1088">
        <v>2814</v>
      </c>
      <c r="I23" s="1088">
        <v>2775</v>
      </c>
      <c r="J23" s="1088">
        <v>2803</v>
      </c>
    </row>
    <row r="24" spans="1:16" ht="14.25" customHeight="1" x14ac:dyDescent="0.25">
      <c r="A24" s="416" t="s">
        <v>304</v>
      </c>
      <c r="B24" s="1088">
        <v>30598</v>
      </c>
      <c r="C24" s="1088">
        <v>32856</v>
      </c>
      <c r="D24" s="1088">
        <v>34841</v>
      </c>
      <c r="E24" s="1088">
        <v>32013</v>
      </c>
      <c r="F24" s="1088">
        <v>30121</v>
      </c>
      <c r="G24" s="1088">
        <v>19084</v>
      </c>
      <c r="H24" s="1088">
        <v>19216</v>
      </c>
      <c r="I24" s="1088">
        <v>18743</v>
      </c>
      <c r="J24" s="1088">
        <v>18026</v>
      </c>
    </row>
    <row r="25" spans="1:16" ht="14.25" customHeight="1" x14ac:dyDescent="0.25">
      <c r="A25" s="417" t="s">
        <v>536</v>
      </c>
      <c r="B25" s="1085">
        <v>3486</v>
      </c>
      <c r="C25" s="1085">
        <v>3434</v>
      </c>
      <c r="D25" s="1085">
        <v>3425</v>
      </c>
      <c r="E25" s="1085">
        <v>3113</v>
      </c>
      <c r="F25" s="1085">
        <v>3103</v>
      </c>
      <c r="G25" s="1085">
        <v>2879</v>
      </c>
      <c r="H25" s="1085">
        <v>2881</v>
      </c>
      <c r="I25" s="1085">
        <v>2838</v>
      </c>
      <c r="J25" s="1085">
        <v>2640</v>
      </c>
    </row>
    <row r="26" spans="1:16" ht="14.25" customHeight="1" x14ac:dyDescent="0.25">
      <c r="A26" s="416" t="s">
        <v>305</v>
      </c>
      <c r="B26" s="1085">
        <v>28522</v>
      </c>
      <c r="C26" s="1085">
        <v>29435</v>
      </c>
      <c r="D26" s="1085">
        <v>29066</v>
      </c>
      <c r="E26" s="1085">
        <v>28765</v>
      </c>
      <c r="F26" s="1085">
        <v>28631</v>
      </c>
      <c r="G26" s="1085">
        <v>25254</v>
      </c>
      <c r="H26" s="1085">
        <v>25298</v>
      </c>
      <c r="I26" s="1085">
        <v>25294</v>
      </c>
      <c r="J26" s="1085">
        <v>25052</v>
      </c>
    </row>
    <row r="27" spans="1:16" ht="14.25" customHeight="1" x14ac:dyDescent="0.25">
      <c r="A27" s="417" t="s">
        <v>23</v>
      </c>
      <c r="B27" s="1085">
        <v>12070</v>
      </c>
      <c r="C27" s="1085">
        <v>12195</v>
      </c>
      <c r="D27" s="1085">
        <v>12152</v>
      </c>
      <c r="E27" s="1085">
        <v>12236</v>
      </c>
      <c r="F27" s="1085">
        <v>12188</v>
      </c>
      <c r="G27" s="1085">
        <v>10081</v>
      </c>
      <c r="H27" s="1085">
        <v>10312</v>
      </c>
      <c r="I27" s="1085">
        <v>10370</v>
      </c>
      <c r="J27" s="1085">
        <v>10185</v>
      </c>
    </row>
    <row r="28" spans="1:16" ht="14.25" customHeight="1" x14ac:dyDescent="0.25">
      <c r="A28" s="416" t="s">
        <v>303</v>
      </c>
      <c r="B28" s="1085">
        <v>30707</v>
      </c>
      <c r="C28" s="1085">
        <v>32758</v>
      </c>
      <c r="D28" s="1085">
        <v>33300</v>
      </c>
      <c r="E28" s="1085">
        <v>30163</v>
      </c>
      <c r="F28" s="1085">
        <v>28896</v>
      </c>
      <c r="G28" s="1085">
        <v>18974</v>
      </c>
      <c r="H28" s="1085">
        <v>19219</v>
      </c>
      <c r="I28" s="1085">
        <v>19209</v>
      </c>
      <c r="J28" s="1085">
        <v>19763</v>
      </c>
      <c r="L28" s="459"/>
      <c r="O28" s="1397"/>
      <c r="P28" s="1397"/>
    </row>
    <row r="29" spans="1:16" ht="14.25" customHeight="1" x14ac:dyDescent="0.25">
      <c r="A29" s="417" t="s">
        <v>535</v>
      </c>
      <c r="B29" s="1085">
        <v>5650</v>
      </c>
      <c r="C29" s="1085">
        <v>5563</v>
      </c>
      <c r="D29" s="1085">
        <v>5510</v>
      </c>
      <c r="E29" s="1085">
        <v>2870</v>
      </c>
      <c r="F29" s="1085">
        <v>2633</v>
      </c>
      <c r="G29" s="1085">
        <v>1210</v>
      </c>
      <c r="H29" s="1085">
        <v>1151</v>
      </c>
      <c r="I29" s="1085">
        <v>1217</v>
      </c>
      <c r="J29" s="1085">
        <v>1278</v>
      </c>
    </row>
    <row r="30" spans="1:16" ht="14.25" customHeight="1" x14ac:dyDescent="0.25">
      <c r="A30" s="416" t="s">
        <v>301</v>
      </c>
      <c r="B30" s="1085">
        <v>403</v>
      </c>
      <c r="C30" s="1085">
        <v>491</v>
      </c>
      <c r="D30" s="1085">
        <v>520</v>
      </c>
      <c r="E30" s="1085">
        <v>581</v>
      </c>
      <c r="F30" s="1085">
        <v>671</v>
      </c>
      <c r="G30" s="1085">
        <v>679</v>
      </c>
      <c r="H30" s="1085">
        <v>964</v>
      </c>
      <c r="I30" s="1085">
        <v>1008</v>
      </c>
      <c r="J30" s="1085">
        <v>1205</v>
      </c>
    </row>
    <row r="31" spans="1:16" ht="14.25" customHeight="1" x14ac:dyDescent="0.25">
      <c r="A31" s="416" t="s">
        <v>534</v>
      </c>
      <c r="B31" s="1085">
        <v>817</v>
      </c>
      <c r="C31" s="1085">
        <v>0</v>
      </c>
      <c r="D31" s="1085">
        <v>0</v>
      </c>
      <c r="E31" s="1085">
        <v>4675</v>
      </c>
      <c r="F31" s="1085">
        <v>4827</v>
      </c>
      <c r="G31" s="1085">
        <v>4866</v>
      </c>
      <c r="H31" s="1085">
        <v>4840</v>
      </c>
      <c r="I31" s="1085">
        <v>4860</v>
      </c>
      <c r="J31" s="1085">
        <v>5046</v>
      </c>
    </row>
    <row r="32" spans="1:16" ht="14.25" customHeight="1" x14ac:dyDescent="0.25">
      <c r="A32" s="416" t="s">
        <v>366</v>
      </c>
      <c r="B32" s="1085">
        <v>4276</v>
      </c>
      <c r="C32" s="1085">
        <v>4490</v>
      </c>
      <c r="D32" s="1085">
        <v>4798</v>
      </c>
      <c r="E32" s="1085">
        <v>4583</v>
      </c>
      <c r="F32" s="1085">
        <v>4584</v>
      </c>
      <c r="G32" s="1085">
        <v>4343</v>
      </c>
      <c r="H32" s="1085">
        <v>4678</v>
      </c>
      <c r="I32" s="1085">
        <v>4685</v>
      </c>
      <c r="J32" s="1085">
        <v>5279</v>
      </c>
    </row>
    <row r="33" spans="1:10" ht="14.25" customHeight="1" x14ac:dyDescent="0.25">
      <c r="A33" s="411"/>
      <c r="B33" s="1085"/>
      <c r="C33" s="1085"/>
      <c r="D33" s="1085"/>
      <c r="E33" s="1085"/>
      <c r="F33" s="1085"/>
      <c r="G33" s="1085"/>
      <c r="H33" s="1085"/>
      <c r="I33" s="1085"/>
      <c r="J33" s="1103"/>
    </row>
    <row r="34" spans="1:10" ht="14.25" customHeight="1" x14ac:dyDescent="0.25">
      <c r="A34" s="409" t="s">
        <v>439</v>
      </c>
      <c r="B34" s="408">
        <f>'REA &amp; Risk weights '!B19</f>
        <v>795</v>
      </c>
      <c r="C34" s="408">
        <v>844</v>
      </c>
      <c r="D34" s="408">
        <v>728</v>
      </c>
      <c r="E34" s="408">
        <v>1099</v>
      </c>
      <c r="F34" s="408">
        <v>931</v>
      </c>
      <c r="G34" s="408">
        <v>728</v>
      </c>
      <c r="H34" s="408">
        <v>793</v>
      </c>
      <c r="I34" s="408">
        <v>776</v>
      </c>
      <c r="J34" s="408">
        <v>1207</v>
      </c>
    </row>
    <row r="35" spans="1:10" ht="14.25" customHeight="1" x14ac:dyDescent="0.25">
      <c r="A35" s="1102"/>
      <c r="B35" s="1086"/>
      <c r="C35" s="1086"/>
      <c r="D35" s="1086"/>
      <c r="E35" s="1086"/>
      <c r="F35" s="1086"/>
      <c r="G35" s="1086"/>
      <c r="H35" s="1086"/>
      <c r="I35" s="1086"/>
      <c r="J35" s="1086"/>
    </row>
    <row r="36" spans="1:10" ht="14.25" customHeight="1" x14ac:dyDescent="0.25">
      <c r="A36" s="409" t="s">
        <v>438</v>
      </c>
      <c r="B36" s="408">
        <f>'REA &amp; Risk weights '!B21</f>
        <v>4934</v>
      </c>
      <c r="C36" s="408">
        <v>4257</v>
      </c>
      <c r="D36" s="408">
        <v>5165</v>
      </c>
      <c r="E36" s="408">
        <v>7253</v>
      </c>
      <c r="F36" s="408">
        <v>6064</v>
      </c>
      <c r="G36" s="408">
        <v>3812</v>
      </c>
      <c r="H36" s="408">
        <v>3908</v>
      </c>
      <c r="I36" s="408">
        <v>3690</v>
      </c>
      <c r="J36" s="408">
        <v>3520</v>
      </c>
    </row>
    <row r="37" spans="1:10" ht="14.25" customHeight="1" x14ac:dyDescent="0.25">
      <c r="A37" s="410"/>
      <c r="B37" s="363"/>
      <c r="C37" s="363"/>
      <c r="D37" s="363"/>
      <c r="E37" s="363"/>
      <c r="F37" s="363"/>
      <c r="G37" s="363"/>
      <c r="H37" s="363"/>
      <c r="I37" s="363"/>
      <c r="J37" s="363"/>
    </row>
    <row r="38" spans="1:10" ht="14.25" customHeight="1" x14ac:dyDescent="0.25">
      <c r="A38" s="409" t="s">
        <v>850</v>
      </c>
      <c r="B38" s="408">
        <f>'REA &amp; Risk weights '!B26</f>
        <v>4</v>
      </c>
      <c r="C38" s="408">
        <v>2</v>
      </c>
      <c r="D38" s="408">
        <v>0</v>
      </c>
      <c r="E38" s="408">
        <v>1</v>
      </c>
      <c r="F38" s="408"/>
      <c r="G38" s="408"/>
      <c r="H38" s="408"/>
      <c r="I38" s="408"/>
      <c r="J38" s="408"/>
    </row>
    <row r="39" spans="1:10" ht="14.25" customHeight="1" x14ac:dyDescent="0.25">
      <c r="A39" s="410"/>
      <c r="B39" s="363"/>
      <c r="C39" s="363"/>
      <c r="D39" s="363"/>
      <c r="E39" s="363"/>
      <c r="F39" s="363"/>
      <c r="G39" s="363"/>
      <c r="H39" s="363"/>
      <c r="I39" s="363"/>
      <c r="J39" s="363"/>
    </row>
    <row r="40" spans="1:10" ht="14.25" customHeight="1" x14ac:dyDescent="0.25">
      <c r="A40" s="409" t="s">
        <v>434</v>
      </c>
      <c r="B40" s="408">
        <f>'REA &amp; Risk weights '!B28</f>
        <v>15698</v>
      </c>
      <c r="C40" s="408">
        <v>15698</v>
      </c>
      <c r="D40" s="408">
        <v>15698</v>
      </c>
      <c r="E40" s="408">
        <v>15698</v>
      </c>
      <c r="F40" s="408">
        <v>16487</v>
      </c>
      <c r="G40" s="408">
        <v>16487</v>
      </c>
      <c r="H40" s="408">
        <v>16487</v>
      </c>
      <c r="I40" s="408">
        <v>16487</v>
      </c>
      <c r="J40" s="408">
        <v>16809</v>
      </c>
    </row>
    <row r="41" spans="1:10" ht="14.25" customHeight="1" x14ac:dyDescent="0.25">
      <c r="A41" s="415"/>
      <c r="B41" s="414"/>
      <c r="C41" s="414"/>
      <c r="D41" s="414"/>
      <c r="E41" s="414"/>
      <c r="F41" s="414"/>
      <c r="G41" s="414"/>
      <c r="H41" s="414"/>
      <c r="I41" s="414"/>
      <c r="J41" s="414"/>
    </row>
    <row r="42" spans="1:10" ht="22.5" x14ac:dyDescent="0.25">
      <c r="A42" s="737" t="s">
        <v>671</v>
      </c>
      <c r="B42" s="408">
        <f>'REA &amp; Risk weights '!B30</f>
        <v>750</v>
      </c>
      <c r="C42" s="408">
        <v>711</v>
      </c>
      <c r="D42" s="408">
        <v>663</v>
      </c>
      <c r="E42" s="408">
        <v>673</v>
      </c>
      <c r="F42" s="408">
        <v>657</v>
      </c>
      <c r="G42" s="408">
        <v>607</v>
      </c>
      <c r="H42" s="408">
        <v>624</v>
      </c>
      <c r="I42" s="408">
        <v>631</v>
      </c>
      <c r="J42" s="408"/>
    </row>
    <row r="43" spans="1:10" ht="22.5" x14ac:dyDescent="0.25">
      <c r="A43" s="737" t="s">
        <v>806</v>
      </c>
      <c r="B43" s="408">
        <f>'REA &amp; Risk weights '!B31</f>
        <v>10667</v>
      </c>
      <c r="C43" s="408">
        <v>10367</v>
      </c>
      <c r="D43" s="408">
        <v>10330</v>
      </c>
      <c r="E43" s="408">
        <v>10112</v>
      </c>
      <c r="F43" s="408">
        <v>10626</v>
      </c>
      <c r="G43" s="408"/>
      <c r="H43" s="408"/>
      <c r="I43" s="408"/>
      <c r="J43" s="408"/>
    </row>
    <row r="44" spans="1:10" ht="14.25" customHeight="1" x14ac:dyDescent="0.25">
      <c r="A44" s="415"/>
      <c r="B44" s="414"/>
      <c r="C44" s="414"/>
      <c r="D44" s="414"/>
      <c r="E44" s="414"/>
      <c r="F44" s="414"/>
      <c r="G44" s="414"/>
      <c r="H44" s="414"/>
      <c r="I44" s="414"/>
      <c r="J44" s="414"/>
    </row>
    <row r="45" spans="1:10" ht="14.25" customHeight="1" x14ac:dyDescent="0.25">
      <c r="A45" s="409" t="s">
        <v>433</v>
      </c>
      <c r="B45" s="408">
        <f>'REA &amp; Risk weights '!B33</f>
        <v>0</v>
      </c>
      <c r="C45" s="408">
        <v>0</v>
      </c>
      <c r="D45" s="408">
        <v>0</v>
      </c>
      <c r="E45" s="408">
        <v>0</v>
      </c>
      <c r="F45" s="408">
        <v>152</v>
      </c>
      <c r="G45" s="408">
        <v>152</v>
      </c>
      <c r="H45" s="408">
        <v>152</v>
      </c>
      <c r="I45" s="408">
        <v>152</v>
      </c>
      <c r="J45" s="408">
        <v>1500</v>
      </c>
    </row>
    <row r="46" spans="1:10" ht="14.25" customHeight="1" thickBot="1" x14ac:dyDescent="0.3">
      <c r="A46" s="413"/>
      <c r="B46" s="412"/>
      <c r="C46" s="412"/>
      <c r="D46" s="412"/>
      <c r="E46" s="412"/>
      <c r="F46" s="412"/>
      <c r="G46" s="412"/>
      <c r="H46" s="412"/>
      <c r="I46" s="412"/>
      <c r="J46" s="412"/>
    </row>
    <row r="47" spans="1:10" ht="14.25" customHeight="1" x14ac:dyDescent="0.25">
      <c r="A47" s="606" t="s">
        <v>432</v>
      </c>
      <c r="B47" s="605">
        <f>'REA &amp; Risk weights '!B34</f>
        <v>150215</v>
      </c>
      <c r="C47" s="605">
        <v>156349</v>
      </c>
      <c r="D47" s="605">
        <v>159729</v>
      </c>
      <c r="E47" s="605">
        <v>163007</v>
      </c>
      <c r="F47" s="605">
        <v>155886</v>
      </c>
      <c r="G47" s="605">
        <v>120827</v>
      </c>
      <c r="H47" s="605">
        <v>122568</v>
      </c>
      <c r="I47" s="605">
        <v>122679</v>
      </c>
      <c r="J47" s="605">
        <v>125779</v>
      </c>
    </row>
    <row r="48" spans="1:10" ht="14.25" customHeight="1" x14ac:dyDescent="0.25">
      <c r="A48" s="410"/>
      <c r="B48" s="363"/>
      <c r="C48" s="363"/>
      <c r="D48" s="363"/>
      <c r="E48" s="363"/>
      <c r="F48" s="363"/>
      <c r="G48" s="363"/>
      <c r="H48" s="363"/>
      <c r="I48" s="363"/>
      <c r="J48" s="363"/>
    </row>
    <row r="49" spans="1:10" ht="14.25" customHeight="1" x14ac:dyDescent="0.25">
      <c r="A49" s="411" t="s">
        <v>431</v>
      </c>
      <c r="B49" s="1085" t="str">
        <f>IF(ABS('REA &amp; Risk weights '!B35)&gt;0,'REA &amp; Risk weights '!B35,"")</f>
        <v/>
      </c>
      <c r="C49" s="1085" t="s">
        <v>63</v>
      </c>
      <c r="D49" s="1085" t="s">
        <v>63</v>
      </c>
      <c r="E49" s="1085" t="s">
        <v>63</v>
      </c>
      <c r="F49" s="1085"/>
      <c r="G49" s="1085"/>
      <c r="H49" s="1085"/>
      <c r="I49" s="1085"/>
      <c r="J49" s="1085">
        <v>76645</v>
      </c>
    </row>
    <row r="50" spans="1:10" ht="14.25" customHeight="1" x14ac:dyDescent="0.25">
      <c r="A50" s="410"/>
      <c r="B50" s="363"/>
      <c r="C50" s="363"/>
      <c r="D50" s="363"/>
      <c r="E50" s="363"/>
      <c r="F50" s="363"/>
      <c r="G50" s="363"/>
      <c r="H50" s="363"/>
      <c r="I50" s="363"/>
      <c r="J50" s="363"/>
    </row>
    <row r="51" spans="1:10" ht="14.25" customHeight="1" x14ac:dyDescent="0.25">
      <c r="A51" s="409" t="s">
        <v>298</v>
      </c>
      <c r="B51" s="408">
        <f>'REA &amp; Risk weights '!B37</f>
        <v>150215</v>
      </c>
      <c r="C51" s="408">
        <v>156349</v>
      </c>
      <c r="D51" s="408">
        <v>159729</v>
      </c>
      <c r="E51" s="408">
        <v>163007</v>
      </c>
      <c r="F51" s="408">
        <v>155886</v>
      </c>
      <c r="G51" s="408">
        <v>120827</v>
      </c>
      <c r="H51" s="408">
        <v>122568</v>
      </c>
      <c r="I51" s="408">
        <v>122679</v>
      </c>
      <c r="J51" s="408">
        <v>202424</v>
      </c>
    </row>
    <row r="52" spans="1:10" ht="14.25" customHeight="1" x14ac:dyDescent="0.25">
      <c r="A52" s="309"/>
      <c r="B52" s="309"/>
      <c r="C52" s="309"/>
      <c r="D52" s="309"/>
      <c r="E52" s="309"/>
      <c r="F52" s="309"/>
      <c r="G52" s="362"/>
      <c r="H52" s="362"/>
      <c r="I52" s="309"/>
      <c r="J52" s="349"/>
    </row>
    <row r="53" spans="1:10" ht="14.25" customHeight="1" x14ac:dyDescent="0.25">
      <c r="A53" s="309"/>
      <c r="B53" s="309"/>
      <c r="C53" s="309"/>
      <c r="D53" s="309"/>
      <c r="E53" s="309"/>
      <c r="F53" s="309"/>
      <c r="G53" s="362"/>
      <c r="H53" s="362"/>
      <c r="I53" s="309"/>
      <c r="J53" s="349"/>
    </row>
    <row r="54" spans="1:10" ht="14.25" customHeight="1" x14ac:dyDescent="0.25">
      <c r="A54" s="309"/>
      <c r="B54" s="309"/>
      <c r="C54" s="309"/>
      <c r="D54" s="309"/>
      <c r="E54" s="309"/>
      <c r="F54" s="309"/>
      <c r="G54" s="362"/>
      <c r="H54" s="362"/>
      <c r="I54" s="309"/>
      <c r="J54" s="349"/>
    </row>
    <row r="55" spans="1:10" ht="14.25" customHeight="1" x14ac:dyDescent="0.25">
      <c r="A55" s="309"/>
      <c r="B55" s="309"/>
      <c r="C55" s="309"/>
      <c r="D55" s="309"/>
      <c r="E55" s="309"/>
      <c r="F55" s="309"/>
      <c r="G55" s="362"/>
      <c r="H55" s="362"/>
      <c r="I55" s="309"/>
      <c r="J55" s="349"/>
    </row>
    <row r="56" spans="1:10" ht="14.25" customHeight="1" x14ac:dyDescent="0.25">
      <c r="A56" s="309"/>
      <c r="B56" s="309"/>
      <c r="C56" s="309"/>
      <c r="D56" s="309"/>
      <c r="E56" s="309"/>
      <c r="F56" s="309"/>
      <c r="G56" s="362"/>
      <c r="H56" s="362"/>
      <c r="I56" s="309"/>
      <c r="J56" s="349"/>
    </row>
    <row r="57" spans="1:10" ht="14.25" customHeight="1" x14ac:dyDescent="0.25">
      <c r="A57" s="309"/>
      <c r="B57" s="309"/>
      <c r="C57" s="309"/>
      <c r="D57" s="309"/>
      <c r="E57" s="309"/>
      <c r="F57" s="309"/>
      <c r="G57" s="362"/>
      <c r="H57" s="362"/>
      <c r="I57" s="309"/>
      <c r="J57" s="349"/>
    </row>
    <row r="58" spans="1:10" ht="14.25" customHeight="1" x14ac:dyDescent="0.25">
      <c r="A58" s="309"/>
      <c r="B58" s="309"/>
      <c r="C58" s="309"/>
      <c r="D58" s="309"/>
      <c r="E58" s="309"/>
      <c r="F58" s="309"/>
      <c r="G58" s="362"/>
      <c r="H58" s="362"/>
      <c r="I58" s="309"/>
      <c r="J58" s="349"/>
    </row>
    <row r="59" spans="1:10" ht="14.25" customHeight="1" x14ac:dyDescent="0.25">
      <c r="A59" s="349"/>
      <c r="B59" s="349"/>
      <c r="C59" s="349"/>
      <c r="D59" s="349"/>
      <c r="E59" s="349"/>
      <c r="F59" s="349"/>
      <c r="G59" s="349"/>
      <c r="H59" s="349"/>
      <c r="I59" s="349"/>
      <c r="J59" s="349"/>
    </row>
    <row r="60" spans="1:10" ht="14.25" customHeight="1" x14ac:dyDescent="0.25">
      <c r="A60" s="349"/>
      <c r="B60" s="349"/>
      <c r="C60" s="349"/>
      <c r="D60" s="349"/>
      <c r="E60" s="349"/>
      <c r="F60" s="349"/>
      <c r="G60" s="349"/>
      <c r="H60" s="349"/>
      <c r="I60" s="349"/>
      <c r="J60" s="349"/>
    </row>
    <row r="61" spans="1:10" ht="14.25" customHeight="1" x14ac:dyDescent="0.25">
      <c r="A61" s="349"/>
      <c r="B61" s="349"/>
      <c r="C61" s="349"/>
      <c r="D61" s="349"/>
      <c r="E61" s="349"/>
      <c r="F61" s="349"/>
      <c r="G61" s="349"/>
      <c r="H61" s="349"/>
      <c r="I61" s="349"/>
      <c r="J61" s="349"/>
    </row>
    <row r="62" spans="1:10" ht="14.25" customHeight="1" x14ac:dyDescent="0.25">
      <c r="A62" s="349"/>
      <c r="B62" s="349"/>
      <c r="C62" s="349"/>
      <c r="D62" s="349"/>
      <c r="E62" s="349"/>
      <c r="F62" s="349"/>
      <c r="G62" s="349"/>
      <c r="H62" s="349"/>
      <c r="I62" s="349"/>
      <c r="J62" s="349"/>
    </row>
    <row r="63" spans="1:10" ht="14.25" customHeight="1" x14ac:dyDescent="0.25">
      <c r="A63" s="349"/>
      <c r="B63" s="349"/>
      <c r="C63" s="349"/>
      <c r="D63" s="349"/>
      <c r="E63" s="349"/>
      <c r="F63" s="349"/>
      <c r="G63" s="349"/>
      <c r="H63" s="349"/>
      <c r="I63" s="349"/>
      <c r="J63" s="349"/>
    </row>
    <row r="64" spans="1:10" ht="14.25" customHeight="1" x14ac:dyDescent="0.25">
      <c r="A64" s="349"/>
      <c r="B64" s="349"/>
      <c r="C64" s="349"/>
      <c r="D64" s="349"/>
      <c r="E64" s="349"/>
      <c r="F64" s="349"/>
      <c r="G64" s="349"/>
      <c r="H64" s="349"/>
      <c r="I64" s="349"/>
      <c r="J64" s="349"/>
    </row>
    <row r="65" spans="1:10" ht="14.25" customHeight="1" x14ac:dyDescent="0.25">
      <c r="A65" s="349"/>
      <c r="B65" s="349"/>
      <c r="C65" s="349"/>
      <c r="D65" s="349"/>
      <c r="E65" s="349"/>
      <c r="F65" s="349"/>
      <c r="G65" s="349"/>
      <c r="H65" s="349"/>
      <c r="I65" s="349"/>
      <c r="J65" s="349"/>
    </row>
    <row r="66" spans="1:10" ht="14.25" customHeight="1" x14ac:dyDescent="0.25">
      <c r="A66" s="349"/>
      <c r="B66" s="349"/>
      <c r="C66" s="349"/>
      <c r="D66" s="349"/>
      <c r="E66" s="349"/>
      <c r="F66" s="349"/>
      <c r="G66" s="349"/>
      <c r="H66" s="349"/>
      <c r="I66" s="349"/>
      <c r="J66" s="349"/>
    </row>
    <row r="67" spans="1:10" ht="14.25" customHeight="1" x14ac:dyDescent="0.25">
      <c r="A67" s="349"/>
      <c r="B67" s="349"/>
      <c r="C67" s="349"/>
      <c r="D67" s="349"/>
      <c r="E67" s="349"/>
      <c r="F67" s="349"/>
      <c r="G67" s="349"/>
      <c r="H67" s="349"/>
      <c r="I67" s="349"/>
      <c r="J67" s="349"/>
    </row>
    <row r="68" spans="1:10" ht="14.25" customHeight="1" x14ac:dyDescent="0.25">
      <c r="A68" s="349"/>
      <c r="B68" s="349"/>
      <c r="C68" s="349"/>
      <c r="D68" s="349"/>
      <c r="E68" s="349"/>
      <c r="F68" s="349"/>
      <c r="G68" s="349"/>
      <c r="H68" s="349"/>
      <c r="I68" s="349"/>
      <c r="J68" s="349"/>
    </row>
    <row r="69" spans="1:10" ht="14.25" customHeight="1" x14ac:dyDescent="0.25">
      <c r="A69" s="349"/>
      <c r="B69" s="349"/>
      <c r="C69" s="349"/>
      <c r="D69" s="349"/>
      <c r="E69" s="349"/>
      <c r="F69" s="349"/>
      <c r="G69" s="349"/>
      <c r="H69" s="349"/>
      <c r="I69" s="349"/>
      <c r="J69" s="349"/>
    </row>
    <row r="70" spans="1:10" ht="14.25" customHeight="1" x14ac:dyDescent="0.25">
      <c r="A70" s="349"/>
      <c r="B70" s="349"/>
      <c r="C70" s="349"/>
      <c r="D70" s="349"/>
      <c r="E70" s="349"/>
      <c r="F70" s="349"/>
      <c r="G70" s="349"/>
      <c r="H70" s="349"/>
      <c r="I70" s="349"/>
      <c r="J70" s="349"/>
    </row>
  </sheetData>
  <mergeCells count="6">
    <mergeCell ref="A18:D18"/>
    <mergeCell ref="C1:D1"/>
    <mergeCell ref="E1:F1"/>
    <mergeCell ref="G1:H1"/>
    <mergeCell ref="I1:J1"/>
    <mergeCell ref="A14:F14"/>
  </mergeCells>
  <pageMargins left="0.7" right="0.7" top="0.75" bottom="0.75" header="0.3" footer="0.3"/>
  <pageSetup paperSize="9" scale="75" orientation="portrait" r:id="rId1"/>
  <customProperties>
    <customPr name="_pios_id" r:id="rId2"/>
  </customPropertie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4F6B4-393C-4221-B616-8668AFF2FF49}">
  <sheetPr>
    <tabColor rgb="FF190EFA"/>
  </sheetPr>
  <dimension ref="A1:K53"/>
  <sheetViews>
    <sheetView showZeros="0" view="pageBreakPreview" topLeftCell="A55" zoomScaleNormal="100" zoomScaleSheetLayoutView="100" workbookViewId="0">
      <selection activeCell="A38" sqref="A38"/>
    </sheetView>
  </sheetViews>
  <sheetFormatPr defaultColWidth="9.140625" defaultRowHeight="15" x14ac:dyDescent="0.25"/>
  <cols>
    <col min="1" max="1" width="58.7109375" style="349" customWidth="1"/>
    <col min="2" max="8" width="8.140625" style="349" customWidth="1"/>
    <col min="9" max="16384" width="9.140625" style="349"/>
  </cols>
  <sheetData>
    <row r="1" spans="1:10" x14ac:dyDescent="0.25">
      <c r="A1" s="2279" t="s">
        <v>811</v>
      </c>
      <c r="B1" s="345"/>
      <c r="C1" s="309"/>
      <c r="D1" s="343"/>
      <c r="E1" s="369"/>
      <c r="F1" s="309"/>
      <c r="G1" s="343"/>
    </row>
    <row r="2" spans="1:10" x14ac:dyDescent="0.25">
      <c r="A2" s="210" t="s">
        <v>810</v>
      </c>
      <c r="B2" s="345"/>
      <c r="C2" s="309"/>
      <c r="D2" s="343"/>
      <c r="E2" s="369"/>
      <c r="F2" s="309"/>
      <c r="G2" s="343"/>
      <c r="H2" s="422"/>
    </row>
    <row r="3" spans="1:10" ht="15.75" thickBot="1" x14ac:dyDescent="0.3">
      <c r="A3" s="1087"/>
      <c r="B3" s="315"/>
      <c r="C3" s="382"/>
      <c r="D3" s="382"/>
      <c r="E3" s="382"/>
      <c r="F3" s="382"/>
      <c r="G3" s="343"/>
    </row>
    <row r="4" spans="1:10" ht="15.75" thickBot="1" x14ac:dyDescent="0.3">
      <c r="A4" s="432" t="s">
        <v>143</v>
      </c>
      <c r="B4" s="401" t="s">
        <v>1339</v>
      </c>
      <c r="C4" s="401" t="s">
        <v>1193</v>
      </c>
      <c r="D4" s="401" t="s">
        <v>1361</v>
      </c>
      <c r="E4" s="400" t="s">
        <v>1360</v>
      </c>
      <c r="F4" s="400" t="s">
        <v>1186</v>
      </c>
      <c r="G4" s="400"/>
      <c r="H4" s="400"/>
    </row>
    <row r="5" spans="1:10" x14ac:dyDescent="0.25">
      <c r="A5" s="431" t="s">
        <v>506</v>
      </c>
      <c r="B5" s="398"/>
      <c r="C5" s="397"/>
      <c r="D5" s="397"/>
      <c r="E5" s="397"/>
      <c r="F5" s="397"/>
      <c r="G5" s="397"/>
      <c r="H5" s="397"/>
    </row>
    <row r="6" spans="1:10" x14ac:dyDescent="0.25">
      <c r="A6" s="431" t="s">
        <v>505</v>
      </c>
      <c r="B6" s="1114">
        <v>25841</v>
      </c>
      <c r="C6" s="1113">
        <v>25664</v>
      </c>
      <c r="D6" s="1113">
        <v>25765</v>
      </c>
      <c r="E6" s="1113">
        <v>25860</v>
      </c>
      <c r="F6" s="1113">
        <v>26869</v>
      </c>
      <c r="G6" s="1113"/>
      <c r="H6" s="1113"/>
    </row>
    <row r="7" spans="1:10" x14ac:dyDescent="0.25">
      <c r="A7" s="310" t="s">
        <v>504</v>
      </c>
      <c r="B7" s="1112">
        <v>0</v>
      </c>
      <c r="C7" s="1111">
        <v>0</v>
      </c>
      <c r="D7" s="1111">
        <v>0</v>
      </c>
      <c r="E7" s="1111">
        <v>0</v>
      </c>
      <c r="F7" s="1111">
        <v>0</v>
      </c>
      <c r="G7" s="1111"/>
      <c r="H7" s="1111"/>
    </row>
    <row r="8" spans="1:10" x14ac:dyDescent="0.25">
      <c r="A8" s="189" t="s">
        <v>503</v>
      </c>
      <c r="B8" s="1107">
        <v>25841</v>
      </c>
      <c r="C8" s="1106">
        <v>25664</v>
      </c>
      <c r="D8" s="1106">
        <v>25765</v>
      </c>
      <c r="E8" s="1106">
        <v>25860</v>
      </c>
      <c r="F8" s="1106">
        <v>26869</v>
      </c>
      <c r="G8" s="1106"/>
      <c r="H8" s="1106"/>
      <c r="J8" s="870"/>
    </row>
    <row r="9" spans="1:10" x14ac:dyDescent="0.25">
      <c r="A9" s="189" t="s">
        <v>502</v>
      </c>
      <c r="B9" s="1107">
        <v>-136</v>
      </c>
      <c r="C9" s="1106">
        <v>0</v>
      </c>
      <c r="D9" s="1106">
        <v>0</v>
      </c>
      <c r="E9" s="1106">
        <v>0</v>
      </c>
      <c r="F9" s="1106">
        <v>0</v>
      </c>
      <c r="G9" s="1106"/>
      <c r="H9" s="1106"/>
    </row>
    <row r="10" spans="1:10" x14ac:dyDescent="0.25">
      <c r="A10" s="431" t="s">
        <v>501</v>
      </c>
      <c r="B10" s="1107">
        <v>-1749</v>
      </c>
      <c r="C10" s="1106">
        <v>-1676</v>
      </c>
      <c r="D10" s="1106">
        <v>-2382</v>
      </c>
      <c r="E10" s="1106">
        <v>-2385</v>
      </c>
      <c r="F10" s="1106">
        <v>-2331</v>
      </c>
      <c r="G10" s="1106"/>
      <c r="H10" s="1106"/>
    </row>
    <row r="11" spans="1:10" x14ac:dyDescent="0.25">
      <c r="A11" s="431" t="s">
        <v>500</v>
      </c>
      <c r="B11" s="1107">
        <v>0</v>
      </c>
      <c r="C11" s="1106">
        <v>0</v>
      </c>
      <c r="D11" s="1106">
        <v>0</v>
      </c>
      <c r="E11" s="1106">
        <v>-18</v>
      </c>
      <c r="F11" s="1106">
        <v>0</v>
      </c>
      <c r="G11" s="1106"/>
      <c r="H11" s="1106"/>
    </row>
    <row r="12" spans="1:10" x14ac:dyDescent="0.25">
      <c r="A12" s="431" t="s">
        <v>620</v>
      </c>
      <c r="B12" s="1107">
        <v>0</v>
      </c>
      <c r="C12" s="1106">
        <v>0</v>
      </c>
      <c r="D12" s="1106">
        <v>0</v>
      </c>
      <c r="E12" s="1106">
        <v>0</v>
      </c>
      <c r="F12" s="1106">
        <v>0</v>
      </c>
      <c r="G12" s="1106"/>
      <c r="H12" s="1106"/>
    </row>
    <row r="13" spans="1:10" x14ac:dyDescent="0.25">
      <c r="A13" s="431" t="s">
        <v>490</v>
      </c>
      <c r="B13" s="1107">
        <v>-134</v>
      </c>
      <c r="C13" s="1106">
        <v>-122</v>
      </c>
      <c r="D13" s="1106">
        <v>-140</v>
      </c>
      <c r="E13" s="1106">
        <v>-148</v>
      </c>
      <c r="F13" s="1106">
        <v>-116</v>
      </c>
      <c r="G13" s="1106"/>
      <c r="H13" s="1106"/>
    </row>
    <row r="14" spans="1:10" x14ac:dyDescent="0.25">
      <c r="A14" s="189" t="s">
        <v>489</v>
      </c>
      <c r="B14" s="1107">
        <v>-266</v>
      </c>
      <c r="C14" s="1106">
        <v>-324</v>
      </c>
      <c r="D14" s="1106">
        <v>-256</v>
      </c>
      <c r="E14" s="1106">
        <v>-233</v>
      </c>
      <c r="F14" s="1106">
        <v>-363</v>
      </c>
      <c r="G14" s="1106"/>
      <c r="H14" s="1106"/>
    </row>
    <row r="15" spans="1:10" x14ac:dyDescent="0.25">
      <c r="A15" s="310" t="s">
        <v>499</v>
      </c>
      <c r="B15" s="1109">
        <v>-2285</v>
      </c>
      <c r="C15" s="1108">
        <v>-2121</v>
      </c>
      <c r="D15" s="1108">
        <v>-2778</v>
      </c>
      <c r="E15" s="1108">
        <v>-2783</v>
      </c>
      <c r="F15" s="1108">
        <v>-2810</v>
      </c>
      <c r="G15" s="1108"/>
      <c r="H15" s="1108"/>
    </row>
    <row r="16" spans="1:10" x14ac:dyDescent="0.25">
      <c r="A16" s="836" t="s">
        <v>498</v>
      </c>
      <c r="B16" s="838">
        <v>23556</v>
      </c>
      <c r="C16" s="837">
        <v>23542</v>
      </c>
      <c r="D16" s="837">
        <v>22987</v>
      </c>
      <c r="E16" s="837">
        <v>23077</v>
      </c>
      <c r="F16" s="837">
        <v>24059</v>
      </c>
      <c r="G16" s="837"/>
      <c r="H16" s="837"/>
    </row>
    <row r="17" spans="1:11" x14ac:dyDescent="0.25">
      <c r="A17" s="840" t="s">
        <v>497</v>
      </c>
      <c r="B17" s="1110">
        <v>3118</v>
      </c>
      <c r="C17" s="1110">
        <v>3182</v>
      </c>
      <c r="D17" s="1110">
        <v>3957</v>
      </c>
      <c r="E17" s="1110">
        <v>4002</v>
      </c>
      <c r="F17" s="1110">
        <v>2860</v>
      </c>
      <c r="G17" s="1110"/>
      <c r="H17" s="1110"/>
    </row>
    <row r="18" spans="1:11" x14ac:dyDescent="0.25">
      <c r="A18" s="193" t="s">
        <v>496</v>
      </c>
      <c r="B18" s="1107">
        <v>-20</v>
      </c>
      <c r="C18" s="1106">
        <v>-27</v>
      </c>
      <c r="D18" s="1106">
        <v>-8</v>
      </c>
      <c r="E18" s="1106">
        <v>-12</v>
      </c>
      <c r="F18" s="1106">
        <v>-11</v>
      </c>
      <c r="G18" s="1106"/>
      <c r="H18" s="1106"/>
    </row>
    <row r="19" spans="1:11" x14ac:dyDescent="0.25">
      <c r="A19" s="430" t="s">
        <v>495</v>
      </c>
      <c r="B19" s="1109">
        <v>3098</v>
      </c>
      <c r="C19" s="1108">
        <v>3155</v>
      </c>
      <c r="D19" s="1108">
        <v>3949</v>
      </c>
      <c r="E19" s="1108">
        <v>3991</v>
      </c>
      <c r="F19" s="1108">
        <v>2849</v>
      </c>
      <c r="G19" s="1108"/>
      <c r="H19" s="1108"/>
    </row>
    <row r="20" spans="1:11" x14ac:dyDescent="0.25">
      <c r="A20" s="836" t="s">
        <v>494</v>
      </c>
      <c r="B20" s="838">
        <v>26654</v>
      </c>
      <c r="C20" s="837">
        <v>26697</v>
      </c>
      <c r="D20" s="837">
        <v>26936</v>
      </c>
      <c r="E20" s="837">
        <v>27068</v>
      </c>
      <c r="F20" s="837">
        <v>26908</v>
      </c>
      <c r="G20" s="837"/>
      <c r="H20" s="837"/>
    </row>
    <row r="21" spans="1:11" x14ac:dyDescent="0.25">
      <c r="A21" s="839" t="s">
        <v>493</v>
      </c>
      <c r="B21" s="838">
        <v>4559</v>
      </c>
      <c r="C21" s="837">
        <v>4789</v>
      </c>
      <c r="D21" s="837">
        <v>4906</v>
      </c>
      <c r="E21" s="837">
        <v>4801</v>
      </c>
      <c r="F21" s="837">
        <v>4960</v>
      </c>
      <c r="G21" s="837"/>
      <c r="H21" s="837"/>
      <c r="K21" s="1139" t="s">
        <v>0</v>
      </c>
    </row>
    <row r="22" spans="1:11" x14ac:dyDescent="0.25">
      <c r="A22" s="189" t="s">
        <v>492</v>
      </c>
      <c r="B22" s="1107">
        <v>275</v>
      </c>
      <c r="C22" s="1106">
        <v>288</v>
      </c>
      <c r="D22" s="1106">
        <v>122</v>
      </c>
      <c r="E22" s="1106">
        <v>135</v>
      </c>
      <c r="F22" s="1106">
        <v>111</v>
      </c>
      <c r="G22" s="1106"/>
      <c r="H22" s="1106"/>
    </row>
    <row r="23" spans="1:11" x14ac:dyDescent="0.25">
      <c r="A23" s="189" t="s">
        <v>491</v>
      </c>
      <c r="B23" s="1107"/>
      <c r="C23" s="1106"/>
      <c r="D23" s="1106"/>
      <c r="E23" s="1106"/>
      <c r="F23" s="1106"/>
      <c r="G23" s="1106"/>
      <c r="H23" s="1106"/>
    </row>
    <row r="24" spans="1:11" x14ac:dyDescent="0.25">
      <c r="A24" s="189" t="s">
        <v>422</v>
      </c>
      <c r="B24" s="1107">
        <v>-1000</v>
      </c>
      <c r="C24" s="1106">
        <v>-1000</v>
      </c>
      <c r="D24" s="1106">
        <v>-1000</v>
      </c>
      <c r="E24" s="1106">
        <v>-1000</v>
      </c>
      <c r="F24" s="1106">
        <v>-1000</v>
      </c>
      <c r="G24" s="1106"/>
      <c r="H24" s="1106"/>
    </row>
    <row r="25" spans="1:11" x14ac:dyDescent="0.25">
      <c r="A25" s="189" t="s">
        <v>490</v>
      </c>
      <c r="B25" s="1107"/>
      <c r="C25" s="1106"/>
      <c r="D25" s="1106"/>
      <c r="E25" s="1106"/>
      <c r="F25" s="1106"/>
      <c r="G25" s="1106"/>
      <c r="H25" s="1106"/>
    </row>
    <row r="26" spans="1:11" x14ac:dyDescent="0.25">
      <c r="A26" s="189" t="s">
        <v>489</v>
      </c>
      <c r="B26" s="1107">
        <v>-62</v>
      </c>
      <c r="C26" s="1106">
        <v>-62</v>
      </c>
      <c r="D26" s="1106">
        <v>-63</v>
      </c>
      <c r="E26" s="1106">
        <v>-49</v>
      </c>
      <c r="F26" s="1106">
        <v>-51</v>
      </c>
      <c r="G26" s="1106"/>
      <c r="H26" s="1106"/>
    </row>
    <row r="27" spans="1:11" x14ac:dyDescent="0.25">
      <c r="A27" s="836" t="s">
        <v>488</v>
      </c>
      <c r="B27" s="838">
        <v>-787</v>
      </c>
      <c r="C27" s="837">
        <v>-774</v>
      </c>
      <c r="D27" s="837">
        <v>-941</v>
      </c>
      <c r="E27" s="837">
        <v>-914</v>
      </c>
      <c r="F27" s="837">
        <v>-940</v>
      </c>
      <c r="G27" s="837"/>
      <c r="H27" s="837"/>
    </row>
    <row r="28" spans="1:11" x14ac:dyDescent="0.25">
      <c r="A28" s="836" t="s">
        <v>423</v>
      </c>
      <c r="B28" s="838">
        <v>3772</v>
      </c>
      <c r="C28" s="837">
        <v>4015</v>
      </c>
      <c r="D28" s="837">
        <v>3965</v>
      </c>
      <c r="E28" s="837">
        <v>3887</v>
      </c>
      <c r="F28" s="837">
        <v>4020</v>
      </c>
      <c r="G28" s="837"/>
      <c r="H28" s="837"/>
    </row>
    <row r="29" spans="1:11" x14ac:dyDescent="0.25">
      <c r="A29" s="836" t="s">
        <v>865</v>
      </c>
      <c r="B29" s="835">
        <v>30426</v>
      </c>
      <c r="C29" s="834">
        <v>30712</v>
      </c>
      <c r="D29" s="834">
        <v>30901</v>
      </c>
      <c r="E29" s="834">
        <v>30955</v>
      </c>
      <c r="F29" s="834">
        <v>30928</v>
      </c>
      <c r="G29" s="834"/>
      <c r="H29" s="834"/>
    </row>
    <row r="30" spans="1:11" x14ac:dyDescent="0.25">
      <c r="A30" s="429" t="s">
        <v>1192</v>
      </c>
      <c r="B30" s="1105"/>
      <c r="C30" s="1101"/>
      <c r="D30" s="1101"/>
      <c r="E30" s="1101"/>
      <c r="F30" s="1101"/>
      <c r="G30" s="309"/>
    </row>
    <row r="31" spans="1:11" x14ac:dyDescent="0.25">
      <c r="A31" s="1399"/>
      <c r="B31" s="977"/>
      <c r="C31" s="976"/>
      <c r="D31" s="976"/>
      <c r="E31" s="976"/>
      <c r="F31" s="976"/>
      <c r="G31" s="309"/>
    </row>
    <row r="32" spans="1:11" x14ac:dyDescent="0.25">
      <c r="B32" s="1104"/>
      <c r="C32" s="1100"/>
      <c r="D32" s="1100"/>
      <c r="E32" s="1100"/>
      <c r="F32" s="1100"/>
      <c r="G32" s="309"/>
    </row>
    <row r="33" spans="1:8" ht="15.75" thickBot="1" x14ac:dyDescent="0.3">
      <c r="A33" s="2275" t="s">
        <v>809</v>
      </c>
      <c r="B33" s="315"/>
      <c r="C33" s="382"/>
      <c r="D33" s="382"/>
      <c r="E33" s="382"/>
      <c r="F33" s="382"/>
      <c r="G33" s="309"/>
    </row>
    <row r="34" spans="1:8" ht="15.75" thickBot="1" x14ac:dyDescent="0.3">
      <c r="A34" s="316" t="s">
        <v>143</v>
      </c>
      <c r="B34" s="401" t="s">
        <v>1320</v>
      </c>
      <c r="C34" s="313" t="s">
        <v>1147</v>
      </c>
      <c r="D34" s="313" t="s">
        <v>880</v>
      </c>
      <c r="E34" s="325" t="s">
        <v>845</v>
      </c>
      <c r="F34" s="325" t="s">
        <v>770</v>
      </c>
      <c r="G34" s="325"/>
      <c r="H34" s="1398"/>
    </row>
    <row r="35" spans="1:8" x14ac:dyDescent="0.25">
      <c r="A35" s="318" t="s">
        <v>673</v>
      </c>
      <c r="B35" s="373">
        <v>23368</v>
      </c>
      <c r="C35" s="428">
        <v>23529</v>
      </c>
      <c r="D35" s="428">
        <v>22977</v>
      </c>
      <c r="E35" s="428">
        <v>23066</v>
      </c>
      <c r="F35" s="428">
        <v>24027</v>
      </c>
      <c r="G35" s="428"/>
      <c r="H35" s="428"/>
    </row>
    <row r="36" spans="1:8" x14ac:dyDescent="0.25">
      <c r="A36" s="427" t="s">
        <v>672</v>
      </c>
      <c r="B36" s="426">
        <v>30238</v>
      </c>
      <c r="C36" s="425">
        <v>30699</v>
      </c>
      <c r="D36" s="425">
        <v>30891</v>
      </c>
      <c r="E36" s="425">
        <v>30944</v>
      </c>
      <c r="F36" s="425">
        <v>30896</v>
      </c>
      <c r="G36" s="425"/>
      <c r="H36" s="425"/>
    </row>
    <row r="37" spans="1:8" x14ac:dyDescent="0.25">
      <c r="B37" s="384"/>
    </row>
    <row r="38" spans="1:8" x14ac:dyDescent="0.25">
      <c r="A38" s="2277" t="s">
        <v>975</v>
      </c>
      <c r="B38" s="330"/>
      <c r="C38" s="987"/>
      <c r="D38" s="987"/>
    </row>
    <row r="39" spans="1:8" ht="15.75" thickBot="1" x14ac:dyDescent="0.3">
      <c r="A39" s="318"/>
      <c r="B39" s="315"/>
      <c r="C39" s="985"/>
      <c r="D39" s="985"/>
    </row>
    <row r="40" spans="1:8" ht="15.75" thickBot="1" x14ac:dyDescent="0.3">
      <c r="A40" s="316" t="s">
        <v>306</v>
      </c>
      <c r="B40" s="327" t="s">
        <v>1320</v>
      </c>
      <c r="C40" s="313" t="s">
        <v>1147</v>
      </c>
      <c r="D40" s="313" t="s">
        <v>880</v>
      </c>
      <c r="E40" s="312" t="s">
        <v>845</v>
      </c>
      <c r="F40" s="312" t="s">
        <v>770</v>
      </c>
      <c r="G40" s="312"/>
      <c r="H40" s="312"/>
    </row>
    <row r="41" spans="1:8" x14ac:dyDescent="0.25">
      <c r="A41" s="189" t="s">
        <v>821</v>
      </c>
      <c r="B41" s="984">
        <v>17.100000000000001</v>
      </c>
      <c r="C41" s="983">
        <v>15.8</v>
      </c>
      <c r="D41" s="983">
        <v>15.3</v>
      </c>
      <c r="E41" s="983">
        <v>15.4</v>
      </c>
      <c r="F41" s="983">
        <v>16</v>
      </c>
      <c r="G41" s="983"/>
      <c r="H41" s="983"/>
    </row>
    <row r="42" spans="1:8" x14ac:dyDescent="0.25">
      <c r="A42" s="189" t="s">
        <v>820</v>
      </c>
      <c r="B42" s="984">
        <v>19.3</v>
      </c>
      <c r="C42" s="983">
        <v>18</v>
      </c>
      <c r="D42" s="983">
        <v>17.899999999999999</v>
      </c>
      <c r="E42" s="983">
        <v>18.100000000000001</v>
      </c>
      <c r="F42" s="983">
        <v>17.899999999999999</v>
      </c>
      <c r="G42" s="983"/>
      <c r="H42" s="983"/>
    </row>
    <row r="43" spans="1:8" x14ac:dyDescent="0.25">
      <c r="A43" s="189" t="s">
        <v>819</v>
      </c>
      <c r="B43" s="984">
        <v>22.1</v>
      </c>
      <c r="C43" s="983">
        <v>20.7</v>
      </c>
      <c r="D43" s="983">
        <v>20.6</v>
      </c>
      <c r="E43" s="983">
        <v>20.7</v>
      </c>
      <c r="F43" s="983">
        <v>20.6</v>
      </c>
      <c r="G43" s="983"/>
      <c r="H43" s="983"/>
    </row>
    <row r="44" spans="1:8" x14ac:dyDescent="0.25">
      <c r="A44" s="189" t="s">
        <v>818</v>
      </c>
      <c r="B44" s="984">
        <v>17.2</v>
      </c>
      <c r="C44" s="983">
        <v>15.9</v>
      </c>
      <c r="D44" s="983">
        <v>15.3</v>
      </c>
      <c r="E44" s="983">
        <v>15.4</v>
      </c>
      <c r="F44" s="983">
        <v>16</v>
      </c>
      <c r="G44" s="983"/>
      <c r="H44" s="983"/>
    </row>
    <row r="45" spans="1:8" x14ac:dyDescent="0.25">
      <c r="A45" s="189" t="s">
        <v>817</v>
      </c>
      <c r="B45" s="984">
        <v>19.5</v>
      </c>
      <c r="C45" s="983">
        <v>18</v>
      </c>
      <c r="D45" s="983">
        <v>18</v>
      </c>
      <c r="E45" s="983">
        <v>18.100000000000001</v>
      </c>
      <c r="F45" s="983">
        <v>17.899999999999999</v>
      </c>
      <c r="G45" s="983"/>
      <c r="H45" s="983"/>
    </row>
    <row r="46" spans="1:8" x14ac:dyDescent="0.25">
      <c r="A46" s="189" t="s">
        <v>816</v>
      </c>
      <c r="B46" s="984">
        <v>22.2</v>
      </c>
      <c r="C46" s="983">
        <v>20.7</v>
      </c>
      <c r="D46" s="983">
        <v>20.6</v>
      </c>
      <c r="E46" s="983">
        <v>20.7</v>
      </c>
      <c r="F46" s="983">
        <v>20.6</v>
      </c>
      <c r="G46" s="983"/>
      <c r="H46" s="983"/>
    </row>
    <row r="47" spans="1:8" x14ac:dyDescent="0.25">
      <c r="A47" s="181"/>
      <c r="B47" s="384"/>
    </row>
    <row r="48" spans="1:8" ht="15.75" thickBot="1" x14ac:dyDescent="0.3">
      <c r="A48" s="424" t="s">
        <v>421</v>
      </c>
      <c r="B48" s="315"/>
      <c r="C48" s="382"/>
      <c r="D48" s="382"/>
      <c r="E48" s="382"/>
      <c r="F48" s="382"/>
    </row>
    <row r="49" spans="1:8" ht="15.75" thickBot="1" x14ac:dyDescent="0.3">
      <c r="A49" s="314"/>
      <c r="B49" s="401" t="s">
        <v>1339</v>
      </c>
      <c r="C49" s="313" t="s">
        <v>1193</v>
      </c>
      <c r="D49" s="313" t="s">
        <v>1361</v>
      </c>
      <c r="E49" s="312" t="s">
        <v>1360</v>
      </c>
      <c r="F49" s="312" t="s">
        <v>1186</v>
      </c>
      <c r="G49" s="312"/>
      <c r="H49" s="312"/>
    </row>
    <row r="50" spans="1:8" x14ac:dyDescent="0.25">
      <c r="A50" s="189" t="s">
        <v>420</v>
      </c>
      <c r="B50" s="311">
        <v>26654</v>
      </c>
      <c r="C50" s="423">
        <v>26697</v>
      </c>
      <c r="D50" s="423">
        <v>26936</v>
      </c>
      <c r="E50" s="423">
        <v>27068</v>
      </c>
      <c r="F50" s="423">
        <v>26908</v>
      </c>
      <c r="G50" s="423"/>
      <c r="H50" s="423"/>
    </row>
    <row r="51" spans="1:8" x14ac:dyDescent="0.25">
      <c r="A51" s="189" t="s">
        <v>419</v>
      </c>
      <c r="B51" s="423">
        <v>444959</v>
      </c>
      <c r="C51" s="423">
        <v>464831</v>
      </c>
      <c r="D51" s="423">
        <v>472183</v>
      </c>
      <c r="E51" s="423">
        <v>481518</v>
      </c>
      <c r="F51" s="423">
        <v>453689</v>
      </c>
      <c r="G51" s="423"/>
      <c r="H51" s="423"/>
    </row>
    <row r="52" spans="1:8" x14ac:dyDescent="0.25">
      <c r="A52" s="310" t="s">
        <v>418</v>
      </c>
      <c r="B52" s="368">
        <v>6</v>
      </c>
      <c r="C52" s="368">
        <v>5.7</v>
      </c>
      <c r="D52" s="368">
        <v>5.7</v>
      </c>
      <c r="E52" s="368">
        <v>5.6</v>
      </c>
      <c r="F52" s="368">
        <v>5.9</v>
      </c>
      <c r="G52" s="368"/>
      <c r="H52" s="368"/>
    </row>
    <row r="53" spans="1:8" x14ac:dyDescent="0.25">
      <c r="A53" s="181" t="s">
        <v>1192</v>
      </c>
      <c r="B53" s="384"/>
    </row>
  </sheetData>
  <pageMargins left="0.7" right="0.7" top="0.75" bottom="0.75" header="0.3" footer="0.3"/>
  <pageSetup paperSize="9" scale="75" orientation="portrait" r:id="rId1"/>
  <customProperties>
    <customPr name="_pios_id" r:id="rId2"/>
  </customPropertie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E7FB7-C655-4E98-B834-9EB58C95FA89}">
  <dimension ref="A1:I66"/>
  <sheetViews>
    <sheetView showGridLines="0" showZeros="0" view="pageBreakPreview" topLeftCell="A60" zoomScaleNormal="100" zoomScaleSheetLayoutView="100" workbookViewId="0">
      <selection activeCell="A6" sqref="A6"/>
    </sheetView>
  </sheetViews>
  <sheetFormatPr defaultColWidth="9.140625" defaultRowHeight="15" x14ac:dyDescent="0.25"/>
  <cols>
    <col min="1" max="1" width="47" style="309" customWidth="1"/>
    <col min="2" max="9" width="11.7109375" style="349" customWidth="1"/>
    <col min="10" max="16384" width="9.140625" style="349"/>
  </cols>
  <sheetData>
    <row r="1" spans="1:9" x14ac:dyDescent="0.25">
      <c r="A1" s="180" t="s">
        <v>814</v>
      </c>
      <c r="B1" s="179"/>
      <c r="C1" s="178"/>
      <c r="D1" s="177"/>
      <c r="E1" s="177"/>
      <c r="F1" s="179"/>
      <c r="G1" s="178"/>
    </row>
    <row r="2" spans="1:9" x14ac:dyDescent="0.25">
      <c r="A2" s="180"/>
      <c r="B2" s="179"/>
      <c r="C2" s="178"/>
      <c r="D2" s="177"/>
      <c r="E2" s="177"/>
      <c r="F2" s="179"/>
      <c r="G2" s="178"/>
    </row>
    <row r="3" spans="1:9" x14ac:dyDescent="0.25">
      <c r="A3" s="357" t="s">
        <v>0</v>
      </c>
      <c r="B3" s="2468" t="s">
        <v>1334</v>
      </c>
      <c r="C3" s="2468"/>
      <c r="D3" s="2468" t="s">
        <v>1180</v>
      </c>
      <c r="E3" s="2468"/>
      <c r="F3" s="2468" t="s">
        <v>807</v>
      </c>
      <c r="G3" s="2468"/>
    </row>
    <row r="4" spans="1:9" ht="15" customHeight="1" x14ac:dyDescent="0.25">
      <c r="A4" s="1087"/>
      <c r="B4" s="2469" t="s">
        <v>475</v>
      </c>
      <c r="C4" s="2469" t="s">
        <v>474</v>
      </c>
      <c r="D4" s="2471" t="s">
        <v>475</v>
      </c>
      <c r="E4" s="2471" t="s">
        <v>474</v>
      </c>
      <c r="F4" s="2469" t="s">
        <v>475</v>
      </c>
      <c r="G4" s="2469" t="s">
        <v>474</v>
      </c>
      <c r="H4" s="356"/>
      <c r="I4" s="356"/>
    </row>
    <row r="5" spans="1:9" ht="15.75" thickBot="1" x14ac:dyDescent="0.3">
      <c r="A5" s="314" t="s">
        <v>143</v>
      </c>
      <c r="B5" s="2470"/>
      <c r="C5" s="2470"/>
      <c r="D5" s="2472"/>
      <c r="E5" s="2472"/>
      <c r="F5" s="2470"/>
      <c r="G5" s="2470"/>
      <c r="H5" s="356"/>
      <c r="I5" s="356"/>
    </row>
    <row r="6" spans="1:9" x14ac:dyDescent="0.25">
      <c r="A6" s="2280" t="s">
        <v>473</v>
      </c>
      <c r="B6" s="1860">
        <v>9428</v>
      </c>
      <c r="C6" s="1860">
        <v>117849</v>
      </c>
      <c r="D6" s="350">
        <v>9875</v>
      </c>
      <c r="E6" s="350">
        <v>123433</v>
      </c>
      <c r="F6" s="350">
        <v>9899</v>
      </c>
      <c r="G6" s="350">
        <v>123740</v>
      </c>
      <c r="H6" s="355"/>
      <c r="I6" s="355"/>
    </row>
    <row r="7" spans="1:9" x14ac:dyDescent="0.25">
      <c r="A7" s="379" t="s">
        <v>472</v>
      </c>
      <c r="B7" s="1861">
        <v>502</v>
      </c>
      <c r="C7" s="1861">
        <v>6275</v>
      </c>
      <c r="D7" s="311">
        <v>697</v>
      </c>
      <c r="E7" s="311">
        <v>8718</v>
      </c>
      <c r="F7" s="311">
        <v>539</v>
      </c>
      <c r="G7" s="311">
        <v>6741</v>
      </c>
      <c r="H7" s="355"/>
      <c r="I7" s="355"/>
    </row>
    <row r="8" spans="1:9" x14ac:dyDescent="0.25">
      <c r="A8" s="379"/>
      <c r="B8" s="1861" t="s">
        <v>63</v>
      </c>
      <c r="C8" s="1861" t="s">
        <v>63</v>
      </c>
      <c r="D8" s="311" t="s">
        <v>63</v>
      </c>
      <c r="E8" s="311" t="s">
        <v>63</v>
      </c>
      <c r="F8" s="311" t="s">
        <v>63</v>
      </c>
      <c r="G8" s="311" t="s">
        <v>63</v>
      </c>
    </row>
    <row r="9" spans="1:9" x14ac:dyDescent="0.25">
      <c r="A9" s="379" t="s">
        <v>471</v>
      </c>
      <c r="B9" s="1861">
        <v>6551</v>
      </c>
      <c r="C9" s="1861">
        <v>81884</v>
      </c>
      <c r="D9" s="311">
        <v>7116</v>
      </c>
      <c r="E9" s="311">
        <v>88947</v>
      </c>
      <c r="F9" s="311">
        <v>7089</v>
      </c>
      <c r="G9" s="311">
        <v>88619</v>
      </c>
    </row>
    <row r="10" spans="1:9" x14ac:dyDescent="0.25">
      <c r="A10" s="379" t="s">
        <v>442</v>
      </c>
      <c r="B10" s="1861">
        <v>0</v>
      </c>
      <c r="C10" s="1861">
        <v>0</v>
      </c>
      <c r="D10" s="311">
        <v>0</v>
      </c>
      <c r="E10" s="311">
        <v>0</v>
      </c>
      <c r="F10" s="311">
        <v>0</v>
      </c>
      <c r="G10" s="311">
        <v>0</v>
      </c>
      <c r="I10" s="870"/>
    </row>
    <row r="11" spans="1:9" x14ac:dyDescent="0.25">
      <c r="A11" s="379" t="s">
        <v>448</v>
      </c>
      <c r="B11" s="1861">
        <v>5013</v>
      </c>
      <c r="C11" s="1861">
        <v>62665</v>
      </c>
      <c r="D11" s="311">
        <v>5646</v>
      </c>
      <c r="E11" s="311">
        <v>70577</v>
      </c>
      <c r="F11" s="311">
        <v>5359</v>
      </c>
      <c r="G11" s="311">
        <v>66992</v>
      </c>
    </row>
    <row r="12" spans="1:9" x14ac:dyDescent="0.25">
      <c r="A12" s="442" t="s">
        <v>470</v>
      </c>
      <c r="B12" s="1861">
        <v>4597</v>
      </c>
      <c r="C12" s="1861">
        <v>57460</v>
      </c>
      <c r="D12" s="311">
        <v>5052</v>
      </c>
      <c r="E12" s="311">
        <v>63144</v>
      </c>
      <c r="F12" s="311">
        <v>4875</v>
      </c>
      <c r="G12" s="311">
        <v>60935</v>
      </c>
    </row>
    <row r="13" spans="1:9" x14ac:dyDescent="0.25">
      <c r="A13" s="442" t="s">
        <v>469</v>
      </c>
      <c r="B13" s="1861">
        <v>416</v>
      </c>
      <c r="C13" s="1861">
        <v>5205</v>
      </c>
      <c r="D13" s="311">
        <v>595</v>
      </c>
      <c r="E13" s="311">
        <v>7433</v>
      </c>
      <c r="F13" s="311">
        <v>484</v>
      </c>
      <c r="G13" s="311">
        <v>6057</v>
      </c>
    </row>
    <row r="14" spans="1:9" x14ac:dyDescent="0.25">
      <c r="A14" s="379" t="s">
        <v>445</v>
      </c>
      <c r="B14" s="1861">
        <v>495</v>
      </c>
      <c r="C14" s="1861">
        <v>6190</v>
      </c>
      <c r="D14" s="311">
        <v>444</v>
      </c>
      <c r="E14" s="311">
        <v>5553</v>
      </c>
      <c r="F14" s="311">
        <v>493</v>
      </c>
      <c r="G14" s="311">
        <v>6164</v>
      </c>
    </row>
    <row r="15" spans="1:9" x14ac:dyDescent="0.25">
      <c r="A15" s="379" t="s">
        <v>441</v>
      </c>
      <c r="B15" s="1861">
        <v>865</v>
      </c>
      <c r="C15" s="1861">
        <v>10811</v>
      </c>
      <c r="D15" s="311">
        <v>874</v>
      </c>
      <c r="E15" s="311">
        <v>10919</v>
      </c>
      <c r="F15" s="311">
        <v>1104</v>
      </c>
      <c r="G15" s="311">
        <v>13803</v>
      </c>
    </row>
    <row r="16" spans="1:9" x14ac:dyDescent="0.25">
      <c r="A16" s="379" t="s">
        <v>440</v>
      </c>
      <c r="B16" s="1861">
        <v>178</v>
      </c>
      <c r="C16" s="1861">
        <v>2218</v>
      </c>
      <c r="D16" s="311">
        <v>152</v>
      </c>
      <c r="E16" s="311">
        <v>1898</v>
      </c>
      <c r="F16" s="311">
        <v>133</v>
      </c>
      <c r="G16" s="311">
        <v>1660</v>
      </c>
    </row>
    <row r="17" spans="1:7" x14ac:dyDescent="0.25">
      <c r="A17" s="379"/>
      <c r="B17" s="1861"/>
      <c r="C17" s="1861" t="s">
        <v>63</v>
      </c>
      <c r="D17" s="311"/>
      <c r="E17" s="967" t="s">
        <v>63</v>
      </c>
      <c r="F17" s="967"/>
      <c r="G17" s="967" t="s">
        <v>63</v>
      </c>
    </row>
    <row r="18" spans="1:7" x14ac:dyDescent="0.25">
      <c r="A18" s="379" t="s">
        <v>443</v>
      </c>
      <c r="B18" s="311">
        <v>2877</v>
      </c>
      <c r="C18" s="311">
        <v>35965</v>
      </c>
      <c r="D18" s="311">
        <v>2759</v>
      </c>
      <c r="E18" s="311">
        <v>34487</v>
      </c>
      <c r="F18" s="311">
        <v>2810</v>
      </c>
      <c r="G18" s="311">
        <v>35121</v>
      </c>
    </row>
    <row r="19" spans="1:7" x14ac:dyDescent="0.25">
      <c r="A19" s="379" t="s">
        <v>468</v>
      </c>
      <c r="B19" s="311">
        <v>68</v>
      </c>
      <c r="C19" s="311">
        <v>846</v>
      </c>
      <c r="D19" s="311">
        <v>67</v>
      </c>
      <c r="E19" s="311">
        <v>836</v>
      </c>
      <c r="F19" s="311">
        <v>36</v>
      </c>
      <c r="G19" s="311">
        <v>452</v>
      </c>
    </row>
    <row r="20" spans="1:7" x14ac:dyDescent="0.25">
      <c r="A20" s="379" t="s">
        <v>467</v>
      </c>
      <c r="B20" s="311">
        <v>5</v>
      </c>
      <c r="C20" s="311">
        <v>62</v>
      </c>
      <c r="D20" s="311">
        <v>6</v>
      </c>
      <c r="E20" s="311">
        <v>74</v>
      </c>
      <c r="F20" s="311">
        <v>6</v>
      </c>
      <c r="G20" s="311">
        <v>76</v>
      </c>
    </row>
    <row r="21" spans="1:7" x14ac:dyDescent="0.25">
      <c r="A21" s="379" t="s">
        <v>466</v>
      </c>
      <c r="B21" s="311">
        <v>0</v>
      </c>
      <c r="C21" s="311">
        <v>0</v>
      </c>
      <c r="D21" s="311">
        <v>0</v>
      </c>
      <c r="E21" s="311">
        <v>0</v>
      </c>
      <c r="F21" s="311">
        <v>0</v>
      </c>
      <c r="G21" s="311">
        <v>0</v>
      </c>
    </row>
    <row r="22" spans="1:7" x14ac:dyDescent="0.25">
      <c r="A22" s="379" t="s">
        <v>465</v>
      </c>
      <c r="B22" s="311">
        <v>0</v>
      </c>
      <c r="C22" s="311">
        <v>0</v>
      </c>
      <c r="D22" s="311">
        <v>0</v>
      </c>
      <c r="E22" s="311">
        <v>0</v>
      </c>
      <c r="F22" s="311">
        <v>0</v>
      </c>
      <c r="G22" s="311">
        <v>0</v>
      </c>
    </row>
    <row r="23" spans="1:7" x14ac:dyDescent="0.25">
      <c r="A23" s="379" t="s">
        <v>464</v>
      </c>
      <c r="B23" s="311">
        <v>0</v>
      </c>
      <c r="C23" s="311">
        <v>0</v>
      </c>
      <c r="D23" s="311">
        <v>0</v>
      </c>
      <c r="E23" s="311">
        <v>0</v>
      </c>
      <c r="F23" s="311">
        <v>0</v>
      </c>
      <c r="G23" s="311">
        <v>0</v>
      </c>
    </row>
    <row r="24" spans="1:7" x14ac:dyDescent="0.25">
      <c r="A24" s="379" t="s">
        <v>463</v>
      </c>
      <c r="B24" s="311">
        <v>879</v>
      </c>
      <c r="C24" s="311">
        <v>10993</v>
      </c>
      <c r="D24" s="311">
        <v>829</v>
      </c>
      <c r="E24" s="311">
        <v>10359</v>
      </c>
      <c r="F24" s="311">
        <v>1061</v>
      </c>
      <c r="G24" s="311">
        <v>13259</v>
      </c>
    </row>
    <row r="25" spans="1:7" x14ac:dyDescent="0.25">
      <c r="A25" s="379" t="s">
        <v>462</v>
      </c>
      <c r="B25" s="311">
        <v>397</v>
      </c>
      <c r="C25" s="311">
        <v>4963</v>
      </c>
      <c r="D25" s="311">
        <v>387</v>
      </c>
      <c r="E25" s="311">
        <v>4838</v>
      </c>
      <c r="F25" s="311">
        <v>366</v>
      </c>
      <c r="G25" s="311">
        <v>4567</v>
      </c>
    </row>
    <row r="26" spans="1:7" x14ac:dyDescent="0.25">
      <c r="A26" s="379" t="s">
        <v>461</v>
      </c>
      <c r="B26" s="311">
        <v>11</v>
      </c>
      <c r="C26" s="311">
        <v>135</v>
      </c>
      <c r="D26" s="311">
        <v>3</v>
      </c>
      <c r="E26" s="311">
        <v>41</v>
      </c>
      <c r="F26" s="311">
        <v>4</v>
      </c>
      <c r="G26" s="311">
        <v>45</v>
      </c>
    </row>
    <row r="27" spans="1:7" x14ac:dyDescent="0.25">
      <c r="A27" s="379" t="s">
        <v>460</v>
      </c>
      <c r="B27" s="311">
        <v>0</v>
      </c>
      <c r="C27" s="311">
        <v>5</v>
      </c>
      <c r="D27" s="311">
        <v>0</v>
      </c>
      <c r="E27" s="311">
        <v>5</v>
      </c>
      <c r="F27" s="311">
        <v>1</v>
      </c>
      <c r="G27" s="311">
        <v>9</v>
      </c>
    </row>
    <row r="28" spans="1:7" x14ac:dyDescent="0.25">
      <c r="A28" s="379" t="s">
        <v>459</v>
      </c>
      <c r="B28" s="311">
        <v>0</v>
      </c>
      <c r="C28" s="311">
        <v>0</v>
      </c>
      <c r="D28" s="311">
        <v>0</v>
      </c>
      <c r="E28" s="311">
        <v>0</v>
      </c>
      <c r="F28" s="311">
        <v>0</v>
      </c>
      <c r="G28" s="311">
        <v>0</v>
      </c>
    </row>
    <row r="29" spans="1:7" x14ac:dyDescent="0.25">
      <c r="A29" s="379" t="s">
        <v>458</v>
      </c>
      <c r="B29" s="311">
        <v>75</v>
      </c>
      <c r="C29" s="311">
        <v>938</v>
      </c>
      <c r="D29" s="311">
        <v>78</v>
      </c>
      <c r="E29" s="311">
        <v>973</v>
      </c>
      <c r="F29" s="311">
        <v>63</v>
      </c>
      <c r="G29" s="311">
        <v>793</v>
      </c>
    </row>
    <row r="30" spans="1:7" x14ac:dyDescent="0.25">
      <c r="A30" s="379" t="s">
        <v>457</v>
      </c>
      <c r="B30" s="311">
        <v>37</v>
      </c>
      <c r="C30" s="311">
        <v>462</v>
      </c>
      <c r="D30" s="311">
        <v>38</v>
      </c>
      <c r="E30" s="311">
        <v>476</v>
      </c>
      <c r="F30" s="311">
        <v>49</v>
      </c>
      <c r="G30" s="311">
        <v>617</v>
      </c>
    </row>
    <row r="31" spans="1:7" x14ac:dyDescent="0.25">
      <c r="A31" s="441" t="s">
        <v>456</v>
      </c>
      <c r="B31" s="311">
        <v>0</v>
      </c>
      <c r="C31" s="311">
        <v>0</v>
      </c>
      <c r="D31" s="311">
        <v>0</v>
      </c>
      <c r="E31" s="311">
        <v>0</v>
      </c>
      <c r="F31" s="311">
        <v>0</v>
      </c>
      <c r="G31" s="311">
        <v>0</v>
      </c>
    </row>
    <row r="32" spans="1:7" x14ac:dyDescent="0.25">
      <c r="A32" s="379" t="s">
        <v>455</v>
      </c>
      <c r="B32" s="311">
        <v>25</v>
      </c>
      <c r="C32" s="311">
        <v>312</v>
      </c>
      <c r="D32" s="311">
        <v>23</v>
      </c>
      <c r="E32" s="311">
        <v>290</v>
      </c>
      <c r="F32" s="311">
        <v>0</v>
      </c>
      <c r="G32" s="311">
        <v>0</v>
      </c>
    </row>
    <row r="33" spans="1:7" x14ac:dyDescent="0.25">
      <c r="A33" s="379" t="s">
        <v>454</v>
      </c>
      <c r="B33" s="311">
        <v>1372</v>
      </c>
      <c r="C33" s="311">
        <v>17147</v>
      </c>
      <c r="D33" s="311">
        <v>1320</v>
      </c>
      <c r="E33" s="311">
        <v>16505</v>
      </c>
      <c r="F33" s="311">
        <v>1223</v>
      </c>
      <c r="G33" s="311">
        <v>15285</v>
      </c>
    </row>
    <row r="34" spans="1:7" x14ac:dyDescent="0.25">
      <c r="A34" s="379" t="s">
        <v>453</v>
      </c>
      <c r="B34" s="311">
        <v>8</v>
      </c>
      <c r="C34" s="311">
        <v>102</v>
      </c>
      <c r="D34" s="311">
        <v>7</v>
      </c>
      <c r="E34" s="311">
        <v>90</v>
      </c>
      <c r="F34" s="311">
        <v>1</v>
      </c>
      <c r="G34" s="311">
        <v>18</v>
      </c>
    </row>
    <row r="35" spans="1:7" x14ac:dyDescent="0.25">
      <c r="A35" s="379"/>
      <c r="B35" s="311" t="s">
        <v>63</v>
      </c>
      <c r="C35" s="311" t="s">
        <v>63</v>
      </c>
      <c r="D35" s="311" t="s">
        <v>63</v>
      </c>
      <c r="E35" s="311" t="s">
        <v>63</v>
      </c>
      <c r="F35" s="311" t="s">
        <v>63</v>
      </c>
      <c r="G35" s="311" t="s">
        <v>63</v>
      </c>
    </row>
    <row r="36" spans="1:7" x14ac:dyDescent="0.25">
      <c r="A36" s="440" t="s">
        <v>439</v>
      </c>
      <c r="B36" s="350">
        <v>64</v>
      </c>
      <c r="C36" s="350">
        <v>790</v>
      </c>
      <c r="D36" s="350">
        <v>67</v>
      </c>
      <c r="E36" s="350">
        <v>839</v>
      </c>
      <c r="F36" s="350">
        <v>73</v>
      </c>
      <c r="G36" s="350">
        <v>922</v>
      </c>
    </row>
    <row r="37" spans="1:7" x14ac:dyDescent="0.25">
      <c r="A37" s="379"/>
      <c r="B37" s="350" t="s">
        <v>63</v>
      </c>
      <c r="C37" s="350" t="s">
        <v>63</v>
      </c>
      <c r="D37" s="350" t="s">
        <v>63</v>
      </c>
      <c r="E37" s="350" t="s">
        <v>63</v>
      </c>
      <c r="F37" s="350" t="s">
        <v>63</v>
      </c>
      <c r="G37" s="350" t="s">
        <v>63</v>
      </c>
    </row>
    <row r="38" spans="1:7" x14ac:dyDescent="0.25">
      <c r="A38" s="440" t="s">
        <v>438</v>
      </c>
      <c r="B38" s="350">
        <v>507</v>
      </c>
      <c r="C38" s="350">
        <v>6340</v>
      </c>
      <c r="D38" s="350">
        <v>994</v>
      </c>
      <c r="E38" s="350">
        <v>12430</v>
      </c>
      <c r="F38" s="350">
        <v>995</v>
      </c>
      <c r="G38" s="350">
        <v>12433</v>
      </c>
    </row>
    <row r="39" spans="1:7" x14ac:dyDescent="0.25">
      <c r="A39" s="379" t="s">
        <v>437</v>
      </c>
      <c r="B39" s="311">
        <v>330</v>
      </c>
      <c r="C39" s="311">
        <v>4126</v>
      </c>
      <c r="D39" s="311">
        <v>265</v>
      </c>
      <c r="E39" s="311">
        <v>3306</v>
      </c>
      <c r="F39" s="311">
        <v>351</v>
      </c>
      <c r="G39" s="311">
        <v>4387</v>
      </c>
    </row>
    <row r="40" spans="1:7" x14ac:dyDescent="0.25">
      <c r="A40" s="379" t="s">
        <v>436</v>
      </c>
      <c r="B40" s="311">
        <v>73</v>
      </c>
      <c r="C40" s="311">
        <v>913</v>
      </c>
      <c r="D40" s="311">
        <v>86</v>
      </c>
      <c r="E40" s="311">
        <v>1078</v>
      </c>
      <c r="F40" s="311">
        <v>87</v>
      </c>
      <c r="G40" s="311">
        <v>1084</v>
      </c>
    </row>
    <row r="41" spans="1:7" x14ac:dyDescent="0.25">
      <c r="A41" s="379" t="s">
        <v>435</v>
      </c>
      <c r="B41" s="311">
        <v>104</v>
      </c>
      <c r="C41" s="311">
        <v>1301</v>
      </c>
      <c r="D41" s="311">
        <v>644</v>
      </c>
      <c r="E41" s="311">
        <v>8046</v>
      </c>
      <c r="F41" s="311">
        <v>557</v>
      </c>
      <c r="G41" s="311">
        <v>6962</v>
      </c>
    </row>
    <row r="42" spans="1:7" x14ac:dyDescent="0.25">
      <c r="A42" s="379"/>
      <c r="B42" s="311"/>
      <c r="C42" s="311"/>
      <c r="D42" s="311"/>
      <c r="E42" s="311"/>
      <c r="F42" s="311"/>
      <c r="G42" s="311"/>
    </row>
    <row r="43" spans="1:7" x14ac:dyDescent="0.25">
      <c r="A43" s="440" t="s">
        <v>851</v>
      </c>
      <c r="B43" s="350">
        <v>0</v>
      </c>
      <c r="C43" s="350">
        <v>4</v>
      </c>
      <c r="D43" s="350">
        <v>0</v>
      </c>
      <c r="E43" s="350">
        <v>2</v>
      </c>
      <c r="F43" s="350"/>
      <c r="G43" s="350"/>
    </row>
    <row r="44" spans="1:7" x14ac:dyDescent="0.25">
      <c r="A44" s="379"/>
      <c r="B44" s="311" t="s">
        <v>63</v>
      </c>
      <c r="C44" s="311" t="s">
        <v>63</v>
      </c>
      <c r="D44" s="311" t="s">
        <v>63</v>
      </c>
      <c r="E44" s="311" t="s">
        <v>63</v>
      </c>
      <c r="F44" s="311" t="s">
        <v>63</v>
      </c>
      <c r="G44" s="311" t="s">
        <v>63</v>
      </c>
    </row>
    <row r="45" spans="1:7" x14ac:dyDescent="0.25">
      <c r="A45" s="440" t="s">
        <v>434</v>
      </c>
      <c r="B45" s="350">
        <v>937</v>
      </c>
      <c r="C45" s="350">
        <v>11717</v>
      </c>
      <c r="D45" s="350">
        <v>937</v>
      </c>
      <c r="E45" s="350">
        <v>11717</v>
      </c>
      <c r="F45" s="350">
        <v>1039</v>
      </c>
      <c r="G45" s="350">
        <v>12986</v>
      </c>
    </row>
    <row r="46" spans="1:7" x14ac:dyDescent="0.25">
      <c r="A46" s="379" t="s">
        <v>619</v>
      </c>
      <c r="B46" s="311">
        <v>937</v>
      </c>
      <c r="C46" s="311">
        <v>11717</v>
      </c>
      <c r="D46" s="311">
        <v>937</v>
      </c>
      <c r="E46" s="311">
        <v>11717</v>
      </c>
      <c r="F46" s="311">
        <v>1039</v>
      </c>
      <c r="G46" s="311">
        <v>12986</v>
      </c>
    </row>
    <row r="47" spans="1:7" x14ac:dyDescent="0.25">
      <c r="A47" s="379"/>
      <c r="B47" s="311" t="s">
        <v>63</v>
      </c>
      <c r="C47" s="311" t="s">
        <v>63</v>
      </c>
      <c r="D47" s="311" t="s">
        <v>63</v>
      </c>
      <c r="E47" s="311" t="s">
        <v>63</v>
      </c>
      <c r="F47" s="311" t="s">
        <v>63</v>
      </c>
      <c r="G47" s="311" t="s">
        <v>63</v>
      </c>
    </row>
    <row r="48" spans="1:7" ht="22.5" x14ac:dyDescent="0.25">
      <c r="A48" s="966" t="s">
        <v>671</v>
      </c>
      <c r="B48" s="350">
        <v>0</v>
      </c>
      <c r="C48" s="350">
        <v>0</v>
      </c>
      <c r="D48" s="349">
        <v>0</v>
      </c>
      <c r="E48" s="349">
        <v>0</v>
      </c>
      <c r="F48" s="349">
        <v>0</v>
      </c>
      <c r="G48" s="349">
        <v>0</v>
      </c>
    </row>
    <row r="49" spans="1:7" ht="22.5" x14ac:dyDescent="0.25">
      <c r="A49" s="966" t="s">
        <v>806</v>
      </c>
      <c r="B49" s="350">
        <v>9</v>
      </c>
      <c r="C49" s="350">
        <v>108</v>
      </c>
      <c r="D49" s="350">
        <v>8</v>
      </c>
      <c r="E49" s="350">
        <v>102</v>
      </c>
      <c r="F49" s="350">
        <v>10</v>
      </c>
      <c r="G49" s="350">
        <v>123</v>
      </c>
    </row>
    <row r="50" spans="1:7" x14ac:dyDescent="0.25">
      <c r="A50" s="966"/>
      <c r="B50" s="350"/>
      <c r="C50" s="350"/>
      <c r="D50" s="350"/>
      <c r="E50" s="350"/>
      <c r="F50" s="350"/>
      <c r="G50" s="350"/>
    </row>
    <row r="51" spans="1:7" x14ac:dyDescent="0.25">
      <c r="A51" s="966" t="s">
        <v>433</v>
      </c>
      <c r="B51" s="350">
        <v>0</v>
      </c>
      <c r="C51" s="350">
        <v>0</v>
      </c>
      <c r="D51" s="350">
        <v>0</v>
      </c>
      <c r="E51" s="350">
        <v>0</v>
      </c>
      <c r="F51" s="350">
        <v>5</v>
      </c>
      <c r="G51" s="350">
        <v>62</v>
      </c>
    </row>
    <row r="52" spans="1:7" hidden="1" x14ac:dyDescent="0.25">
      <c r="A52" s="379"/>
      <c r="B52" s="350" t="s">
        <v>63</v>
      </c>
      <c r="C52" s="350" t="s">
        <v>63</v>
      </c>
      <c r="D52" s="350" t="s">
        <v>63</v>
      </c>
      <c r="E52" s="350" t="s">
        <v>63</v>
      </c>
      <c r="F52" s="350" t="s">
        <v>63</v>
      </c>
      <c r="G52" s="350" t="s">
        <v>63</v>
      </c>
    </row>
    <row r="53" spans="1:7" hidden="1" x14ac:dyDescent="0.25">
      <c r="A53" s="440" t="s">
        <v>432</v>
      </c>
      <c r="B53" s="350" t="e">
        <v>#N/A</v>
      </c>
      <c r="C53" s="350" t="e">
        <v>#N/A</v>
      </c>
      <c r="D53" s="350" t="e">
        <v>#N/A</v>
      </c>
      <c r="E53" s="350" t="e">
        <v>#N/A</v>
      </c>
      <c r="F53" s="350">
        <v>12021</v>
      </c>
      <c r="G53" s="350">
        <v>150266</v>
      </c>
    </row>
    <row r="54" spans="1:7" hidden="1" x14ac:dyDescent="0.25">
      <c r="A54" s="1087"/>
      <c r="B54" s="350" t="s">
        <v>63</v>
      </c>
      <c r="C54" s="350"/>
      <c r="D54" s="350" t="s">
        <v>63</v>
      </c>
      <c r="E54" s="350"/>
      <c r="F54" s="350" t="s">
        <v>63</v>
      </c>
      <c r="G54" s="350"/>
    </row>
    <row r="55" spans="1:7" hidden="1" x14ac:dyDescent="0.25">
      <c r="A55" s="440" t="s">
        <v>452</v>
      </c>
      <c r="B55" s="350"/>
      <c r="C55" s="350"/>
      <c r="D55" s="350"/>
      <c r="E55" s="350"/>
      <c r="F55" s="350"/>
      <c r="G55" s="350"/>
    </row>
    <row r="56" spans="1:7" hidden="1" x14ac:dyDescent="0.25">
      <c r="A56" s="379" t="s">
        <v>451</v>
      </c>
      <c r="B56" s="311" t="e">
        <v>#N/A</v>
      </c>
      <c r="C56" s="311" t="e">
        <v>#N/A</v>
      </c>
      <c r="D56" s="350" t="e">
        <v>#N/A</v>
      </c>
      <c r="E56" s="350" t="e">
        <v>#N/A</v>
      </c>
      <c r="F56" s="350">
        <v>0</v>
      </c>
      <c r="G56" s="350">
        <v>0</v>
      </c>
    </row>
    <row r="57" spans="1:7" x14ac:dyDescent="0.25">
      <c r="A57" s="836" t="s">
        <v>298</v>
      </c>
      <c r="B57" s="1862">
        <v>10945</v>
      </c>
      <c r="C57" s="1862">
        <v>136808</v>
      </c>
      <c r="D57" s="842">
        <v>11882</v>
      </c>
      <c r="E57" s="842">
        <v>148523</v>
      </c>
      <c r="F57" s="842">
        <v>12021</v>
      </c>
      <c r="G57" s="842">
        <v>150266</v>
      </c>
    </row>
    <row r="58" spans="1:7" x14ac:dyDescent="0.25">
      <c r="A58" s="320"/>
      <c r="B58" s="1741"/>
      <c r="C58" s="1741"/>
      <c r="D58" s="1741"/>
      <c r="E58" s="1741"/>
      <c r="F58" s="1741"/>
      <c r="G58" s="1741"/>
    </row>
    <row r="59" spans="1:7" x14ac:dyDescent="0.25">
      <c r="B59" s="977"/>
      <c r="C59" s="977"/>
      <c r="D59" s="976"/>
      <c r="E59" s="976"/>
      <c r="F59" s="977"/>
      <c r="G59" s="977"/>
    </row>
    <row r="60" spans="1:7" x14ac:dyDescent="0.25">
      <c r="B60" s="309"/>
      <c r="C60" s="309"/>
      <c r="D60" s="309"/>
      <c r="E60" s="309"/>
      <c r="F60" s="309"/>
      <c r="G60" s="309"/>
    </row>
    <row r="61" spans="1:7" x14ac:dyDescent="0.25">
      <c r="B61" s="309"/>
      <c r="C61" s="309"/>
      <c r="D61" s="309"/>
      <c r="E61" s="309"/>
      <c r="F61" s="309"/>
      <c r="G61" s="309"/>
    </row>
    <row r="62" spans="1:7" x14ac:dyDescent="0.25">
      <c r="B62" s="309"/>
      <c r="C62" s="309"/>
      <c r="D62" s="309"/>
      <c r="E62" s="309"/>
      <c r="F62" s="309"/>
      <c r="G62" s="309"/>
    </row>
    <row r="63" spans="1:7" x14ac:dyDescent="0.25">
      <c r="B63" s="309"/>
      <c r="C63" s="309"/>
      <c r="D63" s="309"/>
      <c r="E63" s="309"/>
      <c r="F63" s="309"/>
      <c r="G63" s="309"/>
    </row>
    <row r="64" spans="1:7" x14ac:dyDescent="0.25">
      <c r="B64" s="309"/>
      <c r="C64" s="309"/>
      <c r="D64" s="309"/>
      <c r="E64" s="309"/>
      <c r="F64" s="309"/>
      <c r="G64" s="309"/>
    </row>
    <row r="65" spans="2:7" x14ac:dyDescent="0.25">
      <c r="B65" s="309"/>
      <c r="C65" s="309"/>
      <c r="D65" s="309"/>
      <c r="E65" s="309"/>
      <c r="F65" s="309"/>
      <c r="G65" s="309"/>
    </row>
    <row r="66" spans="2:7" x14ac:dyDescent="0.25">
      <c r="B66" s="309"/>
      <c r="C66" s="309"/>
      <c r="D66" s="309"/>
      <c r="E66" s="309"/>
      <c r="F66" s="309"/>
      <c r="G66" s="309"/>
    </row>
  </sheetData>
  <mergeCells count="9">
    <mergeCell ref="B3:C3"/>
    <mergeCell ref="D3:E3"/>
    <mergeCell ref="F3:G3"/>
    <mergeCell ref="B4:B5"/>
    <mergeCell ref="C4:C5"/>
    <mergeCell ref="D4:D5"/>
    <mergeCell ref="E4:E5"/>
    <mergeCell ref="F4:F5"/>
    <mergeCell ref="G4:G5"/>
  </mergeCells>
  <pageMargins left="0.7" right="0.7" top="0.75" bottom="0.75" header="0.3" footer="0.3"/>
  <pageSetup paperSize="9" scale="75" orientation="portrait" r:id="rId1"/>
  <customProperties>
    <customPr name="_pios_id" r:id="rId2"/>
  </customPropertie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1169D-E734-4A67-9CC9-D6E9FC795686}">
  <dimension ref="A1:W80"/>
  <sheetViews>
    <sheetView showGridLines="0" view="pageBreakPreview" topLeftCell="A52" zoomScaleNormal="100" zoomScaleSheetLayoutView="100" workbookViewId="0">
      <selection activeCell="D50" sqref="D50"/>
    </sheetView>
  </sheetViews>
  <sheetFormatPr defaultRowHeight="15" x14ac:dyDescent="0.25"/>
  <cols>
    <col min="1" max="1" width="39.28515625" style="308" customWidth="1"/>
    <col min="2" max="2" width="11.7109375" style="308" customWidth="1"/>
    <col min="3" max="8" width="10.85546875" style="308" customWidth="1"/>
  </cols>
  <sheetData>
    <row r="1" spans="1:23" x14ac:dyDescent="0.25">
      <c r="A1" s="180" t="s">
        <v>976</v>
      </c>
      <c r="B1" s="309"/>
      <c r="C1" s="309"/>
      <c r="D1" s="309"/>
      <c r="E1" s="309"/>
      <c r="F1" s="309"/>
      <c r="G1" s="309"/>
      <c r="H1" s="172"/>
    </row>
    <row r="2" spans="1:23" x14ac:dyDescent="0.25">
      <c r="A2" s="738" t="s">
        <v>1337</v>
      </c>
      <c r="B2" s="309"/>
      <c r="C2" s="309"/>
      <c r="D2" s="309"/>
      <c r="E2" s="309"/>
      <c r="F2" s="309"/>
      <c r="G2" s="309"/>
      <c r="H2" s="172"/>
    </row>
    <row r="3" spans="1:23" x14ac:dyDescent="0.25">
      <c r="A3" s="309"/>
      <c r="B3" s="2473" t="s">
        <v>862</v>
      </c>
      <c r="C3" s="2473"/>
      <c r="D3" s="2473" t="s">
        <v>762</v>
      </c>
      <c r="E3" s="2475"/>
      <c r="F3" s="2473" t="s">
        <v>298</v>
      </c>
      <c r="G3" s="2475"/>
      <c r="H3" s="172"/>
    </row>
    <row r="4" spans="1:23" x14ac:dyDescent="0.25">
      <c r="A4" s="976"/>
      <c r="B4" s="2474"/>
      <c r="C4" s="2474"/>
      <c r="D4" s="2476"/>
      <c r="E4" s="2476"/>
      <c r="F4" s="2476"/>
      <c r="G4" s="2476"/>
      <c r="H4" s="172"/>
    </row>
    <row r="5" spans="1:23" ht="15" customHeight="1" x14ac:dyDescent="0.25">
      <c r="A5" s="361"/>
      <c r="B5" s="2477" t="s">
        <v>474</v>
      </c>
      <c r="C5" s="2477" t="s">
        <v>478</v>
      </c>
      <c r="D5" s="2477" t="s">
        <v>474</v>
      </c>
      <c r="E5" s="2477" t="s">
        <v>478</v>
      </c>
      <c r="F5" s="2477" t="s">
        <v>474</v>
      </c>
      <c r="G5" s="2477" t="s">
        <v>478</v>
      </c>
      <c r="H5" s="172"/>
    </row>
    <row r="6" spans="1:23" ht="15.75" thickBot="1" x14ac:dyDescent="0.3">
      <c r="A6" s="360" t="s">
        <v>143</v>
      </c>
      <c r="B6" s="2478"/>
      <c r="C6" s="2478"/>
      <c r="D6" s="2478"/>
      <c r="E6" s="2478"/>
      <c r="F6" s="2478"/>
      <c r="G6" s="2478"/>
      <c r="H6" s="172"/>
    </row>
    <row r="7" spans="1:23" x14ac:dyDescent="0.25">
      <c r="A7" s="1094" t="s">
        <v>861</v>
      </c>
      <c r="B7" s="1089">
        <v>778</v>
      </c>
      <c r="C7" s="1089">
        <v>62</v>
      </c>
      <c r="D7" s="1089" t="s">
        <v>63</v>
      </c>
      <c r="E7" s="1089" t="s">
        <v>63</v>
      </c>
      <c r="F7" s="1089">
        <v>778</v>
      </c>
      <c r="G7" s="1089">
        <v>62</v>
      </c>
      <c r="H7" s="172"/>
      <c r="R7" s="458"/>
      <c r="S7" s="458"/>
      <c r="T7" s="458"/>
      <c r="U7" s="458"/>
      <c r="V7" s="458"/>
      <c r="W7" s="458"/>
    </row>
    <row r="8" spans="1:23" x14ac:dyDescent="0.25">
      <c r="A8" s="1090" t="s">
        <v>854</v>
      </c>
      <c r="B8" s="359">
        <v>695</v>
      </c>
      <c r="C8" s="359">
        <v>56</v>
      </c>
      <c r="D8" s="359" t="s">
        <v>63</v>
      </c>
      <c r="E8" s="359" t="s">
        <v>63</v>
      </c>
      <c r="F8" s="359">
        <v>695</v>
      </c>
      <c r="G8" s="359">
        <v>56</v>
      </c>
      <c r="H8" s="172"/>
      <c r="R8" s="458"/>
      <c r="S8" s="458"/>
      <c r="T8" s="458"/>
      <c r="U8" s="458"/>
      <c r="V8" s="458"/>
      <c r="W8" s="458"/>
    </row>
    <row r="9" spans="1:23" x14ac:dyDescent="0.25">
      <c r="A9" s="1090" t="s">
        <v>477</v>
      </c>
      <c r="B9" s="359">
        <v>261</v>
      </c>
      <c r="C9" s="359">
        <v>21</v>
      </c>
      <c r="D9" s="359" t="s">
        <v>63</v>
      </c>
      <c r="E9" s="359" t="s">
        <v>63</v>
      </c>
      <c r="F9" s="359">
        <v>261</v>
      </c>
      <c r="G9" s="359">
        <v>21</v>
      </c>
      <c r="H9" s="172"/>
      <c r="R9" s="458"/>
      <c r="S9" s="458"/>
      <c r="T9" s="458"/>
      <c r="U9" s="458"/>
      <c r="V9" s="458"/>
      <c r="W9" s="458"/>
    </row>
    <row r="10" spans="1:23" x14ac:dyDescent="0.25">
      <c r="A10" s="1090" t="s">
        <v>859</v>
      </c>
      <c r="B10" s="359">
        <v>240</v>
      </c>
      <c r="C10" s="359">
        <v>19</v>
      </c>
      <c r="D10" s="359" t="s">
        <v>63</v>
      </c>
      <c r="E10" s="359" t="s">
        <v>63</v>
      </c>
      <c r="F10" s="359">
        <v>240</v>
      </c>
      <c r="G10" s="359">
        <v>19</v>
      </c>
      <c r="H10" s="172"/>
      <c r="R10" s="458"/>
      <c r="S10" s="458"/>
      <c r="T10" s="458"/>
      <c r="U10" s="458"/>
      <c r="V10" s="458"/>
      <c r="W10" s="458"/>
    </row>
    <row r="11" spans="1:23" x14ac:dyDescent="0.25">
      <c r="A11" s="1090" t="s">
        <v>476</v>
      </c>
      <c r="B11" s="2284">
        <v>131</v>
      </c>
      <c r="C11" s="2284">
        <v>10</v>
      </c>
      <c r="D11" s="2284" t="s">
        <v>63</v>
      </c>
      <c r="E11" s="2284" t="s">
        <v>63</v>
      </c>
      <c r="F11" s="2284">
        <v>131</v>
      </c>
      <c r="G11" s="2284">
        <v>10</v>
      </c>
      <c r="H11" s="1735"/>
      <c r="R11" s="458"/>
      <c r="S11" s="458"/>
      <c r="T11" s="458"/>
      <c r="U11" s="458"/>
      <c r="V11" s="458"/>
      <c r="W11" s="458"/>
    </row>
    <row r="12" spans="1:23" x14ac:dyDescent="0.25">
      <c r="A12" s="1090" t="s">
        <v>763</v>
      </c>
      <c r="B12" s="2284">
        <v>92</v>
      </c>
      <c r="C12" s="2284">
        <v>7</v>
      </c>
      <c r="D12" s="2284" t="s">
        <v>63</v>
      </c>
      <c r="E12" s="2284" t="s">
        <v>63</v>
      </c>
      <c r="F12" s="2284">
        <v>92</v>
      </c>
      <c r="G12" s="2284">
        <v>7</v>
      </c>
      <c r="H12" s="1735"/>
      <c r="J12" s="870"/>
      <c r="R12" s="458"/>
      <c r="S12" s="458"/>
      <c r="T12" s="458"/>
      <c r="U12" s="458"/>
      <c r="V12" s="458"/>
      <c r="W12" s="458"/>
    </row>
    <row r="13" spans="1:23" x14ac:dyDescent="0.25">
      <c r="A13" s="1090" t="s">
        <v>403</v>
      </c>
      <c r="B13" s="2284">
        <v>-641</v>
      </c>
      <c r="C13" s="2284">
        <v>-51</v>
      </c>
      <c r="D13" s="2284" t="s">
        <v>63</v>
      </c>
      <c r="E13" s="2284" t="s">
        <v>63</v>
      </c>
      <c r="F13" s="2284">
        <v>-641</v>
      </c>
      <c r="G13" s="2284">
        <v>-51</v>
      </c>
      <c r="H13" s="1735"/>
      <c r="R13" s="458"/>
      <c r="S13" s="458"/>
      <c r="T13" s="458"/>
      <c r="U13" s="458"/>
      <c r="V13" s="458"/>
      <c r="W13" s="458"/>
    </row>
    <row r="14" spans="1:23" x14ac:dyDescent="0.25">
      <c r="A14" s="1093" t="s">
        <v>860</v>
      </c>
      <c r="B14" s="2285">
        <v>2336</v>
      </c>
      <c r="C14" s="2285">
        <v>187</v>
      </c>
      <c r="D14" s="2285" t="s">
        <v>63</v>
      </c>
      <c r="E14" s="2285" t="s">
        <v>63</v>
      </c>
      <c r="F14" s="2285">
        <v>2336</v>
      </c>
      <c r="G14" s="2285">
        <v>187</v>
      </c>
      <c r="H14" s="1735"/>
      <c r="R14" s="458"/>
      <c r="S14" s="458"/>
      <c r="T14" s="458"/>
      <c r="U14" s="458"/>
      <c r="V14" s="458"/>
      <c r="W14" s="458"/>
    </row>
    <row r="15" spans="1:23" x14ac:dyDescent="0.25">
      <c r="A15" s="1090" t="s">
        <v>854</v>
      </c>
      <c r="B15" s="2284">
        <v>2597</v>
      </c>
      <c r="C15" s="2284">
        <v>208</v>
      </c>
      <c r="D15" s="2284" t="s">
        <v>63</v>
      </c>
      <c r="E15" s="2284" t="s">
        <v>63</v>
      </c>
      <c r="F15" s="2284">
        <v>2597</v>
      </c>
      <c r="G15" s="2284">
        <v>208</v>
      </c>
      <c r="H15" s="1735"/>
      <c r="R15" s="458"/>
      <c r="S15" s="458"/>
      <c r="T15" s="458"/>
      <c r="U15" s="458"/>
      <c r="V15" s="458"/>
      <c r="W15" s="458"/>
    </row>
    <row r="16" spans="1:23" x14ac:dyDescent="0.25">
      <c r="A16" s="1090" t="s">
        <v>477</v>
      </c>
      <c r="B16" s="2284">
        <v>605</v>
      </c>
      <c r="C16" s="2284">
        <v>48</v>
      </c>
      <c r="D16" s="2284" t="s">
        <v>63</v>
      </c>
      <c r="E16" s="2284" t="s">
        <v>63</v>
      </c>
      <c r="F16" s="2284">
        <v>605</v>
      </c>
      <c r="G16" s="2284">
        <v>48</v>
      </c>
      <c r="H16" s="1735"/>
      <c r="R16" s="458"/>
      <c r="S16" s="458"/>
      <c r="T16" s="458"/>
      <c r="U16" s="458"/>
      <c r="V16" s="458"/>
      <c r="W16" s="458"/>
    </row>
    <row r="17" spans="1:23" x14ac:dyDescent="0.25">
      <c r="A17" s="1090" t="s">
        <v>859</v>
      </c>
      <c r="B17" s="2284">
        <v>1631</v>
      </c>
      <c r="C17" s="2284">
        <v>130</v>
      </c>
      <c r="D17" s="2284" t="s">
        <v>63</v>
      </c>
      <c r="E17" s="2284" t="s">
        <v>63</v>
      </c>
      <c r="F17" s="2284">
        <v>1631</v>
      </c>
      <c r="G17" s="2284">
        <v>130</v>
      </c>
      <c r="H17" s="1735"/>
      <c r="R17" s="458"/>
      <c r="S17" s="458"/>
      <c r="T17" s="458"/>
      <c r="U17" s="458"/>
      <c r="V17" s="458"/>
      <c r="W17" s="458"/>
    </row>
    <row r="18" spans="1:23" x14ac:dyDescent="0.25">
      <c r="A18" s="1090" t="s">
        <v>476</v>
      </c>
      <c r="B18" s="2284">
        <v>234</v>
      </c>
      <c r="C18" s="2284">
        <v>19</v>
      </c>
      <c r="D18" s="2284" t="s">
        <v>63</v>
      </c>
      <c r="E18" s="2284" t="s">
        <v>63</v>
      </c>
      <c r="F18" s="2284">
        <v>234</v>
      </c>
      <c r="G18" s="2284">
        <v>19</v>
      </c>
      <c r="H18" s="1735"/>
      <c r="R18" s="458"/>
      <c r="S18" s="458"/>
      <c r="T18" s="458"/>
      <c r="U18" s="458"/>
      <c r="V18" s="458"/>
      <c r="W18" s="458"/>
    </row>
    <row r="19" spans="1:23" x14ac:dyDescent="0.25">
      <c r="A19" s="1090" t="s">
        <v>763</v>
      </c>
      <c r="B19" s="2284">
        <v>235</v>
      </c>
      <c r="C19" s="2284">
        <v>19</v>
      </c>
      <c r="D19" s="2284" t="s">
        <v>63</v>
      </c>
      <c r="E19" s="2284" t="s">
        <v>63</v>
      </c>
      <c r="F19" s="2284">
        <v>235</v>
      </c>
      <c r="G19" s="2284">
        <v>19</v>
      </c>
      <c r="H19" s="1735"/>
      <c r="R19" s="458"/>
      <c r="S19" s="458"/>
      <c r="T19" s="458"/>
      <c r="U19" s="458"/>
      <c r="V19" s="458"/>
      <c r="W19" s="458"/>
    </row>
    <row r="20" spans="1:23" x14ac:dyDescent="0.25">
      <c r="A20" s="1090" t="s">
        <v>403</v>
      </c>
      <c r="B20" s="2284">
        <v>-2965</v>
      </c>
      <c r="C20" s="2284">
        <v>-237</v>
      </c>
      <c r="D20" s="2284" t="s">
        <v>63</v>
      </c>
      <c r="E20" s="2284" t="s">
        <v>63</v>
      </c>
      <c r="F20" s="2284">
        <v>-2965</v>
      </c>
      <c r="G20" s="2284">
        <v>-237</v>
      </c>
      <c r="H20" s="1735"/>
      <c r="R20" s="458"/>
      <c r="S20" s="458"/>
      <c r="T20" s="458"/>
      <c r="U20" s="458"/>
      <c r="V20" s="458"/>
      <c r="W20" s="458"/>
    </row>
    <row r="21" spans="1:23" x14ac:dyDescent="0.25">
      <c r="A21" s="1093" t="s">
        <v>858</v>
      </c>
      <c r="B21" s="2285">
        <v>654</v>
      </c>
      <c r="C21" s="2285">
        <v>52</v>
      </c>
      <c r="D21" s="2285" t="s">
        <v>63</v>
      </c>
      <c r="E21" s="2285" t="s">
        <v>63</v>
      </c>
      <c r="F21" s="2285">
        <v>654</v>
      </c>
      <c r="G21" s="2285">
        <v>52</v>
      </c>
      <c r="H21" s="1735"/>
      <c r="R21" s="458"/>
      <c r="S21" s="458"/>
      <c r="T21" s="458"/>
      <c r="U21" s="458"/>
      <c r="V21" s="458"/>
      <c r="W21" s="458"/>
    </row>
    <row r="22" spans="1:23" x14ac:dyDescent="0.25">
      <c r="A22" s="1093" t="s">
        <v>857</v>
      </c>
      <c r="B22" s="1089">
        <v>355</v>
      </c>
      <c r="C22" s="1089">
        <v>28</v>
      </c>
      <c r="D22" s="1089" t="s">
        <v>63</v>
      </c>
      <c r="E22" s="1089" t="s">
        <v>63</v>
      </c>
      <c r="F22" s="1089">
        <v>355</v>
      </c>
      <c r="G22" s="1089">
        <v>28</v>
      </c>
      <c r="H22" s="172"/>
      <c r="R22" s="458"/>
      <c r="S22" s="458"/>
      <c r="T22" s="458"/>
      <c r="U22" s="458"/>
      <c r="V22" s="458"/>
      <c r="W22" s="458"/>
    </row>
    <row r="23" spans="1:23" x14ac:dyDescent="0.25">
      <c r="A23" s="1092" t="s">
        <v>856</v>
      </c>
      <c r="B23" s="1089">
        <v>4</v>
      </c>
      <c r="C23" s="1089">
        <v>0</v>
      </c>
      <c r="D23" s="1089" t="s">
        <v>63</v>
      </c>
      <c r="E23" s="1089" t="s">
        <v>63</v>
      </c>
      <c r="F23" s="1089">
        <v>4</v>
      </c>
      <c r="G23" s="1089">
        <v>0</v>
      </c>
      <c r="H23" s="172"/>
      <c r="R23" s="458"/>
      <c r="S23" s="458"/>
      <c r="T23" s="458"/>
      <c r="U23" s="458"/>
      <c r="V23" s="458"/>
      <c r="W23" s="458"/>
    </row>
    <row r="24" spans="1:23" x14ac:dyDescent="0.25">
      <c r="A24" s="1092" t="s">
        <v>855</v>
      </c>
      <c r="B24" s="1089">
        <v>913</v>
      </c>
      <c r="C24" s="1089">
        <v>73</v>
      </c>
      <c r="D24" s="1089">
        <v>1301</v>
      </c>
      <c r="E24" s="1089">
        <v>104</v>
      </c>
      <c r="F24" s="1089">
        <v>2214</v>
      </c>
      <c r="G24" s="1089">
        <v>177</v>
      </c>
      <c r="H24" s="172"/>
      <c r="R24" s="458"/>
      <c r="S24" s="458"/>
      <c r="T24" s="458"/>
      <c r="U24" s="458"/>
      <c r="V24" s="458"/>
      <c r="W24" s="458"/>
    </row>
    <row r="25" spans="1:23" x14ac:dyDescent="0.25">
      <c r="A25" s="1090" t="s">
        <v>854</v>
      </c>
      <c r="B25" s="359">
        <v>474</v>
      </c>
      <c r="C25" s="359">
        <v>38</v>
      </c>
      <c r="D25" s="359" t="s">
        <v>63</v>
      </c>
      <c r="E25" s="359" t="s">
        <v>63</v>
      </c>
      <c r="F25" s="359">
        <v>474</v>
      </c>
      <c r="G25" s="359">
        <v>38</v>
      </c>
      <c r="H25" s="172"/>
      <c r="R25" s="458"/>
      <c r="S25" s="458"/>
      <c r="T25" s="458"/>
      <c r="U25" s="458"/>
      <c r="V25" s="458"/>
      <c r="W25" s="458"/>
    </row>
    <row r="26" spans="1:23" x14ac:dyDescent="0.25">
      <c r="A26" s="1090" t="s">
        <v>477</v>
      </c>
      <c r="B26" s="359">
        <v>393</v>
      </c>
      <c r="C26" s="359">
        <v>31</v>
      </c>
      <c r="D26" s="359" t="s">
        <v>63</v>
      </c>
      <c r="E26" s="359" t="s">
        <v>63</v>
      </c>
      <c r="F26" s="359">
        <v>393</v>
      </c>
      <c r="G26" s="359">
        <v>31</v>
      </c>
      <c r="H26" s="172"/>
      <c r="R26" s="458"/>
      <c r="S26" s="458"/>
      <c r="T26" s="458"/>
      <c r="U26" s="458"/>
      <c r="V26" s="458"/>
      <c r="W26" s="458"/>
    </row>
    <row r="27" spans="1:23" x14ac:dyDescent="0.25">
      <c r="A27" s="1090" t="s">
        <v>853</v>
      </c>
      <c r="B27" s="359">
        <v>46</v>
      </c>
      <c r="C27" s="359">
        <v>4</v>
      </c>
      <c r="D27" s="359" t="s">
        <v>63</v>
      </c>
      <c r="E27" s="359" t="s">
        <v>63</v>
      </c>
      <c r="F27" s="359">
        <v>46</v>
      </c>
      <c r="G27" s="359">
        <v>4</v>
      </c>
      <c r="H27" s="172"/>
      <c r="R27" s="458"/>
      <c r="S27" s="458"/>
      <c r="T27" s="458"/>
      <c r="U27" s="458"/>
      <c r="V27" s="458"/>
      <c r="W27" s="458"/>
    </row>
    <row r="28" spans="1:23" x14ac:dyDescent="0.25">
      <c r="A28" s="1090" t="s">
        <v>476</v>
      </c>
      <c r="B28" s="359" t="s">
        <v>63</v>
      </c>
      <c r="C28" s="359" t="s">
        <v>63</v>
      </c>
      <c r="D28" s="359">
        <v>1301</v>
      </c>
      <c r="E28" s="359">
        <v>104</v>
      </c>
      <c r="F28" s="359">
        <v>1301</v>
      </c>
      <c r="G28" s="359">
        <v>104</v>
      </c>
      <c r="H28" s="172"/>
      <c r="R28" s="458"/>
      <c r="S28" s="458"/>
      <c r="T28" s="458"/>
      <c r="U28" s="458"/>
      <c r="V28" s="458"/>
      <c r="W28" s="458"/>
    </row>
    <row r="29" spans="1:23" x14ac:dyDescent="0.25">
      <c r="A29" s="825" t="s">
        <v>298</v>
      </c>
      <c r="B29" s="824">
        <v>5039</v>
      </c>
      <c r="C29" s="824">
        <v>403</v>
      </c>
      <c r="D29" s="824">
        <v>1301</v>
      </c>
      <c r="E29" s="824">
        <v>104</v>
      </c>
      <c r="F29" s="824">
        <v>6340</v>
      </c>
      <c r="G29" s="824">
        <v>507</v>
      </c>
      <c r="H29" s="172"/>
      <c r="R29" s="458"/>
      <c r="S29" s="458"/>
      <c r="T29" s="458"/>
      <c r="U29" s="458"/>
      <c r="V29" s="458"/>
      <c r="W29" s="458"/>
    </row>
    <row r="30" spans="1:23" x14ac:dyDescent="0.25">
      <c r="A30" s="181" t="s">
        <v>852</v>
      </c>
      <c r="B30" s="177"/>
      <c r="C30" s="177"/>
      <c r="D30" s="177"/>
      <c r="E30" s="177"/>
      <c r="F30" s="177"/>
      <c r="G30" s="177"/>
      <c r="H30" s="172"/>
    </row>
    <row r="31" spans="1:23" x14ac:dyDescent="0.25">
      <c r="A31" s="209"/>
      <c r="B31" s="175"/>
      <c r="C31" s="172"/>
      <c r="D31" s="172"/>
      <c r="E31" s="201"/>
      <c r="F31" s="201"/>
      <c r="G31" s="201"/>
      <c r="H31" s="172"/>
    </row>
    <row r="32" spans="1:23" x14ac:dyDescent="0.25">
      <c r="A32" s="209" t="s">
        <v>813</v>
      </c>
      <c r="B32" s="175"/>
      <c r="C32" s="172"/>
      <c r="D32" s="172"/>
      <c r="E32" s="201"/>
      <c r="F32" s="201"/>
      <c r="G32" s="201"/>
      <c r="H32" s="172"/>
    </row>
    <row r="33" spans="1:10" x14ac:dyDescent="0.25">
      <c r="A33" s="218"/>
      <c r="B33" s="2482" t="s">
        <v>812</v>
      </c>
      <c r="C33" s="2486" t="s">
        <v>487</v>
      </c>
      <c r="D33" s="2486"/>
      <c r="E33" s="2486"/>
      <c r="F33" s="2486"/>
      <c r="G33" s="2482" t="s">
        <v>538</v>
      </c>
      <c r="H33" s="1115"/>
    </row>
    <row r="34" spans="1:10" ht="26.25" customHeight="1" thickBot="1" x14ac:dyDescent="0.3">
      <c r="A34" s="432" t="s">
        <v>306</v>
      </c>
      <c r="B34" s="2483"/>
      <c r="C34" s="438" t="s">
        <v>486</v>
      </c>
      <c r="D34" s="439" t="s">
        <v>485</v>
      </c>
      <c r="E34" s="439" t="s">
        <v>484</v>
      </c>
      <c r="F34" s="438" t="s">
        <v>483</v>
      </c>
      <c r="G34" s="2483"/>
      <c r="H34" s="438" t="s">
        <v>298</v>
      </c>
    </row>
    <row r="35" spans="1:10" x14ac:dyDescent="0.25">
      <c r="A35" s="317" t="s">
        <v>479</v>
      </c>
      <c r="B35" s="437">
        <v>4.5</v>
      </c>
      <c r="C35" s="437">
        <v>2.5</v>
      </c>
      <c r="D35" s="437">
        <v>1.3</v>
      </c>
      <c r="E35" s="437"/>
      <c r="F35" s="437"/>
      <c r="G35" s="437">
        <v>3.8</v>
      </c>
      <c r="H35" s="437">
        <v>8.3000000000000007</v>
      </c>
    </row>
    <row r="36" spans="1:10" x14ac:dyDescent="0.25">
      <c r="A36" s="317" t="s">
        <v>424</v>
      </c>
      <c r="B36" s="437">
        <v>6</v>
      </c>
      <c r="C36" s="437">
        <v>2.5</v>
      </c>
      <c r="D36" s="437">
        <v>1.3</v>
      </c>
      <c r="E36" s="437"/>
      <c r="F36" s="437"/>
      <c r="G36" s="437">
        <v>3.8</v>
      </c>
      <c r="H36" s="437">
        <v>9.8000000000000007</v>
      </c>
      <c r="J36" s="870"/>
    </row>
    <row r="37" spans="1:10" x14ac:dyDescent="0.25">
      <c r="A37" s="317" t="s">
        <v>482</v>
      </c>
      <c r="B37" s="437">
        <v>8</v>
      </c>
      <c r="C37" s="437">
        <v>2.5</v>
      </c>
      <c r="D37" s="437">
        <v>1.3</v>
      </c>
      <c r="E37" s="437"/>
      <c r="F37" s="437"/>
      <c r="G37" s="437">
        <v>3.8</v>
      </c>
      <c r="H37" s="437">
        <v>11.8</v>
      </c>
    </row>
    <row r="38" spans="1:10" x14ac:dyDescent="0.25">
      <c r="A38" s="823" t="s">
        <v>143</v>
      </c>
      <c r="B38" s="841"/>
      <c r="C38" s="841"/>
      <c r="D38" s="841"/>
      <c r="E38" s="841"/>
      <c r="F38" s="841"/>
      <c r="G38" s="841"/>
      <c r="H38" s="841"/>
    </row>
    <row r="39" spans="1:10" x14ac:dyDescent="0.25">
      <c r="A39" s="317" t="s">
        <v>479</v>
      </c>
      <c r="B39" s="748">
        <v>6156</v>
      </c>
      <c r="C39" s="748">
        <v>3420</v>
      </c>
      <c r="D39" s="2323">
        <v>1770</v>
      </c>
      <c r="E39" s="2323"/>
      <c r="F39" s="2323"/>
      <c r="G39" s="2323">
        <v>5190</v>
      </c>
      <c r="H39" s="2323">
        <v>11347</v>
      </c>
    </row>
    <row r="40" spans="1:10" x14ac:dyDescent="0.25">
      <c r="A40" s="317" t="s">
        <v>424</v>
      </c>
      <c r="B40" s="748">
        <v>8208</v>
      </c>
      <c r="C40" s="748">
        <v>3420</v>
      </c>
      <c r="D40" s="2323">
        <v>1770</v>
      </c>
      <c r="E40" s="2323"/>
      <c r="F40" s="2323"/>
      <c r="G40" s="2323">
        <v>5190</v>
      </c>
      <c r="H40" s="2323">
        <v>13399</v>
      </c>
    </row>
    <row r="41" spans="1:10" x14ac:dyDescent="0.25">
      <c r="A41" s="436" t="s">
        <v>482</v>
      </c>
      <c r="B41" s="747">
        <v>10945</v>
      </c>
      <c r="C41" s="747">
        <v>3420</v>
      </c>
      <c r="D41" s="747">
        <v>1770</v>
      </c>
      <c r="E41" s="747"/>
      <c r="F41" s="747"/>
      <c r="G41" s="747">
        <v>5190</v>
      </c>
      <c r="H41" s="747">
        <v>16135</v>
      </c>
    </row>
    <row r="42" spans="1:10" x14ac:dyDescent="0.25">
      <c r="A42" s="320"/>
      <c r="B42" s="1863"/>
      <c r="C42" s="1863"/>
      <c r="D42" s="1863"/>
      <c r="E42" s="1863"/>
      <c r="F42" s="1863"/>
      <c r="G42" s="1863"/>
      <c r="H42" s="1864"/>
    </row>
    <row r="43" spans="1:10" x14ac:dyDescent="0.25">
      <c r="A43" s="309"/>
      <c r="B43" s="1863"/>
      <c r="C43" s="1863"/>
      <c r="D43" s="1863"/>
      <c r="E43" s="1863"/>
      <c r="F43" s="1863"/>
      <c r="G43" s="1863"/>
      <c r="H43" s="1863"/>
    </row>
    <row r="44" spans="1:10" ht="15.75" thickBot="1" x14ac:dyDescent="0.3">
      <c r="A44" s="192" t="s">
        <v>481</v>
      </c>
      <c r="B44" s="1865"/>
      <c r="C44" s="1866"/>
      <c r="D44" s="1866"/>
      <c r="E44" s="1867"/>
      <c r="F44" s="1867"/>
      <c r="G44" s="277"/>
      <c r="H44" s="277"/>
    </row>
    <row r="45" spans="1:10" ht="15.75" thickBot="1" x14ac:dyDescent="0.3">
      <c r="A45" s="314" t="s">
        <v>480</v>
      </c>
      <c r="B45" s="1868" t="s">
        <v>1339</v>
      </c>
      <c r="C45" s="1868" t="s">
        <v>1193</v>
      </c>
      <c r="D45" s="1868" t="s">
        <v>1361</v>
      </c>
      <c r="E45" s="1869" t="s">
        <v>1360</v>
      </c>
      <c r="F45" s="1869" t="s">
        <v>1186</v>
      </c>
      <c r="G45" s="1869"/>
      <c r="H45" s="1869"/>
    </row>
    <row r="46" spans="1:10" x14ac:dyDescent="0.25">
      <c r="A46" s="436" t="s">
        <v>479</v>
      </c>
      <c r="B46" s="1870">
        <v>12.7</v>
      </c>
      <c r="C46" s="1870">
        <v>11.4</v>
      </c>
      <c r="D46" s="1870">
        <v>10.8</v>
      </c>
      <c r="E46" s="1870">
        <v>10.9</v>
      </c>
      <c r="F46" s="1870">
        <v>11.5</v>
      </c>
      <c r="G46" s="1870"/>
      <c r="H46" s="1870"/>
    </row>
    <row r="47" spans="1:10" x14ac:dyDescent="0.25">
      <c r="A47" s="1400" t="s">
        <v>1194</v>
      </c>
      <c r="B47" s="362"/>
      <c r="C47" s="362"/>
      <c r="D47" s="362"/>
      <c r="E47" s="362"/>
      <c r="F47" s="362"/>
      <c r="G47" s="362"/>
      <c r="H47" s="362"/>
      <c r="I47" s="349"/>
    </row>
    <row r="48" spans="1:10" x14ac:dyDescent="0.25">
      <c r="A48" s="1017"/>
      <c r="B48" s="330"/>
      <c r="C48" s="987"/>
      <c r="D48" s="987"/>
      <c r="E48" s="986"/>
      <c r="F48" s="986"/>
      <c r="G48" s="975"/>
      <c r="H48" s="975"/>
      <c r="I48" s="349"/>
    </row>
    <row r="49" spans="8:8" x14ac:dyDescent="0.25">
      <c r="H49" s="309"/>
    </row>
    <row r="50" spans="8:8" x14ac:dyDescent="0.25">
      <c r="H50" s="309"/>
    </row>
    <row r="51" spans="8:8" x14ac:dyDescent="0.25">
      <c r="H51" s="1116"/>
    </row>
    <row r="52" spans="8:8" x14ac:dyDescent="0.25">
      <c r="H52" s="1116"/>
    </row>
    <row r="53" spans="8:8" x14ac:dyDescent="0.25">
      <c r="H53" s="1116"/>
    </row>
    <row r="54" spans="8:8" x14ac:dyDescent="0.25">
      <c r="H54" s="1116"/>
    </row>
    <row r="55" spans="8:8" x14ac:dyDescent="0.25">
      <c r="H55" s="1116"/>
    </row>
    <row r="56" spans="8:8" x14ac:dyDescent="0.25">
      <c r="H56" s="1116"/>
    </row>
    <row r="57" spans="8:8" x14ac:dyDescent="0.25">
      <c r="H57" s="1116"/>
    </row>
    <row r="58" spans="8:8" x14ac:dyDescent="0.25">
      <c r="H58" s="1116"/>
    </row>
    <row r="59" spans="8:8" x14ac:dyDescent="0.25">
      <c r="H59" s="1116"/>
    </row>
    <row r="60" spans="8:8" x14ac:dyDescent="0.25">
      <c r="H60" s="1116"/>
    </row>
    <row r="61" spans="8:8" x14ac:dyDescent="0.25">
      <c r="H61" s="1116"/>
    </row>
    <row r="62" spans="8:8" x14ac:dyDescent="0.25">
      <c r="H62" s="1116"/>
    </row>
    <row r="63" spans="8:8" x14ac:dyDescent="0.25">
      <c r="H63" s="1116"/>
    </row>
    <row r="64" spans="8:8" x14ac:dyDescent="0.25">
      <c r="H64" s="1116"/>
    </row>
    <row r="65" spans="1:8" x14ac:dyDescent="0.25">
      <c r="H65" s="1116"/>
    </row>
    <row r="66" spans="1:8" x14ac:dyDescent="0.25">
      <c r="H66" s="1116"/>
    </row>
    <row r="67" spans="1:8" x14ac:dyDescent="0.25">
      <c r="H67" s="1116"/>
    </row>
    <row r="68" spans="1:8" x14ac:dyDescent="0.25">
      <c r="H68" s="1116"/>
    </row>
    <row r="69" spans="1:8" x14ac:dyDescent="0.25">
      <c r="H69" s="1116"/>
    </row>
    <row r="70" spans="1:8" x14ac:dyDescent="0.25">
      <c r="H70" s="1116"/>
    </row>
    <row r="71" spans="1:8" x14ac:dyDescent="0.25">
      <c r="H71" s="1116"/>
    </row>
    <row r="72" spans="1:8" x14ac:dyDescent="0.25">
      <c r="H72" s="1116"/>
    </row>
    <row r="73" spans="1:8" x14ac:dyDescent="0.25">
      <c r="H73" s="1116"/>
    </row>
    <row r="74" spans="1:8" x14ac:dyDescent="0.25">
      <c r="H74" s="1116"/>
    </row>
    <row r="75" spans="1:8" x14ac:dyDescent="0.25">
      <c r="H75" s="1116"/>
    </row>
    <row r="76" spans="1:8" x14ac:dyDescent="0.25">
      <c r="H76" s="1116"/>
    </row>
    <row r="77" spans="1:8" x14ac:dyDescent="0.25">
      <c r="H77" s="1116"/>
    </row>
    <row r="78" spans="1:8" x14ac:dyDescent="0.25">
      <c r="A78" s="181"/>
      <c r="B78" s="177"/>
      <c r="C78" s="177"/>
      <c r="D78" s="177"/>
      <c r="E78" s="177"/>
      <c r="F78" s="177"/>
      <c r="G78" s="177"/>
      <c r="H78" s="1116"/>
    </row>
    <row r="79" spans="1:8" x14ac:dyDescent="0.25">
      <c r="A79" s="181"/>
      <c r="B79" s="177"/>
      <c r="C79" s="177"/>
      <c r="D79" s="177"/>
      <c r="E79" s="177"/>
      <c r="F79" s="177"/>
      <c r="G79" s="177"/>
      <c r="H79" s="177"/>
    </row>
    <row r="80" spans="1:8" x14ac:dyDescent="0.25">
      <c r="B80" s="433"/>
      <c r="C80" s="221"/>
      <c r="D80" s="220"/>
      <c r="E80" s="220"/>
      <c r="F80" s="219"/>
      <c r="G80" s="434"/>
      <c r="H80" s="433"/>
    </row>
  </sheetData>
  <mergeCells count="12">
    <mergeCell ref="B33:B34"/>
    <mergeCell ref="C33:F33"/>
    <mergeCell ref="G33:G34"/>
    <mergeCell ref="B3:C4"/>
    <mergeCell ref="D3:E4"/>
    <mergeCell ref="F3:G4"/>
    <mergeCell ref="B5:B6"/>
    <mergeCell ref="C5:C6"/>
    <mergeCell ref="D5:D6"/>
    <mergeCell ref="E5:E6"/>
    <mergeCell ref="F5:F6"/>
    <mergeCell ref="G5:G6"/>
  </mergeCells>
  <pageMargins left="0.7" right="0.7" top="0.75" bottom="0.75" header="0.3" footer="0.3"/>
  <pageSetup paperSize="9" scale="75" orientation="portrait" r:id="rId1"/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4270F5-9A29-4283-B171-4619FA784B9B}">
  <sheetPr>
    <tabColor theme="6" tint="0.59999389629810485"/>
  </sheetPr>
  <dimension ref="A1:AZ332"/>
  <sheetViews>
    <sheetView view="pageBreakPreview" topLeftCell="A52" zoomScaleNormal="100" zoomScaleSheetLayoutView="100" zoomScalePageLayoutView="110" workbookViewId="0"/>
  </sheetViews>
  <sheetFormatPr defaultColWidth="9.140625" defaultRowHeight="11.25" x14ac:dyDescent="0.2"/>
  <cols>
    <col min="1" max="1" width="42.42578125" style="1153" customWidth="1"/>
    <col min="2" max="2" width="7.140625" style="1153" customWidth="1"/>
    <col min="3" max="3" width="7.140625" style="1156" customWidth="1"/>
    <col min="4" max="13" width="7.140625" style="1153" customWidth="1"/>
    <col min="14" max="14" width="30.5703125" style="1153" customWidth="1"/>
    <col min="15" max="15" width="8.140625" style="1153" customWidth="1"/>
    <col min="16" max="18" width="8.140625" style="1157" customWidth="1"/>
    <col min="19" max="26" width="8.140625" style="1153" customWidth="1"/>
    <col min="27" max="27" width="43.7109375" style="1153" customWidth="1"/>
    <col min="28" max="30" width="7" style="1153" customWidth="1"/>
    <col min="31" max="31" width="7" style="1156" customWidth="1"/>
    <col min="32" max="34" width="7" style="48" customWidth="1"/>
    <col min="35" max="37" width="7" style="1156" customWidth="1"/>
    <col min="38" max="39" width="7" style="1155" customWidth="1"/>
    <col min="40" max="40" width="30.5703125" style="1153" customWidth="1"/>
    <col min="41" max="43" width="7.85546875" style="1153" customWidth="1"/>
    <col min="44" max="50" width="7.85546875" style="1156" customWidth="1"/>
    <col min="51" max="51" width="7.85546875" style="38" customWidth="1"/>
    <col min="52" max="52" width="7.85546875" style="37" customWidth="1"/>
    <col min="53" max="16384" width="9.140625" style="1153"/>
  </cols>
  <sheetData>
    <row r="1" spans="1:52" ht="13.5" customHeight="1" x14ac:dyDescent="0.2">
      <c r="A1" s="106" t="s">
        <v>804</v>
      </c>
      <c r="B1" s="106"/>
      <c r="C1" s="106"/>
      <c r="D1" s="106"/>
      <c r="E1" s="107"/>
      <c r="F1" s="107"/>
      <c r="G1" s="1156"/>
      <c r="H1" s="1156"/>
      <c r="I1" s="1156"/>
      <c r="J1" s="1156"/>
      <c r="K1" s="1156"/>
      <c r="L1" s="1156"/>
      <c r="M1" s="1156"/>
      <c r="N1" s="2339" t="s">
        <v>804</v>
      </c>
      <c r="O1" s="2339"/>
      <c r="P1" s="2339"/>
      <c r="Q1" s="2339"/>
      <c r="R1" s="2339"/>
      <c r="S1" s="2339"/>
      <c r="T1" s="2339"/>
      <c r="U1" s="2339"/>
      <c r="V1" s="2339"/>
      <c r="W1" s="2339"/>
      <c r="X1" s="2339"/>
      <c r="Y1" s="2339"/>
      <c r="Z1" s="2339"/>
      <c r="AA1" s="571" t="s">
        <v>803</v>
      </c>
      <c r="AB1" s="571"/>
      <c r="AC1" s="571"/>
      <c r="AD1" s="571"/>
      <c r="AE1" s="569"/>
      <c r="AF1" s="859"/>
      <c r="AG1" s="859"/>
      <c r="AH1" s="859"/>
      <c r="AI1" s="569"/>
      <c r="AJ1" s="569"/>
      <c r="AK1" s="570"/>
      <c r="AL1" s="567"/>
      <c r="AM1" s="567"/>
      <c r="AN1" s="569" t="s">
        <v>803</v>
      </c>
      <c r="AO1" s="569"/>
      <c r="AP1" s="569"/>
      <c r="AQ1" s="569"/>
      <c r="AR1" s="569"/>
      <c r="AS1" s="569"/>
      <c r="AT1" s="569"/>
      <c r="AU1" s="569"/>
      <c r="AV1" s="569"/>
      <c r="AW1" s="569"/>
      <c r="AX1" s="569"/>
      <c r="AY1" s="568"/>
      <c r="AZ1" s="104"/>
    </row>
    <row r="2" spans="1:52" ht="13.5" customHeight="1" x14ac:dyDescent="0.2">
      <c r="A2" s="1156" t="s">
        <v>248</v>
      </c>
      <c r="B2" s="1156"/>
      <c r="D2" s="1156"/>
      <c r="E2" s="1156"/>
      <c r="F2" s="1156"/>
      <c r="G2" s="1156"/>
      <c r="H2" s="1156"/>
      <c r="I2" s="1156"/>
      <c r="J2" s="1156"/>
      <c r="K2" s="1156"/>
      <c r="L2" s="1156"/>
      <c r="M2" s="1156"/>
      <c r="AN2" s="1156"/>
      <c r="AP2" s="1156"/>
      <c r="AQ2" s="1156"/>
    </row>
    <row r="3" spans="1:52" ht="13.5" customHeight="1" x14ac:dyDescent="0.2">
      <c r="A3" s="110" t="s">
        <v>247</v>
      </c>
      <c r="B3" s="110"/>
      <c r="C3" s="110"/>
      <c r="D3" s="110"/>
      <c r="E3" s="110"/>
      <c r="F3" s="110"/>
      <c r="G3" s="1156"/>
      <c r="H3" s="1156"/>
      <c r="I3" s="1156"/>
      <c r="J3" s="1156"/>
      <c r="K3" s="1156"/>
      <c r="L3" s="1156"/>
      <c r="M3" s="1156"/>
      <c r="N3" s="109" t="s">
        <v>246</v>
      </c>
      <c r="O3" s="109"/>
      <c r="P3" s="108"/>
      <c r="Q3" s="108"/>
      <c r="R3" s="108"/>
      <c r="S3" s="94"/>
      <c r="T3" s="94"/>
      <c r="AA3" s="1743" t="s">
        <v>247</v>
      </c>
      <c r="AB3" s="1743"/>
      <c r="AC3" s="1743"/>
      <c r="AD3" s="1743"/>
      <c r="AE3" s="106"/>
      <c r="AF3" s="856"/>
      <c r="AG3" s="856"/>
      <c r="AH3" s="856"/>
      <c r="AI3" s="106"/>
      <c r="AJ3" s="106"/>
      <c r="AK3" s="107"/>
      <c r="AL3" s="96"/>
      <c r="AM3" s="96"/>
      <c r="AN3" s="106" t="s">
        <v>246</v>
      </c>
      <c r="AO3" s="109"/>
      <c r="AP3" s="106"/>
      <c r="AQ3" s="106"/>
      <c r="AR3" s="105"/>
      <c r="AS3" s="105"/>
      <c r="AT3" s="105"/>
      <c r="AU3" s="105"/>
      <c r="AV3" s="105"/>
      <c r="AW3" s="105"/>
      <c r="AX3" s="106"/>
      <c r="AY3" s="105"/>
      <c r="AZ3" s="104"/>
    </row>
    <row r="4" spans="1:52" ht="20.25" customHeight="1" x14ac:dyDescent="0.2">
      <c r="A4" s="1156"/>
      <c r="B4" s="1156"/>
      <c r="D4" s="1156"/>
      <c r="E4" s="1156"/>
      <c r="F4" s="1156"/>
      <c r="G4" s="1156"/>
      <c r="H4" s="1156"/>
      <c r="I4" s="1156"/>
      <c r="J4" s="1156"/>
      <c r="K4" s="1156"/>
      <c r="L4" s="1156"/>
      <c r="M4" s="1156"/>
      <c r="AN4" s="1156"/>
      <c r="AP4" s="1156"/>
      <c r="AQ4" s="1156"/>
      <c r="AR4" s="38"/>
      <c r="AS4" s="38"/>
      <c r="AT4" s="38"/>
      <c r="AU4" s="38"/>
      <c r="AV4" s="38"/>
      <c r="AW4" s="38"/>
    </row>
    <row r="5" spans="1:52" ht="35.25" customHeight="1" thickBot="1" x14ac:dyDescent="0.25">
      <c r="A5" s="86" t="s">
        <v>143</v>
      </c>
      <c r="B5" s="2187" t="s">
        <v>871</v>
      </c>
      <c r="C5" s="560">
        <v>2018</v>
      </c>
      <c r="D5" s="560">
        <v>2017</v>
      </c>
      <c r="E5" s="85">
        <v>2016</v>
      </c>
      <c r="F5" s="85">
        <v>2015</v>
      </c>
      <c r="G5" s="85">
        <v>2014</v>
      </c>
      <c r="H5" s="85">
        <v>2013</v>
      </c>
      <c r="I5" s="85">
        <v>2012</v>
      </c>
      <c r="J5" s="85">
        <v>2011</v>
      </c>
      <c r="K5" s="85">
        <v>2010</v>
      </c>
      <c r="L5" s="85">
        <v>2009</v>
      </c>
      <c r="M5" s="85">
        <v>2008</v>
      </c>
      <c r="N5" s="1689" t="s">
        <v>143</v>
      </c>
      <c r="O5" s="1689">
        <v>2019</v>
      </c>
      <c r="P5" s="90">
        <v>2018</v>
      </c>
      <c r="Q5" s="90">
        <v>2017</v>
      </c>
      <c r="R5" s="90">
        <v>2016</v>
      </c>
      <c r="S5" s="90">
        <v>2015</v>
      </c>
      <c r="T5" s="90">
        <v>2014</v>
      </c>
      <c r="U5" s="90">
        <v>2013</v>
      </c>
      <c r="V5" s="90">
        <v>2012</v>
      </c>
      <c r="W5" s="90">
        <v>2011</v>
      </c>
      <c r="X5" s="90">
        <v>2010</v>
      </c>
      <c r="Y5" s="90">
        <v>2009</v>
      </c>
      <c r="Z5" s="90">
        <v>2008</v>
      </c>
      <c r="AA5" s="1689" t="s">
        <v>143</v>
      </c>
      <c r="AB5" s="103" t="s">
        <v>1320</v>
      </c>
      <c r="AC5" s="103" t="s">
        <v>1147</v>
      </c>
      <c r="AD5" s="103" t="s">
        <v>880</v>
      </c>
      <c r="AE5" s="103" t="s">
        <v>845</v>
      </c>
      <c r="AF5" s="103" t="s">
        <v>770</v>
      </c>
      <c r="AG5" s="103" t="s">
        <v>731</v>
      </c>
      <c r="AH5" s="103" t="s">
        <v>705</v>
      </c>
      <c r="AI5" s="85" t="s">
        <v>646</v>
      </c>
      <c r="AJ5" s="85" t="s">
        <v>639</v>
      </c>
      <c r="AK5" s="85" t="s">
        <v>616</v>
      </c>
      <c r="AL5" s="85" t="s">
        <v>215</v>
      </c>
      <c r="AM5" s="85" t="s">
        <v>214</v>
      </c>
      <c r="AN5" s="86" t="s">
        <v>143</v>
      </c>
      <c r="AO5" s="103" t="s">
        <v>1320</v>
      </c>
      <c r="AP5" s="103" t="s">
        <v>1147</v>
      </c>
      <c r="AQ5" s="103" t="s">
        <v>880</v>
      </c>
      <c r="AR5" s="103" t="s">
        <v>845</v>
      </c>
      <c r="AS5" s="103" t="s">
        <v>770</v>
      </c>
      <c r="AT5" s="103" t="s">
        <v>731</v>
      </c>
      <c r="AU5" s="103" t="s">
        <v>705</v>
      </c>
      <c r="AV5" s="103" t="s">
        <v>646</v>
      </c>
      <c r="AW5" s="103" t="s">
        <v>639</v>
      </c>
      <c r="AX5" s="85" t="s">
        <v>616</v>
      </c>
      <c r="AY5" s="85" t="s">
        <v>215</v>
      </c>
      <c r="AZ5" s="85" t="s">
        <v>214</v>
      </c>
    </row>
    <row r="6" spans="1:52" ht="13.5" customHeight="1" x14ac:dyDescent="0.2">
      <c r="A6" s="1015" t="s">
        <v>243</v>
      </c>
      <c r="B6" s="101">
        <v>4318</v>
      </c>
      <c r="C6" s="101">
        <v>4491</v>
      </c>
      <c r="D6" s="101">
        <v>4666</v>
      </c>
      <c r="E6" s="101">
        <v>4727</v>
      </c>
      <c r="F6" s="101">
        <v>4963</v>
      </c>
      <c r="G6" s="101">
        <v>5482</v>
      </c>
      <c r="H6" s="101">
        <v>5525</v>
      </c>
      <c r="I6" s="101">
        <v>5563</v>
      </c>
      <c r="J6" s="101">
        <v>5456</v>
      </c>
      <c r="K6" s="101">
        <v>5159</v>
      </c>
      <c r="L6" s="101">
        <v>5281</v>
      </c>
      <c r="M6" s="101">
        <v>5093</v>
      </c>
      <c r="N6" s="1170"/>
      <c r="O6" s="1170"/>
      <c r="P6" s="1014"/>
      <c r="Q6" s="1014"/>
      <c r="R6" s="1014"/>
      <c r="S6" s="1014"/>
      <c r="T6" s="1014"/>
      <c r="U6" s="1014"/>
      <c r="V6" s="1169"/>
      <c r="W6" s="1169"/>
      <c r="X6" s="1169"/>
      <c r="Y6" s="1169"/>
      <c r="Z6" s="1169"/>
      <c r="AA6" s="1157" t="s">
        <v>243</v>
      </c>
      <c r="AB6" s="59">
        <v>1108</v>
      </c>
      <c r="AC6" s="59">
        <v>1083</v>
      </c>
      <c r="AD6" s="59">
        <v>1071</v>
      </c>
      <c r="AE6" s="59">
        <v>1056</v>
      </c>
      <c r="AF6" s="59">
        <v>1142</v>
      </c>
      <c r="AG6" s="59">
        <v>1123</v>
      </c>
      <c r="AH6" s="59">
        <v>1110</v>
      </c>
      <c r="AI6" s="59">
        <v>1116</v>
      </c>
      <c r="AJ6" s="59">
        <v>1109</v>
      </c>
      <c r="AK6" s="59">
        <v>1185</v>
      </c>
      <c r="AL6" s="1167">
        <v>1175</v>
      </c>
      <c r="AM6" s="1167">
        <v>1197</v>
      </c>
      <c r="AN6" s="1168"/>
      <c r="AO6" s="1170"/>
      <c r="AP6" s="1168"/>
      <c r="AQ6" s="1168"/>
      <c r="AR6" s="98"/>
      <c r="AS6" s="98"/>
      <c r="AT6" s="98"/>
      <c r="AU6" s="98"/>
      <c r="AV6" s="98"/>
      <c r="AW6" s="98"/>
      <c r="AX6" s="1168"/>
      <c r="AY6" s="1168"/>
      <c r="AZ6" s="1162"/>
    </row>
    <row r="7" spans="1:52" ht="13.5" customHeight="1" x14ac:dyDescent="0.2">
      <c r="A7" s="1015" t="s">
        <v>131</v>
      </c>
      <c r="B7" s="101">
        <v>3011</v>
      </c>
      <c r="C7" s="101">
        <v>2993</v>
      </c>
      <c r="D7" s="101">
        <v>3369</v>
      </c>
      <c r="E7" s="101">
        <v>3238</v>
      </c>
      <c r="F7" s="101">
        <v>3230</v>
      </c>
      <c r="G7" s="101">
        <v>2842</v>
      </c>
      <c r="H7" s="101">
        <v>2642</v>
      </c>
      <c r="I7" s="101">
        <v>2468</v>
      </c>
      <c r="J7" s="101">
        <v>2395</v>
      </c>
      <c r="K7" s="101">
        <v>2156</v>
      </c>
      <c r="L7" s="101">
        <v>1693</v>
      </c>
      <c r="M7" s="101">
        <v>1883</v>
      </c>
      <c r="N7" s="102" t="s">
        <v>241</v>
      </c>
      <c r="O7" s="102"/>
      <c r="P7" s="80"/>
      <c r="Q7" s="80"/>
      <c r="R7" s="80"/>
      <c r="S7" s="80"/>
      <c r="T7" s="80"/>
      <c r="U7" s="80"/>
      <c r="V7" s="1169"/>
      <c r="W7" s="1169"/>
      <c r="X7" s="1169"/>
      <c r="Y7" s="1169"/>
      <c r="Z7" s="1169"/>
      <c r="AA7" s="1157" t="s">
        <v>242</v>
      </c>
      <c r="AB7" s="61">
        <v>775</v>
      </c>
      <c r="AC7" s="61">
        <v>756</v>
      </c>
      <c r="AD7" s="61">
        <v>743</v>
      </c>
      <c r="AE7" s="61">
        <v>737</v>
      </c>
      <c r="AF7" s="61">
        <v>720</v>
      </c>
      <c r="AG7" s="61">
        <v>703</v>
      </c>
      <c r="AH7" s="61">
        <v>800</v>
      </c>
      <c r="AI7" s="61">
        <v>770</v>
      </c>
      <c r="AJ7" s="61">
        <v>839</v>
      </c>
      <c r="AK7" s="61">
        <v>814</v>
      </c>
      <c r="AL7" s="1162">
        <v>850</v>
      </c>
      <c r="AM7" s="1162">
        <v>866</v>
      </c>
      <c r="AN7" s="64" t="s">
        <v>241</v>
      </c>
      <c r="AO7" s="102"/>
      <c r="AP7" s="64"/>
      <c r="AQ7" s="64"/>
      <c r="AR7" s="65"/>
      <c r="AS7" s="65"/>
      <c r="AT7" s="65"/>
      <c r="AU7" s="65"/>
      <c r="AV7" s="65"/>
      <c r="AW7" s="65"/>
      <c r="AX7" s="64"/>
      <c r="AY7" s="88"/>
      <c r="AZ7" s="63"/>
    </row>
    <row r="8" spans="1:52" ht="13.5" customHeight="1" x14ac:dyDescent="0.2">
      <c r="A8" s="1015" t="s">
        <v>240</v>
      </c>
      <c r="B8" s="101">
        <v>1024</v>
      </c>
      <c r="C8" s="101">
        <v>1088</v>
      </c>
      <c r="D8" s="101">
        <v>1328</v>
      </c>
      <c r="E8" s="101">
        <v>1715</v>
      </c>
      <c r="F8" s="101">
        <v>1645</v>
      </c>
      <c r="G8" s="101">
        <v>1425</v>
      </c>
      <c r="H8" s="101">
        <v>1539</v>
      </c>
      <c r="I8" s="101">
        <v>1774</v>
      </c>
      <c r="J8" s="101">
        <v>1517</v>
      </c>
      <c r="K8" s="101">
        <v>1837</v>
      </c>
      <c r="L8" s="101">
        <v>1946</v>
      </c>
      <c r="M8" s="101">
        <v>1028</v>
      </c>
      <c r="P8" s="1154"/>
      <c r="Q8" s="1154"/>
      <c r="R8" s="1154"/>
      <c r="S8" s="1154"/>
      <c r="T8" s="1154"/>
      <c r="U8" s="1192"/>
      <c r="V8" s="1154"/>
      <c r="W8" s="1154"/>
      <c r="X8" s="1154"/>
      <c r="Y8" s="1154"/>
      <c r="Z8" s="1154"/>
      <c r="AA8" s="1157" t="s">
        <v>240</v>
      </c>
      <c r="AB8" s="61">
        <v>266</v>
      </c>
      <c r="AC8" s="61">
        <v>211</v>
      </c>
      <c r="AD8" s="61">
        <v>283</v>
      </c>
      <c r="AE8" s="61">
        <v>264</v>
      </c>
      <c r="AF8" s="61">
        <v>182</v>
      </c>
      <c r="AG8" s="61">
        <v>205</v>
      </c>
      <c r="AH8" s="61">
        <v>260</v>
      </c>
      <c r="AI8" s="61">
        <v>441</v>
      </c>
      <c r="AJ8" s="61">
        <v>235</v>
      </c>
      <c r="AK8" s="61">
        <v>357</v>
      </c>
      <c r="AL8" s="1162">
        <v>361</v>
      </c>
      <c r="AM8" s="1162">
        <v>375</v>
      </c>
      <c r="AN8" s="1156"/>
      <c r="AP8" s="1156"/>
      <c r="AQ8" s="1156"/>
      <c r="AR8" s="38"/>
      <c r="AS8" s="38"/>
      <c r="AT8" s="38"/>
      <c r="AU8" s="38"/>
      <c r="AV8" s="38"/>
      <c r="AW8" s="38"/>
      <c r="AY8" s="1156"/>
      <c r="AZ8" s="1155"/>
    </row>
    <row r="9" spans="1:52" ht="13.5" customHeight="1" x14ac:dyDescent="0.2">
      <c r="A9" s="1015" t="s">
        <v>121</v>
      </c>
      <c r="B9" s="101">
        <v>50</v>
      </c>
      <c r="C9" s="101">
        <v>124</v>
      </c>
      <c r="D9" s="101">
        <v>23</v>
      </c>
      <c r="E9" s="101">
        <v>112</v>
      </c>
      <c r="F9" s="101">
        <v>39</v>
      </c>
      <c r="G9" s="101">
        <v>18</v>
      </c>
      <c r="H9" s="101">
        <v>79</v>
      </c>
      <c r="I9" s="101">
        <v>93</v>
      </c>
      <c r="J9" s="101">
        <v>42</v>
      </c>
      <c r="K9" s="101">
        <v>66</v>
      </c>
      <c r="L9" s="101">
        <v>48</v>
      </c>
      <c r="M9" s="101">
        <v>24</v>
      </c>
      <c r="N9" s="1176" t="s">
        <v>239</v>
      </c>
      <c r="O9" s="1169">
        <v>35509</v>
      </c>
      <c r="P9" s="1169">
        <v>41578</v>
      </c>
      <c r="Q9" s="1169">
        <v>43081</v>
      </c>
      <c r="R9" s="1169">
        <v>32099</v>
      </c>
      <c r="S9" s="1169">
        <v>35500</v>
      </c>
      <c r="T9" s="1169">
        <v>31067</v>
      </c>
      <c r="U9" s="1169">
        <v>33529</v>
      </c>
      <c r="V9" s="1169">
        <v>36060</v>
      </c>
      <c r="W9" s="1169">
        <v>3765</v>
      </c>
      <c r="X9" s="1169">
        <v>10023</v>
      </c>
      <c r="Y9" s="1169">
        <v>11500</v>
      </c>
      <c r="Z9" s="1169">
        <v>3157</v>
      </c>
      <c r="AA9" s="1157" t="s">
        <v>121</v>
      </c>
      <c r="AB9" s="61">
        <v>-1</v>
      </c>
      <c r="AC9" s="61">
        <v>13</v>
      </c>
      <c r="AD9" s="61">
        <v>24</v>
      </c>
      <c r="AE9" s="61">
        <v>14</v>
      </c>
      <c r="AF9" s="61">
        <v>15</v>
      </c>
      <c r="AG9" s="61">
        <v>48</v>
      </c>
      <c r="AH9" s="61">
        <v>33</v>
      </c>
      <c r="AI9" s="61">
        <v>28</v>
      </c>
      <c r="AJ9" s="61">
        <v>16</v>
      </c>
      <c r="AK9" s="61">
        <v>3</v>
      </c>
      <c r="AL9" s="1162">
        <v>0</v>
      </c>
      <c r="AM9" s="1162">
        <v>4</v>
      </c>
      <c r="AN9" s="1015" t="s">
        <v>239</v>
      </c>
      <c r="AO9" s="1169">
        <v>35509</v>
      </c>
      <c r="AP9" s="59">
        <v>31337</v>
      </c>
      <c r="AQ9" s="59">
        <v>41739</v>
      </c>
      <c r="AR9" s="59">
        <v>45764</v>
      </c>
      <c r="AS9" s="59">
        <v>41578</v>
      </c>
      <c r="AT9" s="59">
        <v>43173</v>
      </c>
      <c r="AU9" s="59">
        <v>33690</v>
      </c>
      <c r="AV9" s="59">
        <v>35587</v>
      </c>
      <c r="AW9" s="59">
        <v>43081</v>
      </c>
      <c r="AX9" s="59">
        <v>48284</v>
      </c>
      <c r="AY9" s="1167">
        <v>59512</v>
      </c>
      <c r="AZ9" s="1167">
        <v>61527</v>
      </c>
    </row>
    <row r="10" spans="1:52" ht="13.5" customHeight="1" x14ac:dyDescent="0.2">
      <c r="A10" s="1015" t="s">
        <v>112</v>
      </c>
      <c r="B10" s="101">
        <v>232</v>
      </c>
      <c r="C10" s="101">
        <v>476</v>
      </c>
      <c r="D10" s="101">
        <v>83</v>
      </c>
      <c r="E10" s="101">
        <v>135</v>
      </c>
      <c r="F10" s="101">
        <v>263</v>
      </c>
      <c r="G10" s="101">
        <v>474</v>
      </c>
      <c r="H10" s="101">
        <v>106</v>
      </c>
      <c r="I10" s="101">
        <v>100</v>
      </c>
      <c r="J10" s="101">
        <v>91</v>
      </c>
      <c r="K10" s="101">
        <v>116</v>
      </c>
      <c r="L10" s="101">
        <v>105</v>
      </c>
      <c r="M10" s="101">
        <v>172</v>
      </c>
      <c r="N10" s="1176" t="s">
        <v>238</v>
      </c>
      <c r="O10" s="1169">
        <v>9207</v>
      </c>
      <c r="P10" s="1169">
        <v>7642</v>
      </c>
      <c r="Q10" s="1169">
        <v>4796</v>
      </c>
      <c r="R10" s="1169">
        <v>11235</v>
      </c>
      <c r="S10" s="1169">
        <v>13224</v>
      </c>
      <c r="T10" s="1169">
        <v>6958</v>
      </c>
      <c r="U10" s="1192">
        <v>11769</v>
      </c>
      <c r="V10" s="1192">
        <v>8005</v>
      </c>
      <c r="W10" s="1192">
        <v>40615</v>
      </c>
      <c r="X10" s="1192"/>
      <c r="Y10" s="1192"/>
      <c r="Z10" s="1192"/>
      <c r="AA10" s="1157" t="s">
        <v>112</v>
      </c>
      <c r="AB10" s="61">
        <v>146</v>
      </c>
      <c r="AC10" s="61">
        <v>22</v>
      </c>
      <c r="AD10" s="61">
        <v>20</v>
      </c>
      <c r="AE10" s="61">
        <v>44</v>
      </c>
      <c r="AF10" s="61">
        <v>60</v>
      </c>
      <c r="AG10" s="61">
        <v>18</v>
      </c>
      <c r="AH10" s="61">
        <v>375</v>
      </c>
      <c r="AI10" s="61">
        <v>23</v>
      </c>
      <c r="AJ10" s="61">
        <v>29</v>
      </c>
      <c r="AK10" s="61">
        <v>14</v>
      </c>
      <c r="AL10" s="1162">
        <v>21</v>
      </c>
      <c r="AM10" s="1162">
        <v>19</v>
      </c>
      <c r="AN10" s="1015" t="s">
        <v>238</v>
      </c>
      <c r="AO10" s="1169">
        <v>9207</v>
      </c>
      <c r="AP10" s="59">
        <v>8153</v>
      </c>
      <c r="AQ10" s="59">
        <v>8123</v>
      </c>
      <c r="AR10" s="59">
        <v>8473</v>
      </c>
      <c r="AS10" s="59">
        <v>7642</v>
      </c>
      <c r="AT10" s="59">
        <v>6441</v>
      </c>
      <c r="AU10" s="59">
        <v>6732</v>
      </c>
      <c r="AV10" s="59">
        <v>2977</v>
      </c>
      <c r="AW10" s="59">
        <v>4796</v>
      </c>
      <c r="AX10" s="59">
        <v>5841</v>
      </c>
      <c r="AY10" s="1167">
        <v>9370</v>
      </c>
      <c r="AZ10" s="1167">
        <v>4541</v>
      </c>
    </row>
    <row r="11" spans="1:52" ht="13.5" customHeight="1" x14ac:dyDescent="0.2">
      <c r="A11" s="66" t="s">
        <v>237</v>
      </c>
      <c r="B11" s="92">
        <f t="shared" ref="B11:M11" si="0">SUM(B6:B10)</f>
        <v>8635</v>
      </c>
      <c r="C11" s="92">
        <f t="shared" si="0"/>
        <v>9172</v>
      </c>
      <c r="D11" s="92">
        <f t="shared" si="0"/>
        <v>9469</v>
      </c>
      <c r="E11" s="92">
        <f t="shared" si="0"/>
        <v>9927</v>
      </c>
      <c r="F11" s="92">
        <f t="shared" si="0"/>
        <v>10140</v>
      </c>
      <c r="G11" s="92">
        <f t="shared" si="0"/>
        <v>10241</v>
      </c>
      <c r="H11" s="92">
        <f t="shared" si="0"/>
        <v>9891</v>
      </c>
      <c r="I11" s="92">
        <f t="shared" si="0"/>
        <v>9998</v>
      </c>
      <c r="J11" s="92">
        <f t="shared" si="0"/>
        <v>9501</v>
      </c>
      <c r="K11" s="92">
        <f t="shared" si="0"/>
        <v>9334</v>
      </c>
      <c r="L11" s="92">
        <f t="shared" si="0"/>
        <v>9073</v>
      </c>
      <c r="M11" s="92">
        <f t="shared" si="0"/>
        <v>8200</v>
      </c>
      <c r="N11" s="1176" t="s">
        <v>236</v>
      </c>
      <c r="O11" s="1169">
        <v>8516</v>
      </c>
      <c r="P11" s="1169">
        <v>11320</v>
      </c>
      <c r="Q11" s="1169">
        <v>8592</v>
      </c>
      <c r="R11" s="1169">
        <v>9026</v>
      </c>
      <c r="S11" s="1169">
        <v>10762</v>
      </c>
      <c r="T11" s="1169">
        <v>12217</v>
      </c>
      <c r="U11" s="1169">
        <v>10743</v>
      </c>
      <c r="V11" s="1169">
        <v>10569</v>
      </c>
      <c r="W11" s="1169">
        <v>11250</v>
      </c>
      <c r="X11" s="1169">
        <v>15788</v>
      </c>
      <c r="Y11" s="1169">
        <v>18555</v>
      </c>
      <c r="Z11" s="1169">
        <v>23903</v>
      </c>
      <c r="AA11" s="99" t="s">
        <v>237</v>
      </c>
      <c r="AB11" s="44">
        <f t="shared" ref="AB11:AK11" si="1">SUM(AB6:AB10)</f>
        <v>2294</v>
      </c>
      <c r="AC11" s="44">
        <f t="shared" si="1"/>
        <v>2085</v>
      </c>
      <c r="AD11" s="44">
        <f t="shared" si="1"/>
        <v>2141</v>
      </c>
      <c r="AE11" s="44">
        <f t="shared" si="1"/>
        <v>2115</v>
      </c>
      <c r="AF11" s="44">
        <f t="shared" si="1"/>
        <v>2119</v>
      </c>
      <c r="AG11" s="44">
        <f t="shared" si="1"/>
        <v>2097</v>
      </c>
      <c r="AH11" s="44">
        <f t="shared" si="1"/>
        <v>2578</v>
      </c>
      <c r="AI11" s="44">
        <f t="shared" si="1"/>
        <v>2378</v>
      </c>
      <c r="AJ11" s="44">
        <f t="shared" si="1"/>
        <v>2228</v>
      </c>
      <c r="AK11" s="44">
        <f t="shared" si="1"/>
        <v>2373</v>
      </c>
      <c r="AL11" s="43">
        <v>2407</v>
      </c>
      <c r="AM11" s="43">
        <v>2461</v>
      </c>
      <c r="AN11" s="1015" t="s">
        <v>236</v>
      </c>
      <c r="AO11" s="1169">
        <v>8516</v>
      </c>
      <c r="AP11" s="59">
        <v>20067</v>
      </c>
      <c r="AQ11" s="59">
        <v>17796</v>
      </c>
      <c r="AR11" s="59">
        <v>14389</v>
      </c>
      <c r="AS11" s="59">
        <v>11320</v>
      </c>
      <c r="AT11" s="59">
        <v>16384</v>
      </c>
      <c r="AU11" s="59">
        <v>13351</v>
      </c>
      <c r="AV11" s="59">
        <v>17243</v>
      </c>
      <c r="AW11" s="59">
        <v>8592</v>
      </c>
      <c r="AX11" s="59">
        <v>14362</v>
      </c>
      <c r="AY11" s="1167">
        <v>20999</v>
      </c>
      <c r="AZ11" s="1167">
        <v>18764</v>
      </c>
    </row>
    <row r="12" spans="1:52" ht="13.5" customHeight="1" x14ac:dyDescent="0.2">
      <c r="A12" s="1015" t="s">
        <v>103</v>
      </c>
      <c r="B12" s="101">
        <v>-3017</v>
      </c>
      <c r="C12" s="101">
        <v>-2998</v>
      </c>
      <c r="D12" s="101">
        <v>-3212</v>
      </c>
      <c r="E12" s="101">
        <v>-2926</v>
      </c>
      <c r="F12" s="101">
        <v>-3263</v>
      </c>
      <c r="G12" s="101">
        <v>-3159</v>
      </c>
      <c r="H12" s="101">
        <v>-2978</v>
      </c>
      <c r="I12" s="101">
        <v>-2989</v>
      </c>
      <c r="J12" s="101">
        <v>-3113</v>
      </c>
      <c r="K12" s="101">
        <v>-2784</v>
      </c>
      <c r="L12" s="101">
        <v>-2724</v>
      </c>
      <c r="M12" s="101">
        <v>-2568</v>
      </c>
      <c r="N12" s="1176" t="s">
        <v>235</v>
      </c>
      <c r="O12" s="1169">
        <v>322740</v>
      </c>
      <c r="P12" s="1169">
        <v>308304</v>
      </c>
      <c r="Q12" s="1169">
        <v>310158</v>
      </c>
      <c r="R12" s="1169">
        <v>317689</v>
      </c>
      <c r="S12" s="1169">
        <v>340920</v>
      </c>
      <c r="T12" s="1169">
        <v>348085</v>
      </c>
      <c r="U12" s="1169">
        <v>342451</v>
      </c>
      <c r="V12" s="1169">
        <v>346251</v>
      </c>
      <c r="W12" s="1169">
        <v>337203</v>
      </c>
      <c r="X12" s="1169">
        <v>314211</v>
      </c>
      <c r="Y12" s="1169">
        <v>282411</v>
      </c>
      <c r="Z12" s="1169">
        <v>265100</v>
      </c>
      <c r="AA12" s="99" t="s">
        <v>1123</v>
      </c>
      <c r="AB12" s="44">
        <v>2156</v>
      </c>
      <c r="AC12" s="44">
        <v>2085</v>
      </c>
      <c r="AD12" s="44">
        <v>2141</v>
      </c>
      <c r="AE12" s="44">
        <v>2115</v>
      </c>
      <c r="AF12" s="44">
        <v>2033</v>
      </c>
      <c r="AG12" s="44">
        <v>2097</v>
      </c>
      <c r="AH12" s="44">
        <v>2229</v>
      </c>
      <c r="AI12" s="44">
        <v>2243</v>
      </c>
      <c r="AJ12" s="44">
        <v>2228</v>
      </c>
      <c r="AK12" s="44">
        <v>2373</v>
      </c>
      <c r="AL12" s="43">
        <v>2407</v>
      </c>
      <c r="AM12" s="43">
        <v>2461</v>
      </c>
      <c r="AN12" s="1015" t="s">
        <v>235</v>
      </c>
      <c r="AO12" s="1169">
        <v>322740</v>
      </c>
      <c r="AP12" s="59">
        <v>328268</v>
      </c>
      <c r="AQ12" s="59">
        <v>323783</v>
      </c>
      <c r="AR12" s="59">
        <v>325577</v>
      </c>
      <c r="AS12" s="59">
        <v>308304</v>
      </c>
      <c r="AT12" s="59">
        <v>316494</v>
      </c>
      <c r="AU12" s="59">
        <v>314813</v>
      </c>
      <c r="AV12" s="59">
        <v>310926</v>
      </c>
      <c r="AW12" s="59">
        <v>310158</v>
      </c>
      <c r="AX12" s="59">
        <v>313706</v>
      </c>
      <c r="AY12" s="1167">
        <v>314680</v>
      </c>
      <c r="AZ12" s="1167">
        <v>320052</v>
      </c>
    </row>
    <row r="13" spans="1:52" ht="13.5" customHeight="1" x14ac:dyDescent="0.2">
      <c r="A13" s="1015" t="s">
        <v>101</v>
      </c>
      <c r="B13" s="101">
        <v>-1639</v>
      </c>
      <c r="C13" s="101">
        <v>-1566</v>
      </c>
      <c r="D13" s="101">
        <v>-1622</v>
      </c>
      <c r="E13" s="101">
        <v>-1646</v>
      </c>
      <c r="F13" s="101">
        <v>-1485</v>
      </c>
      <c r="G13" s="101">
        <v>-1656</v>
      </c>
      <c r="H13" s="101">
        <v>-1835</v>
      </c>
      <c r="I13" s="101">
        <v>-1808</v>
      </c>
      <c r="J13" s="101">
        <v>-1914</v>
      </c>
      <c r="K13" s="101">
        <v>-1862</v>
      </c>
      <c r="L13" s="101">
        <v>-1639</v>
      </c>
      <c r="M13" s="101">
        <v>-1646</v>
      </c>
      <c r="N13" s="1176" t="s">
        <v>234</v>
      </c>
      <c r="O13" s="1169">
        <v>64930</v>
      </c>
      <c r="P13" s="1169">
        <v>76222</v>
      </c>
      <c r="Q13" s="1169">
        <v>75294</v>
      </c>
      <c r="R13" s="1169">
        <v>87701</v>
      </c>
      <c r="S13" s="1169">
        <v>86535</v>
      </c>
      <c r="T13" s="1169">
        <v>87110</v>
      </c>
      <c r="U13" s="1169">
        <v>87314</v>
      </c>
      <c r="V13" s="1169">
        <v>86626</v>
      </c>
      <c r="W13" s="1169">
        <v>92373</v>
      </c>
      <c r="X13" s="1169">
        <v>69137</v>
      </c>
      <c r="Y13" s="1169">
        <v>56155</v>
      </c>
      <c r="Z13" s="1169">
        <v>44830</v>
      </c>
      <c r="AA13" s="1157" t="s">
        <v>103</v>
      </c>
      <c r="AB13" s="61">
        <v>-648</v>
      </c>
      <c r="AC13" s="61">
        <v>-924</v>
      </c>
      <c r="AD13" s="61">
        <v>-727</v>
      </c>
      <c r="AE13" s="61">
        <v>-718</v>
      </c>
      <c r="AF13" s="61">
        <v>-744</v>
      </c>
      <c r="AG13" s="61">
        <v>-726</v>
      </c>
      <c r="AH13" s="61">
        <v>-730</v>
      </c>
      <c r="AI13" s="61">
        <v>-798</v>
      </c>
      <c r="AJ13" s="61">
        <v>-861</v>
      </c>
      <c r="AK13" s="61">
        <v>-757</v>
      </c>
      <c r="AL13" s="1162">
        <v>-795</v>
      </c>
      <c r="AM13" s="1162">
        <v>-799</v>
      </c>
      <c r="AN13" s="1015" t="s">
        <v>234</v>
      </c>
      <c r="AO13" s="1169">
        <v>64930</v>
      </c>
      <c r="AP13" s="59">
        <v>66202</v>
      </c>
      <c r="AQ13" s="59">
        <v>69633</v>
      </c>
      <c r="AR13" s="59">
        <v>70559</v>
      </c>
      <c r="AS13" s="59">
        <v>76222</v>
      </c>
      <c r="AT13" s="59">
        <v>74900</v>
      </c>
      <c r="AU13" s="59">
        <v>74987</v>
      </c>
      <c r="AV13" s="59">
        <v>73198</v>
      </c>
      <c r="AW13" s="59">
        <v>75294</v>
      </c>
      <c r="AX13" s="59">
        <v>87580</v>
      </c>
      <c r="AY13" s="1167">
        <v>90592</v>
      </c>
      <c r="AZ13" s="1167">
        <v>93211</v>
      </c>
    </row>
    <row r="14" spans="1:52" ht="13.5" customHeight="1" x14ac:dyDescent="0.2">
      <c r="A14" s="1194" t="s">
        <v>231</v>
      </c>
      <c r="B14" s="95">
        <v>-1330</v>
      </c>
      <c r="C14" s="95">
        <v>-482</v>
      </c>
      <c r="D14" s="95">
        <v>-268</v>
      </c>
      <c r="E14" s="95">
        <v>-228</v>
      </c>
      <c r="F14" s="95">
        <v>-209</v>
      </c>
      <c r="G14" s="101">
        <v>-585</v>
      </c>
      <c r="H14" s="101">
        <v>-227</v>
      </c>
      <c r="I14" s="101">
        <v>-267</v>
      </c>
      <c r="J14" s="101">
        <v>-192</v>
      </c>
      <c r="K14" s="101">
        <v>-170</v>
      </c>
      <c r="L14" s="101">
        <v>-149</v>
      </c>
      <c r="M14" s="101">
        <v>-124</v>
      </c>
      <c r="N14" s="1176" t="s">
        <v>232</v>
      </c>
      <c r="O14" s="1169">
        <v>7151</v>
      </c>
      <c r="P14" s="1169">
        <v>7568</v>
      </c>
      <c r="Q14" s="1169">
        <v>6489</v>
      </c>
      <c r="R14" s="1169">
        <v>5108</v>
      </c>
      <c r="S14" s="1169">
        <v>8341</v>
      </c>
      <c r="T14" s="1169">
        <v>12151</v>
      </c>
      <c r="U14" s="1169">
        <v>9575</v>
      </c>
      <c r="V14" s="1169">
        <v>7970</v>
      </c>
      <c r="W14" s="1169">
        <v>8373</v>
      </c>
      <c r="X14" s="1169">
        <v>9494</v>
      </c>
      <c r="Y14" s="1169" t="s">
        <v>233</v>
      </c>
      <c r="Z14" s="1169">
        <v>7937</v>
      </c>
      <c r="AA14" s="1157" t="s">
        <v>101</v>
      </c>
      <c r="AB14" s="61">
        <v>-375</v>
      </c>
      <c r="AC14" s="61">
        <v>-366</v>
      </c>
      <c r="AD14" s="61">
        <v>-304</v>
      </c>
      <c r="AE14" s="61">
        <v>-594</v>
      </c>
      <c r="AF14" s="61">
        <v>-390</v>
      </c>
      <c r="AG14" s="61">
        <v>-323</v>
      </c>
      <c r="AH14" s="61">
        <v>-350</v>
      </c>
      <c r="AI14" s="61">
        <v>-503</v>
      </c>
      <c r="AJ14" s="61">
        <v>-425</v>
      </c>
      <c r="AK14" s="61">
        <v>-377</v>
      </c>
      <c r="AL14" s="1162">
        <v>-433</v>
      </c>
      <c r="AM14" s="1162">
        <v>-387</v>
      </c>
      <c r="AN14" s="1015" t="s">
        <v>232</v>
      </c>
      <c r="AO14" s="1169">
        <v>7151</v>
      </c>
      <c r="AP14" s="59">
        <v>6092</v>
      </c>
      <c r="AQ14" s="59">
        <v>6557</v>
      </c>
      <c r="AR14" s="59">
        <v>11582</v>
      </c>
      <c r="AS14" s="59">
        <v>7568</v>
      </c>
      <c r="AT14" s="59">
        <v>9807</v>
      </c>
      <c r="AU14" s="59">
        <v>8898</v>
      </c>
      <c r="AV14" s="59">
        <v>9618</v>
      </c>
      <c r="AW14" s="59">
        <v>6489</v>
      </c>
      <c r="AX14" s="59">
        <v>7279</v>
      </c>
      <c r="AY14" s="1167">
        <v>5505</v>
      </c>
      <c r="AZ14" s="1167">
        <v>5263</v>
      </c>
    </row>
    <row r="15" spans="1:52" ht="13.5" customHeight="1" x14ac:dyDescent="0.2">
      <c r="A15" s="66" t="s">
        <v>228</v>
      </c>
      <c r="B15" s="92">
        <f t="shared" ref="B15:G15" si="2">SUM(B12:B14)</f>
        <v>-5986</v>
      </c>
      <c r="C15" s="92">
        <f t="shared" si="2"/>
        <v>-5046</v>
      </c>
      <c r="D15" s="92">
        <f t="shared" si="2"/>
        <v>-5102</v>
      </c>
      <c r="E15" s="92">
        <f t="shared" si="2"/>
        <v>-4800</v>
      </c>
      <c r="F15" s="92">
        <f t="shared" si="2"/>
        <v>-4957</v>
      </c>
      <c r="G15" s="92">
        <f t="shared" si="2"/>
        <v>-5400</v>
      </c>
      <c r="H15" s="92">
        <v>-5040</v>
      </c>
      <c r="I15" s="92">
        <v>-5064</v>
      </c>
      <c r="J15" s="92">
        <v>-5219</v>
      </c>
      <c r="K15" s="92">
        <v>-4816</v>
      </c>
      <c r="L15" s="92">
        <v>-4512</v>
      </c>
      <c r="M15" s="92">
        <v>-4338</v>
      </c>
      <c r="N15" s="1176" t="s">
        <v>230</v>
      </c>
      <c r="O15" s="1169">
        <v>14184</v>
      </c>
      <c r="P15" s="1169">
        <v>12452</v>
      </c>
      <c r="Q15" s="1169">
        <v>17180</v>
      </c>
      <c r="R15" s="1169">
        <v>21524</v>
      </c>
      <c r="S15" s="1169">
        <v>22273</v>
      </c>
      <c r="T15" s="1169">
        <v>39749</v>
      </c>
      <c r="U15" s="1169">
        <v>33271</v>
      </c>
      <c r="V15" s="1169">
        <v>28128</v>
      </c>
      <c r="W15" s="1169">
        <v>20167</v>
      </c>
      <c r="X15" s="1169">
        <v>17293</v>
      </c>
      <c r="Y15" s="1169">
        <v>13703</v>
      </c>
      <c r="Z15" s="1169">
        <v>10669</v>
      </c>
      <c r="AA15" s="1157" t="s">
        <v>231</v>
      </c>
      <c r="AB15" s="61">
        <v>-156</v>
      </c>
      <c r="AC15" s="61">
        <v>-885</v>
      </c>
      <c r="AD15" s="61">
        <v>-149</v>
      </c>
      <c r="AE15" s="61">
        <v>-140</v>
      </c>
      <c r="AF15" s="61">
        <v>-250</v>
      </c>
      <c r="AG15" s="61">
        <v>-87</v>
      </c>
      <c r="AH15" s="61">
        <v>-74</v>
      </c>
      <c r="AI15" s="61">
        <v>-71</v>
      </c>
      <c r="AJ15" s="61">
        <v>-75</v>
      </c>
      <c r="AK15" s="61">
        <v>-70</v>
      </c>
      <c r="AL15" s="1162">
        <v>-63</v>
      </c>
      <c r="AM15" s="1162">
        <v>-60</v>
      </c>
      <c r="AN15" s="1015" t="s">
        <v>230</v>
      </c>
      <c r="AO15" s="1169">
        <v>14184</v>
      </c>
      <c r="AP15" s="59">
        <v>14919</v>
      </c>
      <c r="AQ15" s="59">
        <v>14969</v>
      </c>
      <c r="AR15" s="59">
        <v>16137</v>
      </c>
      <c r="AS15" s="59">
        <v>12452</v>
      </c>
      <c r="AT15" s="59">
        <v>15061</v>
      </c>
      <c r="AU15" s="59">
        <v>15568</v>
      </c>
      <c r="AV15" s="59">
        <v>17176</v>
      </c>
      <c r="AW15" s="59">
        <v>17180</v>
      </c>
      <c r="AX15" s="59">
        <v>29540</v>
      </c>
      <c r="AY15" s="1167">
        <v>28692</v>
      </c>
      <c r="AZ15" s="1167">
        <v>27942</v>
      </c>
    </row>
    <row r="16" spans="1:52" ht="18" customHeight="1" x14ac:dyDescent="0.2">
      <c r="A16" s="66" t="s">
        <v>227</v>
      </c>
      <c r="B16" s="92">
        <f>+B11+B15</f>
        <v>2649</v>
      </c>
      <c r="C16" s="92">
        <f>+C11+C15</f>
        <v>4126</v>
      </c>
      <c r="D16" s="92">
        <v>4367</v>
      </c>
      <c r="E16" s="92">
        <v>5127</v>
      </c>
      <c r="F16" s="92">
        <v>5183</v>
      </c>
      <c r="G16" s="92">
        <v>4841</v>
      </c>
      <c r="H16" s="92">
        <v>4851</v>
      </c>
      <c r="I16" s="92">
        <v>4934</v>
      </c>
      <c r="J16" s="92">
        <v>4282</v>
      </c>
      <c r="K16" s="92">
        <v>4518</v>
      </c>
      <c r="L16" s="92">
        <v>4561</v>
      </c>
      <c r="M16" s="92">
        <v>3862</v>
      </c>
      <c r="N16" s="1184" t="s">
        <v>229</v>
      </c>
      <c r="O16" s="1169">
        <v>30799</v>
      </c>
      <c r="P16" s="1169">
        <v>24583</v>
      </c>
      <c r="Q16" s="1169">
        <v>25879</v>
      </c>
      <c r="R16" s="1169">
        <v>23102</v>
      </c>
      <c r="S16" s="1169">
        <v>20434</v>
      </c>
      <c r="T16" s="1154"/>
      <c r="U16" s="1154"/>
      <c r="V16" s="1154"/>
      <c r="W16" s="1154"/>
      <c r="X16" s="1154"/>
      <c r="Y16" s="1154"/>
      <c r="Z16" s="1154"/>
      <c r="AA16" s="99" t="s">
        <v>228</v>
      </c>
      <c r="AB16" s="44">
        <f t="shared" ref="AB16:AK16" si="3">SUM(AB13:AB15)</f>
        <v>-1179</v>
      </c>
      <c r="AC16" s="44">
        <f t="shared" si="3"/>
        <v>-2175</v>
      </c>
      <c r="AD16" s="44">
        <f t="shared" si="3"/>
        <v>-1180</v>
      </c>
      <c r="AE16" s="44">
        <f t="shared" si="3"/>
        <v>-1452</v>
      </c>
      <c r="AF16" s="44">
        <f t="shared" si="3"/>
        <v>-1384</v>
      </c>
      <c r="AG16" s="44">
        <f t="shared" si="3"/>
        <v>-1136</v>
      </c>
      <c r="AH16" s="44">
        <f t="shared" si="3"/>
        <v>-1154</v>
      </c>
      <c r="AI16" s="44">
        <f t="shared" si="3"/>
        <v>-1372</v>
      </c>
      <c r="AJ16" s="44">
        <f t="shared" si="3"/>
        <v>-1361</v>
      </c>
      <c r="AK16" s="44">
        <f t="shared" si="3"/>
        <v>-1204</v>
      </c>
      <c r="AL16" s="43">
        <v>-1291</v>
      </c>
      <c r="AM16" s="43">
        <v>-1246</v>
      </c>
      <c r="AN16" s="1744" t="s">
        <v>229</v>
      </c>
      <c r="AO16" s="1169">
        <v>30799</v>
      </c>
      <c r="AP16" s="59">
        <v>29350</v>
      </c>
      <c r="AQ16" s="59">
        <v>28111</v>
      </c>
      <c r="AR16" s="59">
        <v>27003</v>
      </c>
      <c r="AS16" s="59">
        <v>24583</v>
      </c>
      <c r="AT16" s="59">
        <v>26829</v>
      </c>
      <c r="AU16" s="59">
        <v>26335</v>
      </c>
      <c r="AV16" s="59">
        <v>25750</v>
      </c>
      <c r="AW16" s="59">
        <v>25879</v>
      </c>
      <c r="AX16" s="59">
        <v>25472</v>
      </c>
      <c r="AY16" s="1167">
        <v>24772</v>
      </c>
      <c r="AZ16" s="1167">
        <v>24382</v>
      </c>
    </row>
    <row r="17" spans="1:52" ht="13.5" customHeight="1" x14ac:dyDescent="0.2">
      <c r="A17" s="1015" t="s">
        <v>88</v>
      </c>
      <c r="B17" s="101">
        <v>-536</v>
      </c>
      <c r="C17" s="101">
        <v>-173</v>
      </c>
      <c r="D17" s="101">
        <v>-369</v>
      </c>
      <c r="E17" s="101">
        <v>-502</v>
      </c>
      <c r="F17" s="101">
        <v>-479</v>
      </c>
      <c r="G17" s="101">
        <v>-534</v>
      </c>
      <c r="H17" s="101">
        <v>-735</v>
      </c>
      <c r="I17" s="101">
        <v>-895</v>
      </c>
      <c r="J17" s="101">
        <v>-735</v>
      </c>
      <c r="K17" s="101">
        <v>-879</v>
      </c>
      <c r="L17" s="101">
        <v>-1486</v>
      </c>
      <c r="M17" s="101">
        <v>-466</v>
      </c>
      <c r="N17" s="1176" t="s">
        <v>133</v>
      </c>
      <c r="O17" s="1169">
        <v>39111</v>
      </c>
      <c r="P17" s="1169">
        <v>37025</v>
      </c>
      <c r="Q17" s="1169">
        <v>46111</v>
      </c>
      <c r="R17" s="1169">
        <v>69959</v>
      </c>
      <c r="S17" s="1169">
        <v>80741</v>
      </c>
      <c r="T17" s="1169">
        <v>105119</v>
      </c>
      <c r="U17" s="1169">
        <v>70992</v>
      </c>
      <c r="V17" s="1169">
        <v>118789</v>
      </c>
      <c r="W17" s="1169">
        <v>171943</v>
      </c>
      <c r="X17" s="1169">
        <v>96825</v>
      </c>
      <c r="Y17" s="1169">
        <v>75422</v>
      </c>
      <c r="Z17" s="1169">
        <v>86838</v>
      </c>
      <c r="AA17" s="99" t="s">
        <v>1122</v>
      </c>
      <c r="AB17" s="44">
        <v>-1179</v>
      </c>
      <c r="AC17" s="44">
        <v>-1161</v>
      </c>
      <c r="AD17" s="44">
        <v>-1180</v>
      </c>
      <c r="AE17" s="44">
        <v>-1357</v>
      </c>
      <c r="AF17" s="44">
        <v>-1243</v>
      </c>
      <c r="AG17" s="44">
        <v>-1136</v>
      </c>
      <c r="AH17" s="44">
        <v>-1154</v>
      </c>
      <c r="AI17" s="44">
        <v>-1372</v>
      </c>
      <c r="AJ17" s="44">
        <v>-1361</v>
      </c>
      <c r="AK17" s="44">
        <v>-1204</v>
      </c>
      <c r="AL17" s="43">
        <v>-1291</v>
      </c>
      <c r="AM17" s="43">
        <v>-1246</v>
      </c>
      <c r="AN17" s="1015" t="s">
        <v>133</v>
      </c>
      <c r="AO17" s="1169">
        <v>39111</v>
      </c>
      <c r="AP17" s="59">
        <v>51791</v>
      </c>
      <c r="AQ17" s="59">
        <v>41647</v>
      </c>
      <c r="AR17" s="59">
        <v>39491</v>
      </c>
      <c r="AS17" s="59">
        <v>37025</v>
      </c>
      <c r="AT17" s="59">
        <v>36713</v>
      </c>
      <c r="AU17" s="59">
        <v>43719</v>
      </c>
      <c r="AV17" s="59">
        <v>42306</v>
      </c>
      <c r="AW17" s="59">
        <v>46111</v>
      </c>
      <c r="AX17" s="59">
        <v>48637</v>
      </c>
      <c r="AY17" s="1167">
        <v>53385</v>
      </c>
      <c r="AZ17" s="1167">
        <v>56204</v>
      </c>
    </row>
    <row r="18" spans="1:52" ht="20.25" customHeight="1" x14ac:dyDescent="0.2">
      <c r="A18" s="66" t="s">
        <v>85</v>
      </c>
      <c r="B18" s="92">
        <f>SUM(B16:B17)</f>
        <v>2113</v>
      </c>
      <c r="C18" s="92">
        <f>SUM(C16:C17)</f>
        <v>3953</v>
      </c>
      <c r="D18" s="92">
        <f>SUM(D16:D17)</f>
        <v>3998</v>
      </c>
      <c r="E18" s="92">
        <f>SUM(E16:E17)</f>
        <v>4625</v>
      </c>
      <c r="F18" s="92">
        <f>SUM(F16:F17)</f>
        <v>4704</v>
      </c>
      <c r="G18" s="92">
        <v>4307</v>
      </c>
      <c r="H18" s="92">
        <v>4116</v>
      </c>
      <c r="I18" s="92">
        <v>4039</v>
      </c>
      <c r="J18" s="92">
        <v>3547</v>
      </c>
      <c r="K18" s="92">
        <v>3639</v>
      </c>
      <c r="L18" s="92">
        <v>3075</v>
      </c>
      <c r="M18" s="92">
        <v>3396</v>
      </c>
      <c r="N18" s="1184" t="s">
        <v>132</v>
      </c>
      <c r="O18" s="1193">
        <v>217</v>
      </c>
      <c r="P18" s="1193">
        <v>169</v>
      </c>
      <c r="Q18" s="1193">
        <v>163</v>
      </c>
      <c r="R18" s="1193">
        <v>178</v>
      </c>
      <c r="S18" s="1193">
        <v>151</v>
      </c>
      <c r="T18" s="1193">
        <v>256</v>
      </c>
      <c r="U18" s="1193">
        <v>203</v>
      </c>
      <c r="V18" s="1169">
        <v>-711</v>
      </c>
      <c r="W18" s="1169">
        <v>-215</v>
      </c>
      <c r="X18" s="1169">
        <v>1127</v>
      </c>
      <c r="Y18" s="1169">
        <v>763</v>
      </c>
      <c r="Z18" s="1169">
        <v>413</v>
      </c>
      <c r="AA18" s="99" t="s">
        <v>227</v>
      </c>
      <c r="AB18" s="44">
        <f t="shared" ref="AB18:AK18" si="4">AB11+AB16</f>
        <v>1115</v>
      </c>
      <c r="AC18" s="44">
        <f t="shared" si="4"/>
        <v>-90</v>
      </c>
      <c r="AD18" s="44">
        <f t="shared" si="4"/>
        <v>961</v>
      </c>
      <c r="AE18" s="44">
        <f t="shared" si="4"/>
        <v>663</v>
      </c>
      <c r="AF18" s="44">
        <f t="shared" si="4"/>
        <v>735</v>
      </c>
      <c r="AG18" s="44">
        <f t="shared" si="4"/>
        <v>961</v>
      </c>
      <c r="AH18" s="44">
        <f t="shared" si="4"/>
        <v>1424</v>
      </c>
      <c r="AI18" s="44">
        <f t="shared" si="4"/>
        <v>1006</v>
      </c>
      <c r="AJ18" s="44">
        <f t="shared" si="4"/>
        <v>867</v>
      </c>
      <c r="AK18" s="44">
        <f t="shared" si="4"/>
        <v>1169</v>
      </c>
      <c r="AL18" s="43">
        <v>1116</v>
      </c>
      <c r="AM18" s="43">
        <v>1215</v>
      </c>
      <c r="AN18" s="1744" t="s">
        <v>132</v>
      </c>
      <c r="AO18" s="1193">
        <v>217</v>
      </c>
      <c r="AP18" s="73">
        <v>372</v>
      </c>
      <c r="AQ18" s="73">
        <v>316</v>
      </c>
      <c r="AR18" s="73">
        <v>212</v>
      </c>
      <c r="AS18" s="73">
        <v>169</v>
      </c>
      <c r="AT18" s="73">
        <v>131</v>
      </c>
      <c r="AU18" s="73">
        <v>165</v>
      </c>
      <c r="AV18" s="73">
        <v>150</v>
      </c>
      <c r="AW18" s="73">
        <v>163</v>
      </c>
      <c r="AX18" s="73">
        <v>143</v>
      </c>
      <c r="AY18" s="1183">
        <v>140</v>
      </c>
      <c r="AZ18" s="1183">
        <v>154</v>
      </c>
    </row>
    <row r="19" spans="1:52" ht="13.5" customHeight="1" x14ac:dyDescent="0.2">
      <c r="A19" s="1015" t="s">
        <v>223</v>
      </c>
      <c r="B19" s="101">
        <v>-571</v>
      </c>
      <c r="C19" s="101">
        <v>-872</v>
      </c>
      <c r="D19" s="101">
        <v>-950</v>
      </c>
      <c r="E19" s="101">
        <v>-859</v>
      </c>
      <c r="F19" s="101">
        <v>-1042</v>
      </c>
      <c r="G19" s="101">
        <v>-950</v>
      </c>
      <c r="H19" s="101">
        <v>-1009</v>
      </c>
      <c r="I19" s="101">
        <v>-970</v>
      </c>
      <c r="J19" s="101">
        <v>-913</v>
      </c>
      <c r="K19" s="101">
        <v>-976</v>
      </c>
      <c r="L19" s="101">
        <v>-757</v>
      </c>
      <c r="M19" s="101">
        <v>-724</v>
      </c>
      <c r="N19" s="1184"/>
      <c r="O19" s="1193"/>
      <c r="P19" s="1193"/>
      <c r="Q19" s="1193"/>
      <c r="R19" s="1193"/>
      <c r="S19" s="1193"/>
      <c r="T19" s="1193"/>
      <c r="U19" s="1193"/>
      <c r="V19" s="1192"/>
      <c r="W19" s="1154"/>
      <c r="X19" s="1154"/>
      <c r="Y19" s="1154"/>
      <c r="Z19" s="1154"/>
      <c r="AA19" s="1157" t="s">
        <v>88</v>
      </c>
      <c r="AB19" s="61">
        <v>-102</v>
      </c>
      <c r="AC19" s="61">
        <v>-331</v>
      </c>
      <c r="AD19" s="61">
        <v>-61</v>
      </c>
      <c r="AE19" s="61">
        <v>-42</v>
      </c>
      <c r="AF19" s="61">
        <v>-30</v>
      </c>
      <c r="AG19" s="61">
        <v>-44</v>
      </c>
      <c r="AH19" s="61">
        <v>-59</v>
      </c>
      <c r="AI19" s="61">
        <v>-40</v>
      </c>
      <c r="AJ19" s="61">
        <v>-71</v>
      </c>
      <c r="AK19" s="61">
        <v>-79</v>
      </c>
      <c r="AL19" s="1162">
        <v>-106</v>
      </c>
      <c r="AM19" s="1162">
        <v>-113</v>
      </c>
      <c r="AN19" s="1744"/>
      <c r="AO19" s="1193"/>
      <c r="AP19" s="73"/>
      <c r="AQ19" s="73"/>
      <c r="AR19" s="73"/>
      <c r="AS19" s="73"/>
      <c r="AT19" s="73"/>
      <c r="AU19" s="73"/>
      <c r="AV19" s="73"/>
      <c r="AW19" s="73"/>
      <c r="AX19" s="73"/>
      <c r="AY19" s="1183"/>
      <c r="AZ19" s="1183"/>
    </row>
    <row r="20" spans="1:52" ht="13.5" customHeight="1" x14ac:dyDescent="0.2">
      <c r="A20" s="2340" t="s">
        <v>224</v>
      </c>
      <c r="B20" s="100">
        <f t="shared" ref="B20:G20" si="5">SUM(B18:B19)</f>
        <v>1542</v>
      </c>
      <c r="C20" s="100">
        <f t="shared" si="5"/>
        <v>3081</v>
      </c>
      <c r="D20" s="100">
        <f t="shared" si="5"/>
        <v>3048</v>
      </c>
      <c r="E20" s="100">
        <f t="shared" si="5"/>
        <v>3766</v>
      </c>
      <c r="F20" s="100">
        <f t="shared" si="5"/>
        <v>3662</v>
      </c>
      <c r="G20" s="92">
        <f t="shared" si="5"/>
        <v>3357</v>
      </c>
      <c r="H20" s="92">
        <v>3107</v>
      </c>
      <c r="I20" s="92">
        <v>3069</v>
      </c>
      <c r="J20" s="92">
        <v>2634</v>
      </c>
      <c r="K20" s="92">
        <v>2663</v>
      </c>
      <c r="L20" s="92">
        <v>2318</v>
      </c>
      <c r="M20" s="92">
        <v>2672</v>
      </c>
      <c r="N20" s="1176" t="s">
        <v>226</v>
      </c>
      <c r="O20" s="1169">
        <v>572</v>
      </c>
      <c r="P20" s="1169">
        <v>1601</v>
      </c>
      <c r="Q20" s="1169">
        <v>1235</v>
      </c>
      <c r="R20" s="1169">
        <v>588</v>
      </c>
      <c r="S20" s="1169">
        <v>515</v>
      </c>
      <c r="T20" s="1169">
        <v>487</v>
      </c>
      <c r="U20" s="1169">
        <v>630</v>
      </c>
      <c r="V20" s="1169">
        <v>585</v>
      </c>
      <c r="W20" s="1169">
        <v>591</v>
      </c>
      <c r="X20" s="1169">
        <v>554</v>
      </c>
      <c r="Y20" s="1169">
        <v>470</v>
      </c>
      <c r="Z20" s="1169">
        <v>431</v>
      </c>
      <c r="AA20" s="99" t="s">
        <v>85</v>
      </c>
      <c r="AB20" s="44">
        <f t="shared" ref="AB20:AK20" si="6">AB18+AB19</f>
        <v>1013</v>
      </c>
      <c r="AC20" s="44">
        <f t="shared" si="6"/>
        <v>-421</v>
      </c>
      <c r="AD20" s="44">
        <f t="shared" si="6"/>
        <v>900</v>
      </c>
      <c r="AE20" s="44">
        <f t="shared" si="6"/>
        <v>621</v>
      </c>
      <c r="AF20" s="44">
        <f t="shared" si="6"/>
        <v>705</v>
      </c>
      <c r="AG20" s="44">
        <f t="shared" si="6"/>
        <v>917</v>
      </c>
      <c r="AH20" s="44">
        <f t="shared" si="6"/>
        <v>1365</v>
      </c>
      <c r="AI20" s="44">
        <f t="shared" si="6"/>
        <v>966</v>
      </c>
      <c r="AJ20" s="44">
        <f t="shared" si="6"/>
        <v>796</v>
      </c>
      <c r="AK20" s="44">
        <f t="shared" si="6"/>
        <v>1090</v>
      </c>
      <c r="AL20" s="43">
        <v>1010</v>
      </c>
      <c r="AM20" s="43">
        <v>1102</v>
      </c>
      <c r="AN20" s="1015" t="s">
        <v>226</v>
      </c>
      <c r="AO20" s="1169">
        <v>572</v>
      </c>
      <c r="AP20" s="59">
        <v>1377</v>
      </c>
      <c r="AQ20" s="59">
        <v>2098</v>
      </c>
      <c r="AR20" s="59">
        <v>1620</v>
      </c>
      <c r="AS20" s="59">
        <v>1601</v>
      </c>
      <c r="AT20" s="59">
        <v>1617</v>
      </c>
      <c r="AU20" s="59">
        <v>1577</v>
      </c>
      <c r="AV20" s="59">
        <v>1237</v>
      </c>
      <c r="AW20" s="59">
        <v>1235</v>
      </c>
      <c r="AX20" s="59">
        <v>572</v>
      </c>
      <c r="AY20" s="1167">
        <v>567</v>
      </c>
      <c r="AZ20" s="1167">
        <v>580</v>
      </c>
    </row>
    <row r="21" spans="1:52" ht="13.5" customHeight="1" x14ac:dyDescent="0.2">
      <c r="A21" s="2340"/>
      <c r="B21" s="100"/>
      <c r="C21" s="100"/>
      <c r="D21" s="100"/>
      <c r="E21" s="100"/>
      <c r="F21" s="100"/>
      <c r="G21" s="95"/>
      <c r="H21" s="98"/>
      <c r="I21" s="98"/>
      <c r="J21" s="98"/>
      <c r="K21" s="98"/>
      <c r="L21" s="98"/>
      <c r="M21" s="98"/>
      <c r="N21" s="1176" t="s">
        <v>225</v>
      </c>
      <c r="O21" s="1169">
        <v>3695</v>
      </c>
      <c r="P21" s="1169">
        <v>4035</v>
      </c>
      <c r="Q21" s="1169">
        <v>3983</v>
      </c>
      <c r="R21" s="1169">
        <v>3792</v>
      </c>
      <c r="S21" s="1169">
        <v>3208</v>
      </c>
      <c r="T21" s="1169">
        <v>2908</v>
      </c>
      <c r="U21" s="1169">
        <v>3246</v>
      </c>
      <c r="V21" s="1169">
        <v>3425</v>
      </c>
      <c r="W21" s="1169">
        <v>3321</v>
      </c>
      <c r="X21" s="1169">
        <v>3219</v>
      </c>
      <c r="Y21" s="1169">
        <v>2947</v>
      </c>
      <c r="Z21" s="1169">
        <v>2535</v>
      </c>
      <c r="AA21" s="99" t="s">
        <v>1121</v>
      </c>
      <c r="AB21" s="44">
        <v>875</v>
      </c>
      <c r="AC21" s="44">
        <v>875</v>
      </c>
      <c r="AD21" s="44">
        <v>900</v>
      </c>
      <c r="AE21" s="44">
        <v>716</v>
      </c>
      <c r="AF21" s="44">
        <v>760</v>
      </c>
      <c r="AG21" s="44">
        <v>917</v>
      </c>
      <c r="AH21" s="44">
        <v>1016</v>
      </c>
      <c r="AI21" s="44">
        <v>831</v>
      </c>
      <c r="AJ21" s="44">
        <v>796</v>
      </c>
      <c r="AK21" s="44">
        <v>1090</v>
      </c>
      <c r="AL21" s="43">
        <v>1010</v>
      </c>
      <c r="AM21" s="43">
        <v>1102</v>
      </c>
      <c r="AN21" s="1015" t="s">
        <v>225</v>
      </c>
      <c r="AO21" s="1169">
        <v>3695</v>
      </c>
      <c r="AP21" s="59">
        <v>3595</v>
      </c>
      <c r="AQ21" s="59">
        <v>4328</v>
      </c>
      <c r="AR21" s="59">
        <v>4319</v>
      </c>
      <c r="AS21" s="59">
        <v>4035</v>
      </c>
      <c r="AT21" s="59">
        <v>4146</v>
      </c>
      <c r="AU21" s="59">
        <v>4064</v>
      </c>
      <c r="AV21" s="59">
        <v>3971</v>
      </c>
      <c r="AW21" s="59">
        <v>3983</v>
      </c>
      <c r="AX21" s="59">
        <v>4071</v>
      </c>
      <c r="AY21" s="1167">
        <v>3991</v>
      </c>
      <c r="AZ21" s="1167">
        <v>3935</v>
      </c>
    </row>
    <row r="22" spans="1:52" ht="13.5" customHeight="1" x14ac:dyDescent="0.2">
      <c r="A22" s="2341" t="s">
        <v>219</v>
      </c>
      <c r="B22" s="73" t="s">
        <v>65</v>
      </c>
      <c r="C22" s="73" t="s">
        <v>65</v>
      </c>
      <c r="D22" s="73" t="s">
        <v>65</v>
      </c>
      <c r="E22" s="73" t="s">
        <v>65</v>
      </c>
      <c r="F22" s="73" t="s">
        <v>65</v>
      </c>
      <c r="G22" s="95">
        <v>-25</v>
      </c>
      <c r="H22" s="98">
        <v>9</v>
      </c>
      <c r="I22" s="98">
        <v>57</v>
      </c>
      <c r="J22" s="98"/>
      <c r="K22" s="98"/>
      <c r="L22" s="98"/>
      <c r="M22" s="98"/>
      <c r="N22" s="1176" t="s">
        <v>222</v>
      </c>
      <c r="O22" s="1169">
        <v>2002</v>
      </c>
      <c r="P22" s="1169">
        <v>546</v>
      </c>
      <c r="Q22" s="1169">
        <v>624</v>
      </c>
      <c r="R22" s="1169">
        <v>566</v>
      </c>
      <c r="S22" s="1169">
        <v>557</v>
      </c>
      <c r="T22" s="1169">
        <v>509</v>
      </c>
      <c r="U22" s="1169">
        <v>431</v>
      </c>
      <c r="V22" s="1169">
        <v>474</v>
      </c>
      <c r="W22" s="1169">
        <v>469</v>
      </c>
      <c r="X22" s="1169">
        <v>454</v>
      </c>
      <c r="Y22" s="1169">
        <v>452</v>
      </c>
      <c r="Z22" s="1169">
        <v>375</v>
      </c>
      <c r="AA22" s="1157" t="s">
        <v>223</v>
      </c>
      <c r="AB22" s="61">
        <v>-263</v>
      </c>
      <c r="AC22" s="61">
        <v>89</v>
      </c>
      <c r="AD22" s="61">
        <v>-219</v>
      </c>
      <c r="AE22" s="61">
        <v>-178</v>
      </c>
      <c r="AF22" s="61">
        <v>-200</v>
      </c>
      <c r="AG22" s="61">
        <v>-193</v>
      </c>
      <c r="AH22" s="61">
        <v>-250</v>
      </c>
      <c r="AI22" s="61">
        <v>-229</v>
      </c>
      <c r="AJ22" s="61">
        <v>-167</v>
      </c>
      <c r="AK22" s="61">
        <v>-258</v>
      </c>
      <c r="AL22" s="1162">
        <v>-267</v>
      </c>
      <c r="AM22" s="1162">
        <v>-258</v>
      </c>
      <c r="AN22" s="1015" t="s">
        <v>222</v>
      </c>
      <c r="AO22" s="1169">
        <v>2002</v>
      </c>
      <c r="AP22" s="59">
        <v>1972</v>
      </c>
      <c r="AQ22" s="59">
        <v>2022</v>
      </c>
      <c r="AR22" s="59">
        <v>2067</v>
      </c>
      <c r="AS22" s="59">
        <v>546</v>
      </c>
      <c r="AT22" s="59">
        <v>576</v>
      </c>
      <c r="AU22" s="59">
        <v>594</v>
      </c>
      <c r="AV22" s="59">
        <v>612</v>
      </c>
      <c r="AW22" s="59">
        <v>624</v>
      </c>
      <c r="AX22" s="59">
        <v>634</v>
      </c>
      <c r="AY22" s="1167">
        <v>570</v>
      </c>
      <c r="AZ22" s="1167">
        <v>559</v>
      </c>
    </row>
    <row r="23" spans="1:52" ht="13.5" customHeight="1" x14ac:dyDescent="0.2">
      <c r="A23" s="2341"/>
      <c r="B23" s="95"/>
      <c r="C23" s="95"/>
      <c r="D23" s="95"/>
      <c r="E23" s="95"/>
      <c r="F23" s="95"/>
      <c r="G23" s="92"/>
      <c r="H23" s="92"/>
      <c r="I23" s="92"/>
      <c r="J23" s="92"/>
      <c r="K23" s="92"/>
      <c r="L23" s="92"/>
      <c r="M23" s="92"/>
      <c r="N23" s="1176" t="s">
        <v>220</v>
      </c>
      <c r="O23" s="1169">
        <v>1585</v>
      </c>
      <c r="P23" s="1169">
        <v>1607</v>
      </c>
      <c r="Q23" s="1169">
        <v>1448</v>
      </c>
      <c r="R23" s="1169">
        <v>3119</v>
      </c>
      <c r="S23" s="1169">
        <v>3054</v>
      </c>
      <c r="T23" s="1169">
        <v>3227</v>
      </c>
      <c r="U23" s="1169">
        <v>3524</v>
      </c>
      <c r="V23" s="1169">
        <v>3408</v>
      </c>
      <c r="W23" s="1169">
        <v>3644</v>
      </c>
      <c r="X23" s="1169">
        <v>3568</v>
      </c>
      <c r="Y23" s="1169">
        <v>3505</v>
      </c>
      <c r="Z23" s="1169">
        <v>3334</v>
      </c>
      <c r="AA23" s="99" t="s">
        <v>221</v>
      </c>
      <c r="AB23" s="44">
        <f t="shared" ref="AB23:AK23" si="7">AB20+AB22</f>
        <v>750</v>
      </c>
      <c r="AC23" s="44">
        <f t="shared" si="7"/>
        <v>-332</v>
      </c>
      <c r="AD23" s="44">
        <f t="shared" si="7"/>
        <v>681</v>
      </c>
      <c r="AE23" s="44">
        <f t="shared" si="7"/>
        <v>443</v>
      </c>
      <c r="AF23" s="44">
        <f t="shared" si="7"/>
        <v>505</v>
      </c>
      <c r="AG23" s="44">
        <f t="shared" si="7"/>
        <v>724</v>
      </c>
      <c r="AH23" s="44">
        <f t="shared" si="7"/>
        <v>1115</v>
      </c>
      <c r="AI23" s="44">
        <f t="shared" si="7"/>
        <v>737</v>
      </c>
      <c r="AJ23" s="44">
        <f t="shared" si="7"/>
        <v>629</v>
      </c>
      <c r="AK23" s="44">
        <f t="shared" si="7"/>
        <v>832</v>
      </c>
      <c r="AL23" s="43">
        <v>743</v>
      </c>
      <c r="AM23" s="43">
        <v>844</v>
      </c>
      <c r="AN23" s="1015" t="s">
        <v>220</v>
      </c>
      <c r="AO23" s="1169">
        <v>1585</v>
      </c>
      <c r="AP23" s="59">
        <v>1603</v>
      </c>
      <c r="AQ23" s="59">
        <v>1680</v>
      </c>
      <c r="AR23" s="59">
        <v>1698</v>
      </c>
      <c r="AS23" s="59">
        <v>1607</v>
      </c>
      <c r="AT23" s="59">
        <v>1638</v>
      </c>
      <c r="AU23" s="59">
        <v>1615</v>
      </c>
      <c r="AV23" s="59">
        <v>1516</v>
      </c>
      <c r="AW23" s="59">
        <v>1448</v>
      </c>
      <c r="AX23" s="59">
        <v>3280</v>
      </c>
      <c r="AY23" s="1167">
        <v>3205</v>
      </c>
      <c r="AZ23" s="1167">
        <v>3234</v>
      </c>
    </row>
    <row r="24" spans="1:52" ht="13.5" customHeight="1" x14ac:dyDescent="0.2">
      <c r="A24" s="66" t="s">
        <v>216</v>
      </c>
      <c r="B24" s="43">
        <f>+B20</f>
        <v>1542</v>
      </c>
      <c r="C24" s="43">
        <f>+C20</f>
        <v>3081</v>
      </c>
      <c r="D24" s="92">
        <v>3048</v>
      </c>
      <c r="E24" s="92">
        <v>3766</v>
      </c>
      <c r="F24" s="92">
        <f>SUM(F20:F23)</f>
        <v>3662</v>
      </c>
      <c r="G24" s="92">
        <f>SUM(G20:G23)</f>
        <v>3332</v>
      </c>
      <c r="H24" s="92">
        <v>3116</v>
      </c>
      <c r="I24" s="92">
        <v>3126</v>
      </c>
      <c r="J24" s="92"/>
      <c r="K24" s="92"/>
      <c r="L24" s="92"/>
      <c r="M24" s="92"/>
      <c r="N24" s="1176" t="s">
        <v>218</v>
      </c>
      <c r="O24" s="1169">
        <v>487</v>
      </c>
      <c r="P24" s="1169">
        <v>164</v>
      </c>
      <c r="Q24" s="1169">
        <v>118</v>
      </c>
      <c r="R24" s="1169">
        <v>60</v>
      </c>
      <c r="S24" s="1169">
        <v>76</v>
      </c>
      <c r="T24" s="1169">
        <v>130</v>
      </c>
      <c r="U24" s="1169">
        <v>62</v>
      </c>
      <c r="V24" s="1169">
        <v>266</v>
      </c>
      <c r="W24" s="1169">
        <v>169</v>
      </c>
      <c r="X24" s="1169">
        <v>278</v>
      </c>
      <c r="Y24" s="1169">
        <v>125</v>
      </c>
      <c r="Z24" s="1169">
        <v>64</v>
      </c>
      <c r="AB24" s="1156"/>
      <c r="AC24" s="1156"/>
      <c r="AD24" s="1156"/>
      <c r="AL24" s="97"/>
      <c r="AM24" s="97"/>
      <c r="AN24" s="1015" t="s">
        <v>218</v>
      </c>
      <c r="AO24" s="1169">
        <v>487</v>
      </c>
      <c r="AP24" s="59">
        <v>334</v>
      </c>
      <c r="AQ24" s="59">
        <v>114</v>
      </c>
      <c r="AR24" s="59">
        <v>110</v>
      </c>
      <c r="AS24" s="59">
        <v>164</v>
      </c>
      <c r="AT24" s="59">
        <v>63</v>
      </c>
      <c r="AU24" s="59">
        <v>119</v>
      </c>
      <c r="AV24" s="59">
        <v>138</v>
      </c>
      <c r="AW24" s="59">
        <v>118</v>
      </c>
      <c r="AX24" s="59">
        <v>81</v>
      </c>
      <c r="AY24" s="1167">
        <v>84</v>
      </c>
      <c r="AZ24" s="1167">
        <v>168</v>
      </c>
    </row>
    <row r="25" spans="1:52" ht="13.5" customHeight="1" x14ac:dyDescent="0.2">
      <c r="A25" s="1156"/>
      <c r="B25" s="1155"/>
      <c r="C25" s="1155"/>
      <c r="D25" s="1156"/>
      <c r="E25" s="89"/>
      <c r="F25" s="89"/>
      <c r="G25" s="89"/>
      <c r="H25" s="89"/>
      <c r="I25" s="89"/>
      <c r="J25" s="89"/>
      <c r="K25" s="89"/>
      <c r="L25" s="89"/>
      <c r="M25" s="89"/>
      <c r="N25" s="1176" t="s">
        <v>217</v>
      </c>
      <c r="O25" s="1169">
        <v>362</v>
      </c>
      <c r="P25" s="1169">
        <v>284</v>
      </c>
      <c r="Q25" s="1169">
        <v>121</v>
      </c>
      <c r="R25" s="1169">
        <v>288</v>
      </c>
      <c r="S25" s="1169">
        <v>87</v>
      </c>
      <c r="T25" s="1169">
        <v>132</v>
      </c>
      <c r="U25" s="1169">
        <v>31</v>
      </c>
      <c r="V25" s="1169">
        <v>78</v>
      </c>
      <c r="W25" s="1169">
        <v>185</v>
      </c>
      <c r="X25" s="1169">
        <v>262</v>
      </c>
      <c r="Y25" s="1169">
        <v>329</v>
      </c>
      <c r="Z25" s="1169">
        <v>344</v>
      </c>
      <c r="AA25" s="94" t="s">
        <v>200</v>
      </c>
      <c r="AB25" s="93"/>
      <c r="AC25" s="93"/>
      <c r="AD25" s="93"/>
      <c r="AE25" s="93"/>
      <c r="AF25" s="856"/>
      <c r="AG25" s="856"/>
      <c r="AH25" s="856"/>
      <c r="AI25" s="93"/>
      <c r="AJ25" s="93"/>
      <c r="AK25" s="93"/>
      <c r="AL25" s="93"/>
      <c r="AN25" s="1015" t="s">
        <v>217</v>
      </c>
      <c r="AO25" s="1169">
        <v>362</v>
      </c>
      <c r="AP25" s="59">
        <v>782</v>
      </c>
      <c r="AQ25" s="59">
        <v>466</v>
      </c>
      <c r="AR25" s="59">
        <v>335</v>
      </c>
      <c r="AS25" s="59">
        <v>284</v>
      </c>
      <c r="AT25" s="59">
        <v>504</v>
      </c>
      <c r="AU25" s="59">
        <v>363</v>
      </c>
      <c r="AV25" s="59">
        <v>333</v>
      </c>
      <c r="AW25" s="59">
        <v>121</v>
      </c>
      <c r="AX25" s="59">
        <v>519</v>
      </c>
      <c r="AY25" s="1167">
        <v>482</v>
      </c>
      <c r="AZ25" s="1167">
        <v>457</v>
      </c>
    </row>
    <row r="26" spans="1:52" ht="13.5" customHeight="1" thickBot="1" x14ac:dyDescent="0.25">
      <c r="A26" s="1156"/>
      <c r="B26" s="1155"/>
      <c r="C26" s="1155"/>
      <c r="D26" s="1156"/>
      <c r="E26" s="1158"/>
      <c r="F26" s="1158"/>
      <c r="G26" s="1158"/>
      <c r="H26" s="1158"/>
      <c r="I26" s="1158"/>
      <c r="J26" s="1158"/>
      <c r="K26" s="1158"/>
      <c r="L26" s="1158"/>
      <c r="M26" s="1158"/>
      <c r="N26" s="1176" t="s">
        <v>205</v>
      </c>
      <c r="O26" s="1169">
        <v>173</v>
      </c>
      <c r="P26" s="1169">
        <v>246</v>
      </c>
      <c r="Q26" s="1169">
        <v>250</v>
      </c>
      <c r="R26" s="1169">
        <v>306</v>
      </c>
      <c r="S26" s="1169">
        <v>377</v>
      </c>
      <c r="T26" s="1169">
        <v>42</v>
      </c>
      <c r="U26" s="1169">
        <v>321</v>
      </c>
      <c r="V26" s="1169">
        <v>142</v>
      </c>
      <c r="W26" s="1169">
        <v>223</v>
      </c>
      <c r="X26" s="1169">
        <v>187</v>
      </c>
      <c r="Y26" s="1169">
        <v>134</v>
      </c>
      <c r="Z26" s="1169">
        <v>168</v>
      </c>
      <c r="AA26" s="91"/>
      <c r="AB26" s="103" t="str">
        <f t="shared" ref="AB26:AI26" si="8">AB5</f>
        <v>Q4/19</v>
      </c>
      <c r="AC26" s="103" t="str">
        <f t="shared" si="8"/>
        <v>Q3/19</v>
      </c>
      <c r="AD26" s="103" t="str">
        <f t="shared" si="8"/>
        <v>Q2/19</v>
      </c>
      <c r="AE26" s="103" t="str">
        <f t="shared" si="8"/>
        <v>Q1/19</v>
      </c>
      <c r="AF26" s="103" t="str">
        <f t="shared" si="8"/>
        <v>Q4/18</v>
      </c>
      <c r="AG26" s="103" t="str">
        <f t="shared" si="8"/>
        <v>Q3/18</v>
      </c>
      <c r="AH26" s="103" t="str">
        <f t="shared" si="8"/>
        <v>Q2/18</v>
      </c>
      <c r="AI26" s="85" t="str">
        <f t="shared" si="8"/>
        <v>Q1/18</v>
      </c>
      <c r="AJ26" s="85" t="s">
        <v>639</v>
      </c>
      <c r="AK26" s="85" t="s">
        <v>616</v>
      </c>
      <c r="AL26" s="85" t="s">
        <v>215</v>
      </c>
      <c r="AM26" s="85" t="s">
        <v>214</v>
      </c>
      <c r="AN26" s="1015" t="s">
        <v>205</v>
      </c>
      <c r="AO26" s="1169">
        <v>173</v>
      </c>
      <c r="AP26" s="59">
        <v>156</v>
      </c>
      <c r="AQ26" s="59">
        <v>181</v>
      </c>
      <c r="AR26" s="59">
        <v>195</v>
      </c>
      <c r="AS26" s="59">
        <v>246</v>
      </c>
      <c r="AT26" s="59">
        <v>280</v>
      </c>
      <c r="AU26" s="59">
        <v>265</v>
      </c>
      <c r="AV26" s="59">
        <v>225</v>
      </c>
      <c r="AW26" s="59">
        <v>250</v>
      </c>
      <c r="AX26" s="59">
        <v>379</v>
      </c>
      <c r="AY26" s="1167">
        <v>333</v>
      </c>
      <c r="AZ26" s="1167">
        <v>324</v>
      </c>
    </row>
    <row r="27" spans="1:52" ht="13.5" customHeight="1" x14ac:dyDescent="0.2">
      <c r="B27" s="1155"/>
      <c r="C27" s="1155"/>
      <c r="E27" s="64"/>
      <c r="F27" s="64"/>
      <c r="G27" s="1168"/>
      <c r="H27" s="1168"/>
      <c r="I27" s="1168"/>
      <c r="J27" s="1168"/>
      <c r="K27" s="1168"/>
      <c r="L27" s="1168"/>
      <c r="M27" s="1168"/>
      <c r="N27" s="1176" t="s">
        <v>203</v>
      </c>
      <c r="O27" s="1169">
        <v>12543</v>
      </c>
      <c r="P27" s="1169">
        <v>14749</v>
      </c>
      <c r="Q27" s="1169">
        <v>12441</v>
      </c>
      <c r="R27" s="1169">
        <v>18973</v>
      </c>
      <c r="S27" s="1169">
        <v>18587</v>
      </c>
      <c r="T27" s="1169">
        <v>17581</v>
      </c>
      <c r="U27" s="1169">
        <v>11064</v>
      </c>
      <c r="V27" s="1169">
        <v>15554</v>
      </c>
      <c r="W27" s="1169">
        <v>19425</v>
      </c>
      <c r="X27" s="1169">
        <v>22857</v>
      </c>
      <c r="Y27" s="1169">
        <v>14397</v>
      </c>
      <c r="Z27" s="1169">
        <v>14604</v>
      </c>
      <c r="AA27" s="1176" t="s">
        <v>204</v>
      </c>
      <c r="AB27" s="87">
        <v>0.19</v>
      </c>
      <c r="AC27" s="87">
        <v>-0.08</v>
      </c>
      <c r="AD27" s="87">
        <v>0.17</v>
      </c>
      <c r="AE27" s="87">
        <v>0.11</v>
      </c>
      <c r="AF27" s="87">
        <v>0.13</v>
      </c>
      <c r="AG27" s="87">
        <v>0.18</v>
      </c>
      <c r="AH27" s="87">
        <v>0.28000000000000003</v>
      </c>
      <c r="AI27" s="87">
        <v>0.18</v>
      </c>
      <c r="AJ27" s="87">
        <v>0.15</v>
      </c>
      <c r="AK27" s="1190">
        <v>0.21</v>
      </c>
      <c r="AL27" s="1190">
        <v>0.18</v>
      </c>
      <c r="AM27" s="1190">
        <v>0.21</v>
      </c>
      <c r="AN27" s="1015" t="s">
        <v>203</v>
      </c>
      <c r="AO27" s="1169">
        <v>12543</v>
      </c>
      <c r="AP27" s="59">
        <v>18316</v>
      </c>
      <c r="AQ27" s="59">
        <v>18228</v>
      </c>
      <c r="AR27" s="59">
        <v>19335</v>
      </c>
      <c r="AS27" s="59">
        <v>14749</v>
      </c>
      <c r="AT27" s="59">
        <v>15233</v>
      </c>
      <c r="AU27" s="59">
        <v>20237</v>
      </c>
      <c r="AV27" s="59">
        <v>14253</v>
      </c>
      <c r="AW27" s="59">
        <v>12441</v>
      </c>
      <c r="AX27" s="59">
        <v>16305</v>
      </c>
      <c r="AY27" s="1167">
        <v>17387</v>
      </c>
      <c r="AZ27" s="1167">
        <v>18692</v>
      </c>
    </row>
    <row r="28" spans="1:52" ht="13.5" customHeight="1" x14ac:dyDescent="0.2">
      <c r="A28" s="88" t="s">
        <v>729</v>
      </c>
      <c r="B28" s="63"/>
      <c r="C28" s="63"/>
      <c r="D28" s="88"/>
      <c r="E28" s="1168"/>
      <c r="F28" s="1168"/>
      <c r="G28" s="1168"/>
      <c r="H28" s="1168"/>
      <c r="I28" s="1168"/>
      <c r="J28" s="1168"/>
      <c r="K28" s="1168"/>
      <c r="L28" s="1168"/>
      <c r="M28" s="1168"/>
      <c r="N28" s="1176" t="s">
        <v>202</v>
      </c>
      <c r="O28" s="1169">
        <v>1065</v>
      </c>
      <c r="P28" s="1169">
        <v>1313</v>
      </c>
      <c r="Q28" s="1169">
        <v>1463</v>
      </c>
      <c r="R28" s="1169">
        <v>1449</v>
      </c>
      <c r="S28" s="1169">
        <v>1526</v>
      </c>
      <c r="T28" s="1169">
        <v>1614</v>
      </c>
      <c r="U28" s="1169">
        <v>2383</v>
      </c>
      <c r="V28" s="1169">
        <v>2559</v>
      </c>
      <c r="W28" s="1169">
        <v>2703</v>
      </c>
      <c r="X28" s="1169">
        <v>2450</v>
      </c>
      <c r="Y28" s="1169">
        <v>2492</v>
      </c>
      <c r="Z28" s="1169">
        <v>2827</v>
      </c>
      <c r="AA28" s="1176" t="s">
        <v>728</v>
      </c>
      <c r="AB28" s="87">
        <v>7.24</v>
      </c>
      <c r="AC28" s="87">
        <v>6.5</v>
      </c>
      <c r="AD28" s="87">
        <v>6.39</v>
      </c>
      <c r="AE28" s="87">
        <v>6.8</v>
      </c>
      <c r="AF28" s="87">
        <v>7.3</v>
      </c>
      <c r="AG28" s="87">
        <v>9.4</v>
      </c>
      <c r="AH28" s="87" t="s">
        <v>712</v>
      </c>
      <c r="AI28" s="87" t="s">
        <v>680</v>
      </c>
      <c r="AJ28" s="87">
        <v>10.09</v>
      </c>
      <c r="AK28" s="1190">
        <v>11.44</v>
      </c>
      <c r="AL28" s="1162">
        <v>11.12</v>
      </c>
      <c r="AM28" s="1162">
        <v>10.73</v>
      </c>
      <c r="AN28" s="1015" t="s">
        <v>202</v>
      </c>
      <c r="AO28" s="1169">
        <v>1065</v>
      </c>
      <c r="AP28" s="59">
        <v>1169</v>
      </c>
      <c r="AQ28" s="59">
        <v>1084</v>
      </c>
      <c r="AR28" s="59">
        <v>1307</v>
      </c>
      <c r="AS28" s="59">
        <v>1313</v>
      </c>
      <c r="AT28" s="59">
        <v>1442</v>
      </c>
      <c r="AU28" s="59">
        <v>1507</v>
      </c>
      <c r="AV28" s="59">
        <v>1495</v>
      </c>
      <c r="AW28" s="59">
        <v>1463</v>
      </c>
      <c r="AX28" s="59">
        <v>1620</v>
      </c>
      <c r="AY28" s="1167">
        <v>1638</v>
      </c>
      <c r="AZ28" s="1167">
        <v>1561</v>
      </c>
    </row>
    <row r="29" spans="1:52" ht="20.25" customHeight="1" thickBot="1" x14ac:dyDescent="0.25">
      <c r="A29" s="86"/>
      <c r="B29" s="2188" t="str">
        <f>+B5</f>
        <v>2019</v>
      </c>
      <c r="C29" s="560">
        <v>2018</v>
      </c>
      <c r="D29" s="560">
        <f>D5</f>
        <v>2017</v>
      </c>
      <c r="E29" s="85">
        <v>2016</v>
      </c>
      <c r="F29" s="85">
        <v>2015</v>
      </c>
      <c r="G29" s="85">
        <v>2014</v>
      </c>
      <c r="H29" s="85">
        <v>2013</v>
      </c>
      <c r="I29" s="85">
        <v>2012</v>
      </c>
      <c r="J29" s="85">
        <v>2011</v>
      </c>
      <c r="K29" s="85">
        <v>2010</v>
      </c>
      <c r="L29" s="85">
        <v>2009</v>
      </c>
      <c r="M29" s="85">
        <v>2008</v>
      </c>
      <c r="N29" s="1181" t="s">
        <v>201</v>
      </c>
      <c r="O29" s="1165" t="s">
        <v>65</v>
      </c>
      <c r="P29" s="1165" t="s">
        <v>65</v>
      </c>
      <c r="Q29" s="1165">
        <v>22186</v>
      </c>
      <c r="R29" s="1165">
        <v>8897</v>
      </c>
      <c r="S29" s="1165" t="s">
        <v>65</v>
      </c>
      <c r="T29" s="1165" t="s">
        <v>65</v>
      </c>
      <c r="U29" s="1165">
        <v>8895</v>
      </c>
      <c r="V29" s="1165"/>
      <c r="W29" s="1165"/>
      <c r="X29" s="1165"/>
      <c r="Y29" s="1165"/>
      <c r="Z29" s="1165"/>
      <c r="AA29" s="1176" t="s">
        <v>181</v>
      </c>
      <c r="AB29" s="936">
        <v>18.7</v>
      </c>
      <c r="AC29" s="936">
        <v>12.4</v>
      </c>
      <c r="AD29" s="936">
        <v>4</v>
      </c>
      <c r="AE29" s="936">
        <v>3.3</v>
      </c>
      <c r="AF29" s="936">
        <v>-17.5</v>
      </c>
      <c r="AG29" s="936">
        <v>20.2</v>
      </c>
      <c r="AH29" s="743" t="s">
        <v>176</v>
      </c>
      <c r="AI29" s="743" t="s">
        <v>679</v>
      </c>
      <c r="AJ29" s="72">
        <v>-5</v>
      </c>
      <c r="AK29" s="61">
        <v>8.8000000000000007</v>
      </c>
      <c r="AL29" s="1162">
        <v>10.7</v>
      </c>
      <c r="AM29" s="1162">
        <v>6.7</v>
      </c>
      <c r="AN29" s="1175" t="s">
        <v>201</v>
      </c>
      <c r="AO29" s="1165" t="s">
        <v>65</v>
      </c>
      <c r="AP29" s="57" t="s">
        <v>65</v>
      </c>
      <c r="AQ29" s="57" t="s">
        <v>65</v>
      </c>
      <c r="AR29" s="57" t="s">
        <v>65</v>
      </c>
      <c r="AS29" s="57" t="s">
        <v>65</v>
      </c>
      <c r="AT29" s="57">
        <v>1335</v>
      </c>
      <c r="AU29" s="57">
        <v>1454</v>
      </c>
      <c r="AV29" s="57">
        <v>21478</v>
      </c>
      <c r="AW29" s="57">
        <v>22186</v>
      </c>
      <c r="AX29" s="57">
        <v>6972</v>
      </c>
      <c r="AY29" s="1163">
        <v>6852</v>
      </c>
      <c r="AZ29" s="1163">
        <v>8722</v>
      </c>
    </row>
    <row r="30" spans="1:52" ht="13.5" customHeight="1" x14ac:dyDescent="0.2">
      <c r="A30" s="1182" t="s">
        <v>198</v>
      </c>
      <c r="B30" s="1162">
        <v>0.38</v>
      </c>
      <c r="C30" s="1162">
        <v>0.76</v>
      </c>
      <c r="D30" s="1190">
        <v>0.75</v>
      </c>
      <c r="E30" s="1162">
        <v>0.93</v>
      </c>
      <c r="F30" s="1190" t="s">
        <v>197</v>
      </c>
      <c r="G30" s="1191" t="s">
        <v>196</v>
      </c>
      <c r="H30" s="1191" t="s">
        <v>195</v>
      </c>
      <c r="I30" s="1191" t="s">
        <v>195</v>
      </c>
      <c r="J30" s="1191" t="s">
        <v>194</v>
      </c>
      <c r="K30" s="1191" t="s">
        <v>193</v>
      </c>
      <c r="L30" s="1191" t="s">
        <v>192</v>
      </c>
      <c r="M30" s="1191" t="s">
        <v>191</v>
      </c>
      <c r="N30" s="67" t="s">
        <v>199</v>
      </c>
      <c r="O30" s="56">
        <f t="shared" ref="O30:T30" si="9">SUM(O9:O29)</f>
        <v>554848</v>
      </c>
      <c r="P30" s="56">
        <f t="shared" si="9"/>
        <v>551408</v>
      </c>
      <c r="Q30" s="56">
        <f t="shared" si="9"/>
        <v>581612</v>
      </c>
      <c r="R30" s="56">
        <f t="shared" si="9"/>
        <v>615659</v>
      </c>
      <c r="S30" s="56">
        <f t="shared" si="9"/>
        <v>646868</v>
      </c>
      <c r="T30" s="56">
        <f t="shared" si="9"/>
        <v>669342</v>
      </c>
      <c r="U30" s="56">
        <v>630434</v>
      </c>
      <c r="V30" s="56">
        <v>668178</v>
      </c>
      <c r="W30" s="56">
        <v>716204</v>
      </c>
      <c r="X30" s="56">
        <v>580839</v>
      </c>
      <c r="Y30" s="56">
        <v>507544</v>
      </c>
      <c r="Z30" s="56">
        <v>474074</v>
      </c>
      <c r="AA30" s="1176" t="s">
        <v>726</v>
      </c>
      <c r="AB30" s="87">
        <v>7.8</v>
      </c>
      <c r="AC30" s="87">
        <v>7.55</v>
      </c>
      <c r="AD30" s="87">
        <v>7.69</v>
      </c>
      <c r="AE30" s="87">
        <v>7.55</v>
      </c>
      <c r="AF30" s="87">
        <v>8.15</v>
      </c>
      <c r="AG30" s="87">
        <v>8.08</v>
      </c>
      <c r="AH30" s="87">
        <v>7.9</v>
      </c>
      <c r="AI30" s="87">
        <v>7.63</v>
      </c>
      <c r="AJ30" s="87">
        <v>8.2100000000000009</v>
      </c>
      <c r="AK30" s="1190">
        <v>7.95</v>
      </c>
      <c r="AL30" s="1190">
        <v>7.74</v>
      </c>
      <c r="AM30" s="1190">
        <v>7.65</v>
      </c>
      <c r="AN30" s="67" t="s">
        <v>199</v>
      </c>
      <c r="AO30" s="56">
        <f t="shared" ref="AO30:AV30" si="10">SUM(AO9:AO29)</f>
        <v>554848</v>
      </c>
      <c r="AP30" s="2248">
        <f t="shared" si="10"/>
        <v>585855</v>
      </c>
      <c r="AQ30" s="2248">
        <f t="shared" si="10"/>
        <v>582875</v>
      </c>
      <c r="AR30" s="2248">
        <f t="shared" si="10"/>
        <v>590173</v>
      </c>
      <c r="AS30" s="2248">
        <f t="shared" si="10"/>
        <v>551408</v>
      </c>
      <c r="AT30" s="2248">
        <f t="shared" si="10"/>
        <v>572767</v>
      </c>
      <c r="AU30" s="2248">
        <f t="shared" si="10"/>
        <v>570053</v>
      </c>
      <c r="AV30" s="2248">
        <f t="shared" si="10"/>
        <v>580189</v>
      </c>
      <c r="AW30" s="2248">
        <v>581612</v>
      </c>
      <c r="AX30" s="2248">
        <v>615277</v>
      </c>
      <c r="AY30" s="56">
        <v>642756</v>
      </c>
      <c r="AZ30" s="56">
        <v>650272</v>
      </c>
    </row>
    <row r="31" spans="1:52" ht="24" customHeight="1" x14ac:dyDescent="0.2">
      <c r="A31" s="1015" t="s">
        <v>728</v>
      </c>
      <c r="B31" s="1190">
        <v>7.24</v>
      </c>
      <c r="C31" s="1190">
        <v>7.3</v>
      </c>
      <c r="D31" s="1190">
        <v>10.09</v>
      </c>
      <c r="E31" s="1190">
        <v>10.6</v>
      </c>
      <c r="F31" s="1162" t="s">
        <v>190</v>
      </c>
      <c r="G31" s="1191" t="s">
        <v>189</v>
      </c>
      <c r="H31" s="1191" t="s">
        <v>188</v>
      </c>
      <c r="I31" s="1191" t="s">
        <v>187</v>
      </c>
      <c r="J31" s="1191" t="s">
        <v>186</v>
      </c>
      <c r="K31" s="1191" t="s">
        <v>185</v>
      </c>
      <c r="L31" s="1191" t="s">
        <v>184</v>
      </c>
      <c r="M31" s="1191" t="s">
        <v>183</v>
      </c>
      <c r="N31" s="45"/>
      <c r="O31" s="45"/>
      <c r="P31" s="63"/>
      <c r="Q31" s="63"/>
      <c r="R31" s="63"/>
      <c r="S31" s="63"/>
      <c r="T31" s="63"/>
      <c r="U31" s="43"/>
      <c r="V31" s="43"/>
      <c r="W31" s="43"/>
      <c r="X31" s="43"/>
      <c r="Y31" s="43"/>
      <c r="Z31" s="43"/>
      <c r="AA31" s="1176" t="s">
        <v>727</v>
      </c>
      <c r="AB31" s="59">
        <v>4050</v>
      </c>
      <c r="AC31" s="59">
        <v>4050</v>
      </c>
      <c r="AD31" s="59">
        <v>4050</v>
      </c>
      <c r="AE31" s="59">
        <v>4050</v>
      </c>
      <c r="AF31" s="59">
        <v>4050</v>
      </c>
      <c r="AG31" s="59">
        <v>4050</v>
      </c>
      <c r="AH31" s="59">
        <v>4050</v>
      </c>
      <c r="AI31" s="59">
        <v>4050</v>
      </c>
      <c r="AJ31" s="59">
        <v>4050</v>
      </c>
      <c r="AK31" s="1167">
        <v>4050</v>
      </c>
      <c r="AL31" s="1167">
        <v>4050</v>
      </c>
      <c r="AM31" s="1167">
        <v>4050</v>
      </c>
      <c r="AN31" s="45"/>
      <c r="AO31" s="45"/>
      <c r="AP31" s="559"/>
      <c r="AQ31" s="559"/>
      <c r="AR31" s="559"/>
      <c r="AS31" s="559"/>
      <c r="AT31" s="559"/>
      <c r="AU31" s="559"/>
      <c r="AV31" s="559"/>
      <c r="AW31" s="559"/>
      <c r="AX31" s="77"/>
      <c r="AY31" s="63"/>
      <c r="AZ31" s="63"/>
    </row>
    <row r="32" spans="1:52" ht="13.5" customHeight="1" x14ac:dyDescent="0.2">
      <c r="A32" s="1015" t="s">
        <v>181</v>
      </c>
      <c r="B32" s="1177">
        <v>10.5</v>
      </c>
      <c r="C32" s="1162">
        <v>-19.5</v>
      </c>
      <c r="D32" s="1162">
        <v>3.6</v>
      </c>
      <c r="E32" s="1162">
        <v>16.3</v>
      </c>
      <c r="F32" s="1162" t="s">
        <v>180</v>
      </c>
      <c r="G32" s="1178" t="s">
        <v>179</v>
      </c>
      <c r="H32" s="1167" t="s">
        <v>178</v>
      </c>
      <c r="I32" s="1178">
        <v>21</v>
      </c>
      <c r="J32" s="1167" t="s">
        <v>177</v>
      </c>
      <c r="K32" s="1167" t="s">
        <v>176</v>
      </c>
      <c r="L32" s="1167" t="s">
        <v>175</v>
      </c>
      <c r="M32" s="1167" t="s">
        <v>174</v>
      </c>
      <c r="N32" s="84"/>
      <c r="O32" s="84"/>
      <c r="P32" s="1014"/>
      <c r="Q32" s="1014"/>
      <c r="R32" s="1014"/>
      <c r="S32" s="1014"/>
      <c r="T32" s="1014"/>
      <c r="U32" s="1169"/>
      <c r="V32" s="1169"/>
      <c r="W32" s="1169"/>
      <c r="X32" s="1169"/>
      <c r="Y32" s="1169"/>
      <c r="Z32" s="1169"/>
      <c r="AA32" s="79" t="s">
        <v>152</v>
      </c>
      <c r="AB32" s="59">
        <v>4039</v>
      </c>
      <c r="AC32" s="59">
        <v>4036</v>
      </c>
      <c r="AD32" s="59">
        <v>4032</v>
      </c>
      <c r="AE32" s="59">
        <v>4033</v>
      </c>
      <c r="AF32" s="59">
        <v>4037</v>
      </c>
      <c r="AG32" s="59">
        <v>4037</v>
      </c>
      <c r="AH32" s="59">
        <v>4037</v>
      </c>
      <c r="AI32" s="59">
        <v>4038</v>
      </c>
      <c r="AJ32" s="59">
        <v>4039</v>
      </c>
      <c r="AK32" s="1167">
        <v>4039</v>
      </c>
      <c r="AL32" s="1167">
        <v>4039</v>
      </c>
      <c r="AM32" s="1167">
        <v>4039</v>
      </c>
      <c r="AN32" s="83"/>
      <c r="AO32" s="84"/>
      <c r="AP32" s="558"/>
      <c r="AQ32" s="558"/>
      <c r="AR32" s="558"/>
      <c r="AS32" s="558"/>
      <c r="AT32" s="558"/>
      <c r="AU32" s="558"/>
      <c r="AV32" s="558"/>
      <c r="AW32" s="558"/>
      <c r="AX32" s="61"/>
      <c r="AY32" s="1162"/>
      <c r="AZ32" s="1162"/>
    </row>
    <row r="33" spans="1:52" ht="13.5" customHeight="1" x14ac:dyDescent="0.2">
      <c r="A33" s="1015" t="s">
        <v>1548</v>
      </c>
      <c r="B33" s="743">
        <v>0.4</v>
      </c>
      <c r="C33" s="61">
        <v>0.69</v>
      </c>
      <c r="D33" s="1162">
        <v>0.68</v>
      </c>
      <c r="E33" s="1162" t="s">
        <v>194</v>
      </c>
      <c r="F33" s="1162" t="s">
        <v>173</v>
      </c>
      <c r="G33" s="1191" t="s">
        <v>172</v>
      </c>
      <c r="H33" s="1167" t="s">
        <v>171</v>
      </c>
      <c r="I33" s="1167" t="s">
        <v>170</v>
      </c>
      <c r="J33" s="1167" t="s">
        <v>169</v>
      </c>
      <c r="K33" s="1167" t="s">
        <v>168</v>
      </c>
      <c r="L33" s="1167" t="s">
        <v>167</v>
      </c>
      <c r="M33" s="1191" t="s">
        <v>166</v>
      </c>
      <c r="N33" s="82" t="s">
        <v>182</v>
      </c>
      <c r="O33" s="82"/>
      <c r="P33" s="81"/>
      <c r="Q33" s="81"/>
      <c r="R33" s="81"/>
      <c r="S33" s="80"/>
      <c r="T33" s="80"/>
      <c r="U33" s="80"/>
      <c r="V33" s="1169"/>
      <c r="W33" s="1169"/>
      <c r="X33" s="1169"/>
      <c r="Y33" s="1169"/>
      <c r="Z33" s="1169"/>
      <c r="AA33" s="79" t="s">
        <v>150</v>
      </c>
      <c r="AB33" s="78">
        <v>9.9</v>
      </c>
      <c r="AC33" s="78">
        <v>-4.4000000000000004</v>
      </c>
      <c r="AD33" s="78">
        <v>9.1</v>
      </c>
      <c r="AE33" s="78">
        <v>5.5</v>
      </c>
      <c r="AF33" s="78">
        <v>6.3</v>
      </c>
      <c r="AG33" s="78">
        <v>9.1999999999999993</v>
      </c>
      <c r="AH33" s="78">
        <v>14.3</v>
      </c>
      <c r="AI33" s="78">
        <v>9</v>
      </c>
      <c r="AJ33" s="78">
        <v>7.7</v>
      </c>
      <c r="AK33" s="1178">
        <v>10.5</v>
      </c>
      <c r="AL33" s="1178">
        <v>9.5</v>
      </c>
      <c r="AM33" s="1178">
        <v>10.3</v>
      </c>
      <c r="AN33" s="64" t="s">
        <v>182</v>
      </c>
      <c r="AO33" s="82"/>
      <c r="AP33" s="559"/>
      <c r="AQ33" s="559"/>
      <c r="AR33" s="559"/>
      <c r="AS33" s="559"/>
      <c r="AT33" s="559"/>
      <c r="AU33" s="559"/>
      <c r="AV33" s="559"/>
      <c r="AW33" s="559"/>
      <c r="AX33" s="77"/>
      <c r="AY33" s="63"/>
      <c r="AZ33" s="63"/>
    </row>
    <row r="34" spans="1:52" ht="13.5" customHeight="1" x14ac:dyDescent="0.2">
      <c r="A34" s="1015" t="s">
        <v>726</v>
      </c>
      <c r="B34" s="1190">
        <v>7.8</v>
      </c>
      <c r="C34" s="1162">
        <v>8.15</v>
      </c>
      <c r="D34" s="1190">
        <v>8.2100000000000009</v>
      </c>
      <c r="E34" s="1190" t="s">
        <v>624</v>
      </c>
      <c r="F34" s="1190" t="s">
        <v>164</v>
      </c>
      <c r="G34" s="1190">
        <v>7.4</v>
      </c>
      <c r="H34" s="1190" t="s">
        <v>163</v>
      </c>
      <c r="I34" s="1190" t="s">
        <v>162</v>
      </c>
      <c r="J34" s="1190" t="s">
        <v>161</v>
      </c>
      <c r="K34" s="1190" t="s">
        <v>160</v>
      </c>
      <c r="L34" s="1190" t="s">
        <v>159</v>
      </c>
      <c r="M34" s="1190" t="s">
        <v>158</v>
      </c>
      <c r="P34" s="81"/>
      <c r="Q34" s="81"/>
      <c r="R34" s="81"/>
      <c r="S34" s="80"/>
      <c r="T34" s="80"/>
      <c r="U34" s="80"/>
      <c r="V34" s="1154"/>
      <c r="W34" s="1154"/>
      <c r="X34" s="1154"/>
      <c r="Y34" s="1154"/>
      <c r="Z34" s="1154"/>
      <c r="AA34" s="1176" t="s">
        <v>141</v>
      </c>
      <c r="AB34" s="72">
        <v>324.10000000000002</v>
      </c>
      <c r="AC34" s="72">
        <v>313.8</v>
      </c>
      <c r="AD34" s="72">
        <v>306.5</v>
      </c>
      <c r="AE34" s="72">
        <v>300.2</v>
      </c>
      <c r="AF34" s="72">
        <v>280.10000000000002</v>
      </c>
      <c r="AG34" s="72">
        <v>311.5</v>
      </c>
      <c r="AH34" s="72">
        <v>307</v>
      </c>
      <c r="AI34" s="72" t="s">
        <v>678</v>
      </c>
      <c r="AJ34" s="72">
        <v>330.4</v>
      </c>
      <c r="AK34" s="1177">
        <v>330.9</v>
      </c>
      <c r="AL34" s="1177">
        <v>332.1</v>
      </c>
      <c r="AM34" s="1177">
        <v>330.1</v>
      </c>
      <c r="AN34" s="1156"/>
      <c r="AP34" s="558"/>
      <c r="AQ34" s="558"/>
      <c r="AR34" s="558"/>
      <c r="AS34" s="558"/>
      <c r="AT34" s="558"/>
      <c r="AU34" s="558"/>
      <c r="AV34" s="558"/>
      <c r="AW34" s="558"/>
      <c r="AX34" s="61"/>
      <c r="AY34" s="1162"/>
      <c r="AZ34" s="1162"/>
    </row>
    <row r="35" spans="1:52" ht="13.5" customHeight="1" x14ac:dyDescent="0.2">
      <c r="A35" s="76" t="s">
        <v>725</v>
      </c>
      <c r="B35" s="1183">
        <v>4050</v>
      </c>
      <c r="C35" s="1183">
        <v>4050</v>
      </c>
      <c r="D35" s="1183">
        <v>4050</v>
      </c>
      <c r="E35" s="1183">
        <v>4050</v>
      </c>
      <c r="F35" s="1183">
        <v>4050</v>
      </c>
      <c r="G35" s="1183">
        <v>4050</v>
      </c>
      <c r="H35" s="1183">
        <v>4050</v>
      </c>
      <c r="I35" s="1183">
        <v>4050</v>
      </c>
      <c r="J35" s="1183">
        <v>4047</v>
      </c>
      <c r="K35" s="1183">
        <v>4043</v>
      </c>
      <c r="L35" s="1183">
        <v>4037</v>
      </c>
      <c r="M35" s="1183">
        <v>2600</v>
      </c>
      <c r="N35" s="1176" t="s">
        <v>165</v>
      </c>
      <c r="O35" s="1169">
        <v>32304</v>
      </c>
      <c r="P35" s="1169">
        <v>42419</v>
      </c>
      <c r="Q35" s="1169">
        <v>39983</v>
      </c>
      <c r="R35" s="1169">
        <v>38136</v>
      </c>
      <c r="S35" s="1169">
        <v>44209</v>
      </c>
      <c r="T35" s="1169">
        <v>56322</v>
      </c>
      <c r="U35" s="1169">
        <v>59090</v>
      </c>
      <c r="V35" s="1169">
        <v>55426</v>
      </c>
      <c r="W35" s="1169">
        <v>55316</v>
      </c>
      <c r="X35" s="1169">
        <v>40736</v>
      </c>
      <c r="Y35" s="1169">
        <v>52190</v>
      </c>
      <c r="Z35" s="1169">
        <v>51932</v>
      </c>
      <c r="AA35" s="1176" t="s">
        <v>1120</v>
      </c>
      <c r="AB35" s="61">
        <v>55</v>
      </c>
      <c r="AC35" s="61">
        <v>56</v>
      </c>
      <c r="AD35" s="61">
        <v>55</v>
      </c>
      <c r="AE35" s="61">
        <v>64</v>
      </c>
      <c r="AF35" s="61">
        <v>61</v>
      </c>
      <c r="AG35" s="61">
        <v>54</v>
      </c>
      <c r="AH35" s="61">
        <v>52</v>
      </c>
      <c r="AI35" s="61">
        <v>61</v>
      </c>
      <c r="AJ35" s="61">
        <v>61</v>
      </c>
      <c r="AK35" s="1162">
        <v>51</v>
      </c>
      <c r="AL35" s="1189">
        <v>54</v>
      </c>
      <c r="AM35" s="1189">
        <v>51</v>
      </c>
      <c r="AN35" s="1015" t="s">
        <v>165</v>
      </c>
      <c r="AO35" s="1169">
        <v>32304</v>
      </c>
      <c r="AP35" s="59">
        <v>45308</v>
      </c>
      <c r="AQ35" s="59">
        <v>43553</v>
      </c>
      <c r="AR35" s="59">
        <v>51634</v>
      </c>
      <c r="AS35" s="59">
        <v>42419</v>
      </c>
      <c r="AT35" s="59">
        <v>51506</v>
      </c>
      <c r="AU35" s="59">
        <v>50145</v>
      </c>
      <c r="AV35" s="59">
        <v>50437</v>
      </c>
      <c r="AW35" s="59">
        <v>39983</v>
      </c>
      <c r="AX35" s="59">
        <v>54243</v>
      </c>
      <c r="AY35" s="1167">
        <v>69767</v>
      </c>
      <c r="AZ35" s="1167">
        <v>70295</v>
      </c>
    </row>
    <row r="36" spans="1:52" ht="13.5" customHeight="1" x14ac:dyDescent="0.2">
      <c r="A36" s="74" t="s">
        <v>152</v>
      </c>
      <c r="B36" s="1167">
        <v>4035</v>
      </c>
      <c r="C36" s="1167">
        <v>4037</v>
      </c>
      <c r="D36" s="1167">
        <v>4039</v>
      </c>
      <c r="E36" s="1167">
        <v>4037</v>
      </c>
      <c r="F36" s="1167">
        <v>4031</v>
      </c>
      <c r="G36" s="1167">
        <v>4031</v>
      </c>
      <c r="H36" s="1167">
        <v>4020</v>
      </c>
      <c r="I36" s="1167">
        <v>4026</v>
      </c>
      <c r="J36" s="1167">
        <v>4026</v>
      </c>
      <c r="K36" s="1167">
        <v>4022</v>
      </c>
      <c r="L36" s="1167">
        <v>3846</v>
      </c>
      <c r="M36" s="1167">
        <v>3355</v>
      </c>
      <c r="N36" s="1176" t="s">
        <v>157</v>
      </c>
      <c r="O36" s="1169">
        <v>168725</v>
      </c>
      <c r="P36" s="1169">
        <v>164958</v>
      </c>
      <c r="Q36" s="1169">
        <v>172434</v>
      </c>
      <c r="R36" s="1169">
        <v>174028</v>
      </c>
      <c r="S36" s="1169">
        <v>189049</v>
      </c>
      <c r="T36" s="1169">
        <v>197254</v>
      </c>
      <c r="U36" s="1169">
        <v>200743</v>
      </c>
      <c r="V36" s="1169">
        <v>200678</v>
      </c>
      <c r="W36" s="1169">
        <v>190092</v>
      </c>
      <c r="X36" s="1169">
        <v>176390</v>
      </c>
      <c r="Y36" s="1169">
        <v>153577</v>
      </c>
      <c r="Z36" s="1169">
        <v>148591</v>
      </c>
      <c r="AA36" s="1176" t="s">
        <v>724</v>
      </c>
      <c r="AB36" s="61">
        <v>17</v>
      </c>
      <c r="AC36" s="61">
        <v>55</v>
      </c>
      <c r="AD36" s="61">
        <v>10</v>
      </c>
      <c r="AE36" s="61">
        <v>7</v>
      </c>
      <c r="AF36" s="61">
        <v>5</v>
      </c>
      <c r="AG36" s="61">
        <v>8</v>
      </c>
      <c r="AH36" s="61">
        <v>10</v>
      </c>
      <c r="AI36" s="61">
        <v>7</v>
      </c>
      <c r="AJ36" s="61">
        <v>9</v>
      </c>
      <c r="AK36" s="1162">
        <v>10</v>
      </c>
      <c r="AL36" s="1162">
        <v>13</v>
      </c>
      <c r="AM36" s="1162">
        <v>14</v>
      </c>
      <c r="AN36" s="1015" t="s">
        <v>157</v>
      </c>
      <c r="AO36" s="1169">
        <v>168725</v>
      </c>
      <c r="AP36" s="59">
        <v>168326</v>
      </c>
      <c r="AQ36" s="59">
        <v>176543</v>
      </c>
      <c r="AR36" s="59">
        <v>176285</v>
      </c>
      <c r="AS36" s="59">
        <v>164958</v>
      </c>
      <c r="AT36" s="59">
        <v>174191</v>
      </c>
      <c r="AU36" s="59">
        <v>176491</v>
      </c>
      <c r="AV36" s="59">
        <v>173985</v>
      </c>
      <c r="AW36" s="59">
        <v>172434</v>
      </c>
      <c r="AX36" s="59">
        <v>182247</v>
      </c>
      <c r="AY36" s="1167">
        <v>189534</v>
      </c>
      <c r="AZ36" s="1167">
        <v>190855</v>
      </c>
    </row>
    <row r="37" spans="1:52" s="1185" customFormat="1" ht="19.5" customHeight="1" x14ac:dyDescent="0.2">
      <c r="A37" s="1015" t="s">
        <v>150</v>
      </c>
      <c r="B37" s="1178">
        <v>5</v>
      </c>
      <c r="C37" s="1178">
        <v>9.6999999999999993</v>
      </c>
      <c r="D37" s="1178">
        <v>9.5</v>
      </c>
      <c r="E37" s="1178">
        <v>12.3</v>
      </c>
      <c r="F37" s="1162" t="s">
        <v>116</v>
      </c>
      <c r="G37" s="1178" t="s">
        <v>115</v>
      </c>
      <c r="H37" s="1178">
        <v>11</v>
      </c>
      <c r="I37" s="1167" t="s">
        <v>149</v>
      </c>
      <c r="J37" s="1167" t="s">
        <v>148</v>
      </c>
      <c r="K37" s="1167" t="s">
        <v>147</v>
      </c>
      <c r="L37" s="1167" t="s">
        <v>146</v>
      </c>
      <c r="M37" s="1167" t="s">
        <v>145</v>
      </c>
      <c r="N37" s="1184" t="s">
        <v>156</v>
      </c>
      <c r="O37" s="1188">
        <v>31859</v>
      </c>
      <c r="P37" s="1188">
        <v>25653</v>
      </c>
      <c r="Q37" s="1188">
        <v>26333</v>
      </c>
      <c r="R37" s="1188">
        <v>23580</v>
      </c>
      <c r="S37" s="1188">
        <v>21088</v>
      </c>
      <c r="T37" s="1187"/>
      <c r="U37" s="1187"/>
      <c r="V37" s="1187"/>
      <c r="W37" s="1187"/>
      <c r="X37" s="1187"/>
      <c r="Y37" s="1187"/>
      <c r="Z37" s="1187"/>
      <c r="AA37" s="2327" t="s">
        <v>1554</v>
      </c>
      <c r="AB37" s="2330">
        <v>14</v>
      </c>
      <c r="AC37" s="2330">
        <v>45</v>
      </c>
      <c r="AD37" s="2330">
        <v>8</v>
      </c>
      <c r="AE37" s="2330">
        <v>7</v>
      </c>
      <c r="AF37" s="2330">
        <v>4</v>
      </c>
      <c r="AG37" s="2330">
        <v>6</v>
      </c>
      <c r="AH37" s="2330">
        <v>11</v>
      </c>
      <c r="AI37" s="2330">
        <v>6</v>
      </c>
      <c r="AJ37" s="61">
        <v>9</v>
      </c>
      <c r="AK37" s="61">
        <v>10</v>
      </c>
      <c r="AL37" s="61">
        <v>13</v>
      </c>
      <c r="AM37" s="61">
        <v>14</v>
      </c>
      <c r="AN37" s="1744" t="s">
        <v>156</v>
      </c>
      <c r="AO37" s="1188">
        <v>31859</v>
      </c>
      <c r="AP37" s="73">
        <v>30274</v>
      </c>
      <c r="AQ37" s="73">
        <v>29157</v>
      </c>
      <c r="AR37" s="73">
        <v>28120</v>
      </c>
      <c r="AS37" s="73">
        <v>25653</v>
      </c>
      <c r="AT37" s="73">
        <v>27767</v>
      </c>
      <c r="AU37" s="73">
        <v>26904</v>
      </c>
      <c r="AV37" s="73">
        <v>26185</v>
      </c>
      <c r="AW37" s="73">
        <v>26333</v>
      </c>
      <c r="AX37" s="73">
        <v>25828</v>
      </c>
      <c r="AY37" s="1183">
        <v>25159</v>
      </c>
      <c r="AZ37" s="1183">
        <v>24922</v>
      </c>
    </row>
    <row r="38" spans="1:52" ht="13.5" customHeight="1" x14ac:dyDescent="0.2">
      <c r="A38" s="74" t="s">
        <v>141</v>
      </c>
      <c r="B38" s="1178">
        <v>324.10000000000002</v>
      </c>
      <c r="C38" s="1178">
        <v>280.10000000000002</v>
      </c>
      <c r="D38" s="1178">
        <v>330.4</v>
      </c>
      <c r="E38" s="1178">
        <v>322.7</v>
      </c>
      <c r="F38" s="1162" t="s">
        <v>140</v>
      </c>
      <c r="G38" s="1178" t="s">
        <v>139</v>
      </c>
      <c r="H38" s="1178" t="s">
        <v>138</v>
      </c>
      <c r="I38" s="1178" t="s">
        <v>137</v>
      </c>
      <c r="J38" s="1167" t="s">
        <v>136</v>
      </c>
      <c r="K38" s="1178">
        <v>191</v>
      </c>
      <c r="L38" s="1167" t="s">
        <v>135</v>
      </c>
      <c r="M38" s="1167" t="s">
        <v>134</v>
      </c>
      <c r="N38" s="1176" t="s">
        <v>151</v>
      </c>
      <c r="O38" s="1169">
        <v>19246</v>
      </c>
      <c r="P38" s="1169">
        <v>18230</v>
      </c>
      <c r="Q38" s="1169">
        <v>19412</v>
      </c>
      <c r="R38" s="1169">
        <v>41210</v>
      </c>
      <c r="S38" s="1169">
        <v>38707</v>
      </c>
      <c r="T38" s="1169">
        <v>51843</v>
      </c>
      <c r="U38" s="1169">
        <v>47226</v>
      </c>
      <c r="V38" s="1169">
        <v>45320</v>
      </c>
      <c r="W38" s="1169">
        <v>40715</v>
      </c>
      <c r="X38" s="1169">
        <v>38766</v>
      </c>
      <c r="Y38" s="1169">
        <v>33831</v>
      </c>
      <c r="Z38" s="1169">
        <v>29238</v>
      </c>
      <c r="AA38" s="2328" t="s">
        <v>1560</v>
      </c>
      <c r="AB38" s="2331">
        <v>14</v>
      </c>
      <c r="AC38" s="2331">
        <v>7</v>
      </c>
      <c r="AD38" s="2331">
        <v>8</v>
      </c>
      <c r="AE38" s="61">
        <v>7</v>
      </c>
      <c r="AF38" s="61">
        <v>4</v>
      </c>
      <c r="AG38" s="61">
        <v>6</v>
      </c>
      <c r="AH38" s="61">
        <v>11</v>
      </c>
      <c r="AI38" s="61">
        <v>6</v>
      </c>
      <c r="AJ38" s="61">
        <v>9</v>
      </c>
      <c r="AK38" s="61">
        <v>10</v>
      </c>
      <c r="AL38" s="61">
        <v>13</v>
      </c>
      <c r="AM38" s="61">
        <v>14</v>
      </c>
      <c r="AN38" s="1015" t="s">
        <v>151</v>
      </c>
      <c r="AO38" s="1169">
        <v>19246</v>
      </c>
      <c r="AP38" s="59">
        <v>19051</v>
      </c>
      <c r="AQ38" s="59">
        <v>18997</v>
      </c>
      <c r="AR38" s="59">
        <v>19067</v>
      </c>
      <c r="AS38" s="59">
        <v>18230</v>
      </c>
      <c r="AT38" s="59">
        <v>19331</v>
      </c>
      <c r="AU38" s="59">
        <v>19241</v>
      </c>
      <c r="AV38" s="59">
        <v>19165</v>
      </c>
      <c r="AW38" s="59">
        <v>19412</v>
      </c>
      <c r="AX38" s="59">
        <v>42471</v>
      </c>
      <c r="AY38" s="1167">
        <v>41773</v>
      </c>
      <c r="AZ38" s="1167">
        <v>41831</v>
      </c>
    </row>
    <row r="39" spans="1:52" ht="13.5" customHeight="1" x14ac:dyDescent="0.2">
      <c r="A39" s="1015" t="s">
        <v>1557</v>
      </c>
      <c r="B39" s="1167">
        <v>57</v>
      </c>
      <c r="C39" s="1167">
        <v>57</v>
      </c>
      <c r="D39" s="1167">
        <v>54</v>
      </c>
      <c r="E39" s="1167">
        <v>50</v>
      </c>
      <c r="F39" s="1162">
        <v>47</v>
      </c>
      <c r="G39" s="1167">
        <v>49</v>
      </c>
      <c r="H39" s="1167">
        <v>51</v>
      </c>
      <c r="I39" s="1167">
        <v>51</v>
      </c>
      <c r="J39" s="1167">
        <v>55</v>
      </c>
      <c r="K39" s="1167">
        <v>52</v>
      </c>
      <c r="L39" s="1167">
        <v>50</v>
      </c>
      <c r="M39" s="1167">
        <v>53</v>
      </c>
      <c r="N39" s="1176" t="s">
        <v>144</v>
      </c>
      <c r="O39" s="1169">
        <v>193726</v>
      </c>
      <c r="P39" s="1169">
        <v>190422</v>
      </c>
      <c r="Q39" s="1169">
        <v>179114</v>
      </c>
      <c r="R39" s="1169">
        <v>191750</v>
      </c>
      <c r="S39" s="1169">
        <v>201937</v>
      </c>
      <c r="T39" s="1169">
        <v>194274</v>
      </c>
      <c r="U39" s="1169">
        <v>185602</v>
      </c>
      <c r="V39" s="1169">
        <v>183908</v>
      </c>
      <c r="W39" s="1169">
        <v>179950</v>
      </c>
      <c r="X39" s="1169">
        <v>151578</v>
      </c>
      <c r="Y39" s="1169">
        <v>130519</v>
      </c>
      <c r="Z39" s="1169">
        <v>108989</v>
      </c>
      <c r="AA39" s="1184" t="s">
        <v>1119</v>
      </c>
      <c r="AB39" s="2017">
        <v>16.3</v>
      </c>
      <c r="AC39" s="2017">
        <v>15.4</v>
      </c>
      <c r="AD39" s="75">
        <v>14.8</v>
      </c>
      <c r="AE39" s="75">
        <v>14.6</v>
      </c>
      <c r="AF39" s="75">
        <v>15.5</v>
      </c>
      <c r="AG39" s="75">
        <v>20.3</v>
      </c>
      <c r="AH39" s="75" t="s">
        <v>711</v>
      </c>
      <c r="AI39" s="75" t="s">
        <v>677</v>
      </c>
      <c r="AJ39" s="75">
        <v>19.5</v>
      </c>
      <c r="AK39" s="1186">
        <v>19.2</v>
      </c>
      <c r="AL39" s="1186">
        <v>19.2</v>
      </c>
      <c r="AM39" s="1186">
        <v>18.8</v>
      </c>
      <c r="AN39" s="1015" t="s">
        <v>144</v>
      </c>
      <c r="AO39" s="1169">
        <v>193726</v>
      </c>
      <c r="AP39" s="59">
        <v>190859</v>
      </c>
      <c r="AQ39" s="59">
        <v>189058</v>
      </c>
      <c r="AR39" s="59">
        <v>193263</v>
      </c>
      <c r="AS39" s="59">
        <v>190422</v>
      </c>
      <c r="AT39" s="59">
        <v>187094</v>
      </c>
      <c r="AU39" s="59">
        <v>177865</v>
      </c>
      <c r="AV39" s="59">
        <v>174750</v>
      </c>
      <c r="AW39" s="59">
        <v>179114</v>
      </c>
      <c r="AX39" s="59">
        <v>182625</v>
      </c>
      <c r="AY39" s="1167">
        <v>185164</v>
      </c>
      <c r="AZ39" s="1167">
        <v>188441</v>
      </c>
    </row>
    <row r="40" spans="1:52" ht="13.5" customHeight="1" x14ac:dyDescent="0.2">
      <c r="A40" s="1015" t="s">
        <v>724</v>
      </c>
      <c r="B40" s="1167">
        <v>22</v>
      </c>
      <c r="C40" s="1167">
        <v>7</v>
      </c>
      <c r="D40" s="1167">
        <v>12</v>
      </c>
      <c r="E40" s="1167">
        <v>15</v>
      </c>
      <c r="F40" s="1162">
        <v>14</v>
      </c>
      <c r="G40" s="1167">
        <v>15</v>
      </c>
      <c r="H40" s="1167">
        <v>21</v>
      </c>
      <c r="I40" s="1167">
        <v>26</v>
      </c>
      <c r="J40" s="1167">
        <v>23</v>
      </c>
      <c r="K40" s="1167">
        <v>31</v>
      </c>
      <c r="L40" s="1167">
        <v>56</v>
      </c>
      <c r="M40" s="1167">
        <v>19</v>
      </c>
      <c r="N40" s="1176" t="s">
        <v>133</v>
      </c>
      <c r="O40" s="1169">
        <v>42047</v>
      </c>
      <c r="P40" s="1169">
        <v>39547</v>
      </c>
      <c r="Q40" s="1169">
        <v>42713</v>
      </c>
      <c r="R40" s="1169">
        <v>68636</v>
      </c>
      <c r="S40" s="1169">
        <v>79505</v>
      </c>
      <c r="T40" s="1169">
        <v>97340</v>
      </c>
      <c r="U40" s="1169">
        <v>65924</v>
      </c>
      <c r="V40" s="1169">
        <v>114203</v>
      </c>
      <c r="W40" s="1169">
        <v>167390</v>
      </c>
      <c r="X40" s="1169">
        <v>95887</v>
      </c>
      <c r="Y40" s="1169">
        <v>73043</v>
      </c>
      <c r="Z40" s="1169">
        <v>85538</v>
      </c>
      <c r="AA40" s="1176" t="s">
        <v>1118</v>
      </c>
      <c r="AB40" s="2017">
        <v>18.3</v>
      </c>
      <c r="AC40" s="2017">
        <v>17.399999999999999</v>
      </c>
      <c r="AD40" s="72">
        <v>17.3</v>
      </c>
      <c r="AE40" s="72">
        <v>17.100000000000001</v>
      </c>
      <c r="AF40" s="72">
        <v>17.3</v>
      </c>
      <c r="AG40" s="72">
        <v>22.6</v>
      </c>
      <c r="AH40" s="72">
        <v>22.2</v>
      </c>
      <c r="AI40" s="72" t="s">
        <v>676</v>
      </c>
      <c r="AJ40" s="72">
        <v>22.3</v>
      </c>
      <c r="AK40" s="1177">
        <v>21.4</v>
      </c>
      <c r="AL40" s="1177">
        <v>21.4</v>
      </c>
      <c r="AM40" s="1177">
        <v>21</v>
      </c>
      <c r="AN40" s="1015" t="s">
        <v>133</v>
      </c>
      <c r="AO40" s="1169">
        <v>42047</v>
      </c>
      <c r="AP40" s="59">
        <v>53742</v>
      </c>
      <c r="AQ40" s="59">
        <v>44430</v>
      </c>
      <c r="AR40" s="59">
        <v>41448</v>
      </c>
      <c r="AS40" s="59">
        <v>39547</v>
      </c>
      <c r="AT40" s="59">
        <v>39084</v>
      </c>
      <c r="AU40" s="59">
        <v>44519</v>
      </c>
      <c r="AV40" s="59">
        <v>38307</v>
      </c>
      <c r="AW40" s="59">
        <v>42713</v>
      </c>
      <c r="AX40" s="59">
        <v>45485</v>
      </c>
      <c r="AY40" s="1167">
        <v>52767</v>
      </c>
      <c r="AZ40" s="1167">
        <v>56109</v>
      </c>
    </row>
    <row r="41" spans="1:52" ht="21.75" customHeight="1" x14ac:dyDescent="0.2">
      <c r="A41" s="2327" t="s">
        <v>1554</v>
      </c>
      <c r="B41" s="59">
        <v>18</v>
      </c>
      <c r="C41" s="59">
        <v>7</v>
      </c>
      <c r="D41" s="59">
        <v>12</v>
      </c>
      <c r="E41" s="59">
        <v>15</v>
      </c>
      <c r="F41" s="61">
        <v>14</v>
      </c>
      <c r="G41" s="59">
        <v>15</v>
      </c>
      <c r="H41" s="59">
        <v>21</v>
      </c>
      <c r="I41" s="59">
        <v>26</v>
      </c>
      <c r="J41" s="1167">
        <v>23</v>
      </c>
      <c r="K41" s="1167">
        <v>31</v>
      </c>
      <c r="L41" s="1167">
        <v>56</v>
      </c>
      <c r="M41" s="1167">
        <v>19</v>
      </c>
      <c r="N41" s="1184" t="s">
        <v>132</v>
      </c>
      <c r="O41" s="1169">
        <v>2018</v>
      </c>
      <c r="P41" s="1169">
        <v>1273</v>
      </c>
      <c r="Q41" s="1169">
        <v>1450</v>
      </c>
      <c r="R41" s="1169">
        <v>2466</v>
      </c>
      <c r="S41" s="1169">
        <v>2594</v>
      </c>
      <c r="T41" s="1169">
        <v>3418</v>
      </c>
      <c r="U41" s="1169">
        <v>1734</v>
      </c>
      <c r="V41" s="1169">
        <v>1940</v>
      </c>
      <c r="W41" s="1169">
        <v>1274</v>
      </c>
      <c r="X41" s="1169">
        <v>898</v>
      </c>
      <c r="Y41" s="1169">
        <v>874</v>
      </c>
      <c r="Z41" s="1169">
        <v>532</v>
      </c>
      <c r="AA41" s="1176" t="s">
        <v>1117</v>
      </c>
      <c r="AB41" s="2017">
        <v>20.8</v>
      </c>
      <c r="AC41" s="2017">
        <v>20</v>
      </c>
      <c r="AD41" s="61">
        <v>19.8</v>
      </c>
      <c r="AE41" s="61">
        <v>19.5</v>
      </c>
      <c r="AF41" s="61">
        <v>19.899999999999999</v>
      </c>
      <c r="AG41" s="61">
        <v>26.2</v>
      </c>
      <c r="AH41" s="61">
        <v>25.4</v>
      </c>
      <c r="AI41" s="61" t="s">
        <v>675</v>
      </c>
      <c r="AJ41" s="61">
        <v>25.2</v>
      </c>
      <c r="AK41" s="1162">
        <v>24.5</v>
      </c>
      <c r="AL41" s="1162">
        <v>24.6</v>
      </c>
      <c r="AM41" s="1162">
        <v>24.3</v>
      </c>
      <c r="AN41" s="1744" t="s">
        <v>132</v>
      </c>
      <c r="AO41" s="1169">
        <v>2018</v>
      </c>
      <c r="AP41" s="73">
        <v>3248</v>
      </c>
      <c r="AQ41" s="73">
        <v>2748</v>
      </c>
      <c r="AR41" s="73">
        <v>1828</v>
      </c>
      <c r="AS41" s="73">
        <v>1273</v>
      </c>
      <c r="AT41" s="73">
        <v>830</v>
      </c>
      <c r="AU41" s="73">
        <v>1272</v>
      </c>
      <c r="AV41" s="73">
        <v>1180</v>
      </c>
      <c r="AW41" s="73">
        <v>1450</v>
      </c>
      <c r="AX41" s="73">
        <v>1754</v>
      </c>
      <c r="AY41" s="1183">
        <v>1911</v>
      </c>
      <c r="AZ41" s="1183">
        <v>2195</v>
      </c>
    </row>
    <row r="42" spans="1:52" ht="14.25" customHeight="1" x14ac:dyDescent="0.2">
      <c r="A42" s="2328" t="s">
        <v>1558</v>
      </c>
      <c r="B42" s="59">
        <v>8</v>
      </c>
      <c r="C42" s="59">
        <v>7</v>
      </c>
      <c r="D42" s="59">
        <v>12</v>
      </c>
      <c r="E42" s="59">
        <v>15</v>
      </c>
      <c r="F42" s="61">
        <v>14</v>
      </c>
      <c r="G42" s="59">
        <v>15</v>
      </c>
      <c r="H42" s="59">
        <v>21</v>
      </c>
      <c r="I42" s="59">
        <v>26</v>
      </c>
      <c r="J42" s="1167">
        <v>23</v>
      </c>
      <c r="K42" s="1167">
        <v>31</v>
      </c>
      <c r="L42" s="1167">
        <v>56</v>
      </c>
      <c r="M42" s="1167">
        <v>19</v>
      </c>
      <c r="N42" s="1176" t="s">
        <v>130</v>
      </c>
      <c r="O42" s="1169">
        <v>742</v>
      </c>
      <c r="P42" s="1169">
        <v>414</v>
      </c>
      <c r="Q42" s="1169">
        <v>389</v>
      </c>
      <c r="R42" s="1169">
        <v>487</v>
      </c>
      <c r="S42" s="1169">
        <v>225</v>
      </c>
      <c r="T42" s="1169">
        <v>368</v>
      </c>
      <c r="U42" s="1169">
        <v>303</v>
      </c>
      <c r="V42" s="1169">
        <v>391</v>
      </c>
      <c r="W42" s="1169">
        <v>154</v>
      </c>
      <c r="X42" s="1169">
        <v>502</v>
      </c>
      <c r="Y42" s="1169">
        <v>565</v>
      </c>
      <c r="Z42" s="1169">
        <v>458</v>
      </c>
      <c r="AA42" s="1176" t="s">
        <v>723</v>
      </c>
      <c r="AB42" s="1167">
        <v>27518</v>
      </c>
      <c r="AC42" s="1167">
        <v>27261</v>
      </c>
      <c r="AD42" s="1167">
        <v>27590</v>
      </c>
      <c r="AE42" s="1167">
        <v>27817</v>
      </c>
      <c r="AF42" s="1167">
        <v>26984</v>
      </c>
      <c r="AG42" s="59">
        <v>27318</v>
      </c>
      <c r="AH42" s="59">
        <v>27233</v>
      </c>
      <c r="AI42" s="59">
        <v>27298</v>
      </c>
      <c r="AJ42" s="1167">
        <v>28008</v>
      </c>
      <c r="AK42" s="59">
        <v>27470</v>
      </c>
      <c r="AL42" s="1167">
        <v>27746</v>
      </c>
      <c r="AM42" s="1167">
        <v>28081</v>
      </c>
      <c r="AN42" s="1015" t="s">
        <v>130</v>
      </c>
      <c r="AO42" s="1169">
        <v>742</v>
      </c>
      <c r="AP42" s="59">
        <v>304</v>
      </c>
      <c r="AQ42" s="59">
        <v>223</v>
      </c>
      <c r="AR42" s="59">
        <v>386</v>
      </c>
      <c r="AS42" s="59">
        <v>414</v>
      </c>
      <c r="AT42" s="59">
        <v>711</v>
      </c>
      <c r="AU42" s="59">
        <v>599</v>
      </c>
      <c r="AV42" s="59">
        <v>574</v>
      </c>
      <c r="AW42" s="59">
        <v>389</v>
      </c>
      <c r="AX42" s="59">
        <v>565</v>
      </c>
      <c r="AY42" s="1167">
        <v>295</v>
      </c>
      <c r="AZ42" s="1167">
        <v>649</v>
      </c>
    </row>
    <row r="43" spans="1:52" x14ac:dyDescent="0.2">
      <c r="A43" s="1015" t="s">
        <v>1128</v>
      </c>
      <c r="B43" s="1178">
        <v>16.3</v>
      </c>
      <c r="C43" s="1178">
        <v>15.5</v>
      </c>
      <c r="D43" s="1178">
        <v>19.5</v>
      </c>
      <c r="E43" s="1178">
        <v>18.399999999999999</v>
      </c>
      <c r="F43" s="1177" t="s">
        <v>128</v>
      </c>
      <c r="G43" s="1178" t="s">
        <v>118</v>
      </c>
      <c r="H43" s="1167" t="s">
        <v>127</v>
      </c>
      <c r="I43" s="1167" t="s">
        <v>126</v>
      </c>
      <c r="J43" s="1167" t="s">
        <v>125</v>
      </c>
      <c r="K43" s="1167" t="s">
        <v>124</v>
      </c>
      <c r="L43" s="1167" t="s">
        <v>124</v>
      </c>
      <c r="M43" s="1178" t="s">
        <v>123</v>
      </c>
      <c r="N43" s="1176" t="s">
        <v>122</v>
      </c>
      <c r="O43" s="1169">
        <v>19868</v>
      </c>
      <c r="P43" s="1169">
        <v>23315</v>
      </c>
      <c r="Q43" s="1169">
        <v>28515</v>
      </c>
      <c r="R43" s="1169">
        <v>24413</v>
      </c>
      <c r="S43" s="1169">
        <v>25745</v>
      </c>
      <c r="T43" s="1169">
        <v>26973</v>
      </c>
      <c r="U43" s="1169">
        <v>24737</v>
      </c>
      <c r="V43" s="1169">
        <v>24773</v>
      </c>
      <c r="W43" s="1169">
        <v>43368</v>
      </c>
      <c r="X43" s="1169">
        <v>38590</v>
      </c>
      <c r="Y43" s="1169">
        <v>28589</v>
      </c>
      <c r="Z43" s="1169">
        <v>17970</v>
      </c>
      <c r="AA43" s="1176" t="s">
        <v>722</v>
      </c>
      <c r="AB43" s="59">
        <v>150</v>
      </c>
      <c r="AC43" s="59">
        <v>156</v>
      </c>
      <c r="AD43" s="59">
        <v>160</v>
      </c>
      <c r="AE43" s="59">
        <v>163</v>
      </c>
      <c r="AF43" s="59">
        <v>156</v>
      </c>
      <c r="AG43" s="59">
        <v>121</v>
      </c>
      <c r="AH43" s="59">
        <v>123</v>
      </c>
      <c r="AI43" s="59">
        <v>123</v>
      </c>
      <c r="AJ43" s="59">
        <v>126</v>
      </c>
      <c r="AK43" s="1167">
        <v>128</v>
      </c>
      <c r="AL43" s="1167">
        <v>130</v>
      </c>
      <c r="AM43" s="1167">
        <v>134</v>
      </c>
      <c r="AN43" s="1015" t="s">
        <v>122</v>
      </c>
      <c r="AO43" s="1169">
        <v>19868</v>
      </c>
      <c r="AP43" s="59">
        <v>30688</v>
      </c>
      <c r="AQ43" s="59">
        <v>33463</v>
      </c>
      <c r="AR43" s="59">
        <v>33933</v>
      </c>
      <c r="AS43" s="59">
        <v>23315</v>
      </c>
      <c r="AT43" s="59">
        <v>24951</v>
      </c>
      <c r="AU43" s="59">
        <v>27395</v>
      </c>
      <c r="AV43" s="59">
        <v>26432</v>
      </c>
      <c r="AW43" s="59">
        <v>28515</v>
      </c>
      <c r="AX43" s="59">
        <v>30236</v>
      </c>
      <c r="AY43" s="1167">
        <v>27338</v>
      </c>
      <c r="AZ43" s="1167">
        <v>25741</v>
      </c>
    </row>
    <row r="44" spans="1:52" ht="13.5" customHeight="1" x14ac:dyDescent="0.2">
      <c r="A44" s="1015" t="s">
        <v>1127</v>
      </c>
      <c r="B44" s="1178">
        <v>18.3</v>
      </c>
      <c r="C44" s="1178">
        <v>17.3</v>
      </c>
      <c r="D44" s="1178">
        <v>22.3</v>
      </c>
      <c r="E44" s="1178">
        <v>20.7</v>
      </c>
      <c r="F44" s="1162" t="s">
        <v>120</v>
      </c>
      <c r="G44" s="1178" t="s">
        <v>119</v>
      </c>
      <c r="H44" s="1167" t="s">
        <v>118</v>
      </c>
      <c r="I44" s="1167" t="s">
        <v>117</v>
      </c>
      <c r="J44" s="1167" t="s">
        <v>116</v>
      </c>
      <c r="K44" s="1167" t="s">
        <v>115</v>
      </c>
      <c r="L44" s="1167" t="s">
        <v>115</v>
      </c>
      <c r="M44" s="1167" t="s">
        <v>114</v>
      </c>
      <c r="N44" s="1176" t="s">
        <v>113</v>
      </c>
      <c r="O44" s="1169">
        <v>1476</v>
      </c>
      <c r="P44" s="1169">
        <v>1696</v>
      </c>
      <c r="Q44" s="1169">
        <v>1603</v>
      </c>
      <c r="R44" s="1169">
        <v>1758</v>
      </c>
      <c r="S44" s="1169">
        <v>1805</v>
      </c>
      <c r="T44" s="1169">
        <v>1943</v>
      </c>
      <c r="U44" s="1169">
        <v>3677</v>
      </c>
      <c r="V44" s="1169">
        <v>3903</v>
      </c>
      <c r="W44" s="1169">
        <v>3496</v>
      </c>
      <c r="X44" s="1169">
        <v>3390</v>
      </c>
      <c r="Y44" s="1169">
        <v>3178</v>
      </c>
      <c r="Z44" s="1169">
        <v>3278</v>
      </c>
      <c r="AA44" s="1176" t="s">
        <v>719</v>
      </c>
      <c r="AB44" s="61"/>
      <c r="AC44" s="61"/>
      <c r="AD44" s="61"/>
      <c r="AE44" s="61"/>
      <c r="AF44" s="61"/>
      <c r="AG44" s="61"/>
      <c r="AH44" s="61"/>
      <c r="AI44" s="61"/>
      <c r="AJ44" s="61">
        <v>202</v>
      </c>
      <c r="AK44" s="1162">
        <v>206</v>
      </c>
      <c r="AL44" s="1162">
        <v>209</v>
      </c>
      <c r="AM44" s="1162">
        <v>214</v>
      </c>
      <c r="AN44" s="1015" t="s">
        <v>113</v>
      </c>
      <c r="AO44" s="1169">
        <v>1476</v>
      </c>
      <c r="AP44" s="59">
        <v>1578</v>
      </c>
      <c r="AQ44" s="59">
        <v>1471</v>
      </c>
      <c r="AR44" s="59">
        <v>1933</v>
      </c>
      <c r="AS44" s="59">
        <v>1696</v>
      </c>
      <c r="AT44" s="59">
        <v>1673</v>
      </c>
      <c r="AU44" s="59">
        <v>1648</v>
      </c>
      <c r="AV44" s="59">
        <v>1892</v>
      </c>
      <c r="AW44" s="59">
        <v>1603</v>
      </c>
      <c r="AX44" s="59">
        <v>1942</v>
      </c>
      <c r="AY44" s="1167">
        <v>1813</v>
      </c>
      <c r="AZ44" s="1167">
        <v>2151</v>
      </c>
    </row>
    <row r="45" spans="1:52" ht="13.5" customHeight="1" thickBot="1" x14ac:dyDescent="0.25">
      <c r="A45" s="1015" t="s">
        <v>1126</v>
      </c>
      <c r="B45" s="1178">
        <v>20.8</v>
      </c>
      <c r="C45" s="1178">
        <v>19.899999999999999</v>
      </c>
      <c r="D45" s="1178">
        <v>25.2</v>
      </c>
      <c r="E45" s="1178">
        <v>24.7</v>
      </c>
      <c r="F45" s="1162" t="s">
        <v>111</v>
      </c>
      <c r="G45" s="1178" t="s">
        <v>110</v>
      </c>
      <c r="H45" s="1167" t="s">
        <v>109</v>
      </c>
      <c r="I45" s="1167" t="s">
        <v>108</v>
      </c>
      <c r="J45" s="1167" t="s">
        <v>90</v>
      </c>
      <c r="K45" s="1167" t="s">
        <v>90</v>
      </c>
      <c r="L45" s="1167" t="s">
        <v>90</v>
      </c>
      <c r="M45" s="1167" t="s">
        <v>107</v>
      </c>
      <c r="N45" s="1176" t="s">
        <v>106</v>
      </c>
      <c r="O45" s="1169">
        <v>481</v>
      </c>
      <c r="P45" s="1169">
        <v>706</v>
      </c>
      <c r="Q45" s="1169">
        <v>722</v>
      </c>
      <c r="R45" s="1169">
        <v>830</v>
      </c>
      <c r="S45" s="1169">
        <v>1028</v>
      </c>
      <c r="T45" s="1169">
        <v>983</v>
      </c>
      <c r="U45" s="1169">
        <v>935</v>
      </c>
      <c r="V45" s="1169">
        <v>976</v>
      </c>
      <c r="W45" s="1169">
        <v>1018</v>
      </c>
      <c r="X45" s="1169">
        <v>885</v>
      </c>
      <c r="Y45" s="1169">
        <v>870</v>
      </c>
      <c r="Z45" s="1169">
        <v>1053</v>
      </c>
      <c r="AA45" s="1181" t="s">
        <v>721</v>
      </c>
      <c r="AB45" s="57">
        <v>29000</v>
      </c>
      <c r="AC45" s="57">
        <v>29469</v>
      </c>
      <c r="AD45" s="57">
        <v>29550</v>
      </c>
      <c r="AE45" s="57">
        <v>29284</v>
      </c>
      <c r="AF45" s="57">
        <v>28990</v>
      </c>
      <c r="AG45" s="57">
        <v>29056</v>
      </c>
      <c r="AH45" s="57">
        <v>29271</v>
      </c>
      <c r="AI45" s="57">
        <v>30082</v>
      </c>
      <c r="AJ45" s="57">
        <v>30399</v>
      </c>
      <c r="AK45" s="1163">
        <v>31918</v>
      </c>
      <c r="AL45" s="1163">
        <v>31847</v>
      </c>
      <c r="AM45" s="1163">
        <v>31640</v>
      </c>
      <c r="AN45" s="1015" t="s">
        <v>106</v>
      </c>
      <c r="AO45" s="1169">
        <v>481</v>
      </c>
      <c r="AP45" s="59">
        <v>727</v>
      </c>
      <c r="AQ45" s="59">
        <v>637</v>
      </c>
      <c r="AR45" s="59">
        <v>562</v>
      </c>
      <c r="AS45" s="59">
        <v>706</v>
      </c>
      <c r="AT45" s="59">
        <v>615</v>
      </c>
      <c r="AU45" s="59">
        <v>589</v>
      </c>
      <c r="AV45" s="59">
        <v>614</v>
      </c>
      <c r="AW45" s="59">
        <v>722</v>
      </c>
      <c r="AX45" s="59">
        <v>823</v>
      </c>
      <c r="AY45" s="1167">
        <v>927</v>
      </c>
      <c r="AZ45" s="1167">
        <v>772</v>
      </c>
    </row>
    <row r="46" spans="1:52" ht="13.5" customHeight="1" x14ac:dyDescent="0.2">
      <c r="A46" s="1015" t="s">
        <v>1311</v>
      </c>
      <c r="B46" s="1167">
        <v>27518</v>
      </c>
      <c r="C46" s="1167">
        <v>26984</v>
      </c>
      <c r="D46" s="1167">
        <v>28008</v>
      </c>
      <c r="E46" s="1167">
        <v>27555</v>
      </c>
      <c r="F46" s="1167">
        <v>26516</v>
      </c>
      <c r="G46" s="1167">
        <v>25588</v>
      </c>
      <c r="H46" s="1167">
        <v>24444</v>
      </c>
      <c r="I46" s="1167">
        <v>23953</v>
      </c>
      <c r="J46" s="1167">
        <v>22641</v>
      </c>
      <c r="K46" s="1167">
        <v>21049</v>
      </c>
      <c r="L46" s="1167">
        <v>19577</v>
      </c>
      <c r="M46" s="1167">
        <v>15760</v>
      </c>
      <c r="N46" s="1176" t="s">
        <v>104</v>
      </c>
      <c r="O46" s="1169">
        <v>570</v>
      </c>
      <c r="P46" s="1169">
        <v>321</v>
      </c>
      <c r="Q46" s="1169">
        <v>329</v>
      </c>
      <c r="R46" s="1169">
        <v>306</v>
      </c>
      <c r="S46" s="1169">
        <v>415</v>
      </c>
      <c r="T46" s="1169">
        <v>305</v>
      </c>
      <c r="U46" s="1169">
        <v>177</v>
      </c>
      <c r="V46" s="1169">
        <v>389</v>
      </c>
      <c r="W46" s="1169">
        <v>483</v>
      </c>
      <c r="X46" s="1169">
        <v>581</v>
      </c>
      <c r="Y46" s="1169">
        <v>309</v>
      </c>
      <c r="Z46" s="1169">
        <v>143</v>
      </c>
      <c r="AA46" s="1176" t="s">
        <v>1116</v>
      </c>
      <c r="AB46" s="72">
        <v>25.7</v>
      </c>
      <c r="AC46" s="72">
        <v>26.5</v>
      </c>
      <c r="AD46" s="72">
        <v>27.8</v>
      </c>
      <c r="AE46" s="72">
        <v>28.2</v>
      </c>
      <c r="AF46" s="72">
        <v>26.6</v>
      </c>
      <c r="AG46" s="72">
        <v>26.3</v>
      </c>
      <c r="AH46" s="72" t="s">
        <v>710</v>
      </c>
      <c r="AI46" s="72" t="s">
        <v>674</v>
      </c>
      <c r="AJ46" s="72">
        <v>26.7</v>
      </c>
      <c r="AK46" s="72">
        <v>26.7</v>
      </c>
      <c r="AL46" s="72">
        <v>27.3</v>
      </c>
      <c r="AM46" s="72">
        <v>28.9</v>
      </c>
      <c r="AN46" s="1015" t="s">
        <v>104</v>
      </c>
      <c r="AO46" s="1169">
        <v>570</v>
      </c>
      <c r="AP46" s="59">
        <v>612</v>
      </c>
      <c r="AQ46" s="59">
        <v>379</v>
      </c>
      <c r="AR46" s="59">
        <v>398</v>
      </c>
      <c r="AS46" s="59">
        <v>321</v>
      </c>
      <c r="AT46" s="59">
        <v>312</v>
      </c>
      <c r="AU46" s="59">
        <v>314</v>
      </c>
      <c r="AV46" s="59">
        <v>332</v>
      </c>
      <c r="AW46" s="59">
        <v>329</v>
      </c>
      <c r="AX46" s="59">
        <v>239</v>
      </c>
      <c r="AY46" s="1167">
        <v>295</v>
      </c>
      <c r="AZ46" s="1167">
        <v>281</v>
      </c>
    </row>
    <row r="47" spans="1:52" ht="13.5" customHeight="1" thickBot="1" x14ac:dyDescent="0.25">
      <c r="A47" s="1182" t="s">
        <v>720</v>
      </c>
      <c r="B47" s="1159">
        <v>150</v>
      </c>
      <c r="C47" s="1159">
        <v>156</v>
      </c>
      <c r="D47" s="1159">
        <v>126</v>
      </c>
      <c r="E47" s="1159">
        <v>133</v>
      </c>
      <c r="F47" s="1155">
        <v>143</v>
      </c>
      <c r="G47" s="1167">
        <v>146</v>
      </c>
      <c r="H47" s="1167">
        <v>155</v>
      </c>
      <c r="I47" s="1167">
        <v>168</v>
      </c>
      <c r="J47" s="1167">
        <v>185</v>
      </c>
      <c r="K47" s="1167">
        <v>185</v>
      </c>
      <c r="L47" s="1167">
        <v>172</v>
      </c>
      <c r="M47" s="1167">
        <v>169</v>
      </c>
      <c r="N47" s="1176" t="s">
        <v>102</v>
      </c>
      <c r="O47" s="1169">
        <v>439</v>
      </c>
      <c r="P47" s="1169">
        <v>398</v>
      </c>
      <c r="Q47" s="1169">
        <v>281</v>
      </c>
      <c r="R47" s="1169">
        <v>302</v>
      </c>
      <c r="S47" s="1169">
        <v>329</v>
      </c>
      <c r="T47" s="1169">
        <v>540</v>
      </c>
      <c r="U47" s="1169">
        <v>334</v>
      </c>
      <c r="V47" s="1169">
        <v>469</v>
      </c>
      <c r="W47" s="1169">
        <v>325</v>
      </c>
      <c r="X47" s="1169">
        <v>337</v>
      </c>
      <c r="Y47" s="1169">
        <v>394</v>
      </c>
      <c r="Z47" s="1169">
        <v>340</v>
      </c>
      <c r="AA47" s="1181" t="s">
        <v>1115</v>
      </c>
      <c r="AB47" s="71">
        <v>9.3000000000000007</v>
      </c>
      <c r="AC47" s="71">
        <v>9.6999999999999993</v>
      </c>
      <c r="AD47" s="71">
        <v>9.8000000000000007</v>
      </c>
      <c r="AE47" s="71">
        <v>8.1</v>
      </c>
      <c r="AF47" s="71">
        <v>8.5</v>
      </c>
      <c r="AG47" s="71">
        <v>10.9</v>
      </c>
      <c r="AH47" s="71">
        <v>11.3</v>
      </c>
      <c r="AI47" s="71">
        <v>9.5</v>
      </c>
      <c r="AJ47" s="71">
        <v>9.1999999999999993</v>
      </c>
      <c r="AK47" s="71">
        <v>12.1</v>
      </c>
      <c r="AL47" s="530">
        <v>10.6</v>
      </c>
      <c r="AM47" s="530">
        <v>12.3</v>
      </c>
      <c r="AN47" s="1015" t="s">
        <v>102</v>
      </c>
      <c r="AO47" s="1169">
        <v>439</v>
      </c>
      <c r="AP47" s="59">
        <v>694</v>
      </c>
      <c r="AQ47" s="59">
        <v>555</v>
      </c>
      <c r="AR47" s="59">
        <v>489</v>
      </c>
      <c r="AS47" s="59">
        <v>398</v>
      </c>
      <c r="AT47" s="59">
        <v>340</v>
      </c>
      <c r="AU47" s="59">
        <v>276</v>
      </c>
      <c r="AV47" s="59">
        <v>283</v>
      </c>
      <c r="AW47" s="59">
        <v>281</v>
      </c>
      <c r="AX47" s="59">
        <v>246</v>
      </c>
      <c r="AY47" s="1167">
        <v>268</v>
      </c>
      <c r="AZ47" s="1167">
        <v>274</v>
      </c>
    </row>
    <row r="48" spans="1:52" ht="13.5" customHeight="1" x14ac:dyDescent="0.2">
      <c r="A48" s="1015" t="s">
        <v>719</v>
      </c>
      <c r="B48" s="1167"/>
      <c r="C48" s="1167"/>
      <c r="D48" s="1167">
        <v>202</v>
      </c>
      <c r="E48" s="1167">
        <v>216</v>
      </c>
      <c r="F48" s="1162">
        <v>222</v>
      </c>
      <c r="G48" s="1162">
        <v>220</v>
      </c>
      <c r="H48" s="1162">
        <v>209</v>
      </c>
      <c r="I48" s="1162">
        <v>215</v>
      </c>
      <c r="J48" s="1162">
        <v>224</v>
      </c>
      <c r="K48" s="1162">
        <v>215</v>
      </c>
      <c r="L48" s="1162">
        <v>192</v>
      </c>
      <c r="M48" s="1162">
        <v>213</v>
      </c>
      <c r="N48" s="1176" t="s">
        <v>100</v>
      </c>
      <c r="O48" s="1169">
        <v>9819</v>
      </c>
      <c r="P48" s="1169">
        <v>9155</v>
      </c>
      <c r="Q48" s="1169">
        <v>8987</v>
      </c>
      <c r="R48" s="1169">
        <v>10459</v>
      </c>
      <c r="S48" s="1169">
        <v>9200</v>
      </c>
      <c r="T48" s="1169">
        <v>7942</v>
      </c>
      <c r="U48" s="1169">
        <v>6545</v>
      </c>
      <c r="V48" s="1169">
        <v>7797</v>
      </c>
      <c r="W48" s="1169">
        <v>6503</v>
      </c>
      <c r="X48" s="1169">
        <v>7761</v>
      </c>
      <c r="Y48" s="1169">
        <v>7185</v>
      </c>
      <c r="Z48" s="1169">
        <v>8209</v>
      </c>
      <c r="AN48" s="1015" t="s">
        <v>100</v>
      </c>
      <c r="AO48" s="1169">
        <v>9819</v>
      </c>
      <c r="AP48" s="59">
        <v>9907</v>
      </c>
      <c r="AQ48" s="59">
        <v>10607</v>
      </c>
      <c r="AR48" s="59">
        <v>10332</v>
      </c>
      <c r="AS48" s="59">
        <v>9155</v>
      </c>
      <c r="AT48" s="59">
        <v>9181</v>
      </c>
      <c r="AU48" s="59">
        <v>8573</v>
      </c>
      <c r="AV48" s="59">
        <v>8320</v>
      </c>
      <c r="AW48" s="59">
        <v>8987</v>
      </c>
      <c r="AX48" s="59">
        <v>9181</v>
      </c>
      <c r="AY48" s="1167">
        <v>9333</v>
      </c>
      <c r="AZ48" s="1167">
        <v>9603</v>
      </c>
    </row>
    <row r="49" spans="1:52" ht="12" thickBot="1" x14ac:dyDescent="0.25">
      <c r="A49" s="1180" t="s">
        <v>718</v>
      </c>
      <c r="B49" s="1179">
        <v>29000</v>
      </c>
      <c r="C49" s="1179">
        <v>28990</v>
      </c>
      <c r="D49" s="1179">
        <v>30399</v>
      </c>
      <c r="E49" s="1179">
        <v>31596</v>
      </c>
      <c r="F49" s="1179">
        <v>29815</v>
      </c>
      <c r="G49" s="1179">
        <v>29643</v>
      </c>
      <c r="H49" s="1179">
        <v>29429</v>
      </c>
      <c r="I49" s="1179">
        <v>29491</v>
      </c>
      <c r="J49" s="1179">
        <v>33068</v>
      </c>
      <c r="K49" s="1179">
        <v>33809</v>
      </c>
      <c r="L49" s="1179">
        <v>33347</v>
      </c>
      <c r="M49" s="1179">
        <v>34008</v>
      </c>
      <c r="N49" s="70" t="s">
        <v>99</v>
      </c>
      <c r="O49" s="1165" t="s">
        <v>65</v>
      </c>
      <c r="P49" s="1165" t="s">
        <v>65</v>
      </c>
      <c r="Q49" s="1165">
        <v>26031</v>
      </c>
      <c r="R49" s="1165">
        <v>4888</v>
      </c>
      <c r="S49" s="1165" t="s">
        <v>65</v>
      </c>
      <c r="T49" s="1165" t="s">
        <v>65</v>
      </c>
      <c r="U49" s="1165">
        <v>4198</v>
      </c>
      <c r="V49" s="1165" t="s">
        <v>65</v>
      </c>
      <c r="W49" s="1165" t="s">
        <v>65</v>
      </c>
      <c r="X49" s="1165" t="s">
        <v>65</v>
      </c>
      <c r="Y49" s="1165" t="s">
        <v>65</v>
      </c>
      <c r="Z49" s="1165" t="s">
        <v>65</v>
      </c>
      <c r="AN49" s="69" t="s">
        <v>99</v>
      </c>
      <c r="AO49" s="1165" t="s">
        <v>65</v>
      </c>
      <c r="AP49" s="57" t="s">
        <v>65</v>
      </c>
      <c r="AQ49" s="57" t="s">
        <v>65</v>
      </c>
      <c r="AR49" s="57" t="s">
        <v>65</v>
      </c>
      <c r="AS49" s="57" t="s">
        <v>65</v>
      </c>
      <c r="AT49" s="57">
        <v>2566</v>
      </c>
      <c r="AU49" s="57">
        <v>2331</v>
      </c>
      <c r="AV49" s="57">
        <v>26761</v>
      </c>
      <c r="AW49" s="57">
        <v>26031</v>
      </c>
      <c r="AX49" s="57">
        <v>5094</v>
      </c>
      <c r="AY49" s="1163">
        <v>5017</v>
      </c>
      <c r="AZ49" s="1163">
        <v>5076</v>
      </c>
    </row>
    <row r="50" spans="1:52" ht="13.5" customHeight="1" x14ac:dyDescent="0.2">
      <c r="A50" s="68" t="s">
        <v>1125</v>
      </c>
      <c r="B50" s="1178">
        <v>25.7</v>
      </c>
      <c r="C50" s="1178">
        <v>26.6</v>
      </c>
      <c r="D50" s="1178">
        <v>26.7</v>
      </c>
      <c r="E50" s="1178">
        <v>26.3</v>
      </c>
      <c r="F50" s="1177">
        <v>25</v>
      </c>
      <c r="G50" s="1177" t="s">
        <v>97</v>
      </c>
      <c r="H50" s="1177" t="s">
        <v>96</v>
      </c>
      <c r="I50" s="1177" t="s">
        <v>95</v>
      </c>
      <c r="J50" s="1177" t="s">
        <v>94</v>
      </c>
      <c r="K50" s="1177" t="s">
        <v>93</v>
      </c>
      <c r="L50" s="1177" t="s">
        <v>92</v>
      </c>
      <c r="M50" s="1177" t="s">
        <v>91</v>
      </c>
      <c r="P50" s="1153"/>
      <c r="Q50" s="1153"/>
      <c r="R50" s="1153"/>
      <c r="AR50" s="1153"/>
      <c r="AS50" s="1153"/>
      <c r="AT50" s="1153"/>
      <c r="AU50" s="1153"/>
      <c r="AV50" s="1153"/>
      <c r="AW50" s="1153"/>
      <c r="AX50" s="1153"/>
      <c r="AY50" s="1153"/>
      <c r="AZ50" s="1153"/>
    </row>
    <row r="51" spans="1:52" ht="13.5" customHeight="1" thickBot="1" x14ac:dyDescent="0.25">
      <c r="A51" s="1175" t="s">
        <v>717</v>
      </c>
      <c r="B51" s="1174">
        <v>9.3000000000000007</v>
      </c>
      <c r="C51" s="1174">
        <v>10</v>
      </c>
      <c r="D51" s="1174">
        <v>11.1</v>
      </c>
      <c r="E51" s="1174">
        <v>13.2</v>
      </c>
      <c r="F51" s="1172">
        <v>14.8</v>
      </c>
      <c r="G51" s="1173" t="s">
        <v>87</v>
      </c>
      <c r="H51" s="1172"/>
      <c r="I51" s="1172"/>
      <c r="J51" s="1172"/>
      <c r="K51" s="1172"/>
      <c r="L51" s="1172"/>
      <c r="M51" s="1172"/>
      <c r="P51" s="1153"/>
      <c r="Q51" s="1153"/>
      <c r="R51" s="1153"/>
      <c r="AA51" s="2189"/>
      <c r="AB51" s="2189"/>
      <c r="AC51" s="2189"/>
      <c r="AD51" s="2189"/>
      <c r="AE51" s="2190"/>
      <c r="AF51" s="2191"/>
      <c r="AG51" s="2191"/>
      <c r="AH51" s="2191"/>
      <c r="AI51" s="2190"/>
      <c r="AJ51" s="2190"/>
      <c r="AK51" s="2190"/>
      <c r="AL51" s="2192"/>
      <c r="AM51" s="2192"/>
      <c r="AR51" s="1153"/>
      <c r="AS51" s="1153"/>
      <c r="AT51" s="1153"/>
      <c r="AU51" s="1153"/>
      <c r="AV51" s="1153"/>
      <c r="AW51" s="1153"/>
      <c r="AX51" s="1153"/>
      <c r="AY51" s="1153"/>
      <c r="AZ51" s="1153"/>
    </row>
    <row r="52" spans="1:52" ht="82.5" customHeight="1" x14ac:dyDescent="0.2">
      <c r="A52" s="2342" t="s">
        <v>1497</v>
      </c>
      <c r="B52" s="2342"/>
      <c r="C52" s="2342"/>
      <c r="D52" s="2343"/>
      <c r="E52" s="2343"/>
      <c r="F52" s="2343"/>
      <c r="G52" s="2343"/>
      <c r="H52" s="2343"/>
      <c r="I52" s="2343"/>
      <c r="J52" s="2343"/>
      <c r="K52" s="2343"/>
      <c r="L52" s="2343"/>
      <c r="M52" s="2343"/>
      <c r="N52" s="67" t="s">
        <v>89</v>
      </c>
      <c r="O52" s="56">
        <f t="shared" ref="O52:T52" si="11">SUM(O35:O49)</f>
        <v>523320</v>
      </c>
      <c r="P52" s="56">
        <f t="shared" si="11"/>
        <v>518507</v>
      </c>
      <c r="Q52" s="56">
        <f t="shared" si="11"/>
        <v>548296</v>
      </c>
      <c r="R52" s="56">
        <f t="shared" si="11"/>
        <v>583249</v>
      </c>
      <c r="S52" s="56">
        <f t="shared" si="11"/>
        <v>615836</v>
      </c>
      <c r="T52" s="56">
        <f t="shared" si="11"/>
        <v>639505</v>
      </c>
      <c r="U52" s="56">
        <v>601225</v>
      </c>
      <c r="V52" s="56">
        <v>640173</v>
      </c>
      <c r="W52" s="56">
        <v>690084</v>
      </c>
      <c r="X52" s="56">
        <v>556301</v>
      </c>
      <c r="Y52" s="56">
        <v>485124</v>
      </c>
      <c r="Z52" s="56">
        <v>456271</v>
      </c>
      <c r="AA52" s="2344" t="s">
        <v>1496</v>
      </c>
      <c r="AB52" s="2344"/>
      <c r="AC52" s="2344"/>
      <c r="AD52" s="2344"/>
      <c r="AE52" s="2344"/>
      <c r="AF52" s="2344"/>
      <c r="AG52" s="2344"/>
      <c r="AH52" s="2344"/>
      <c r="AI52" s="2344"/>
      <c r="AJ52" s="2344"/>
      <c r="AK52" s="2344"/>
      <c r="AL52" s="2344"/>
      <c r="AM52" s="2344"/>
      <c r="AN52" s="67" t="s">
        <v>89</v>
      </c>
      <c r="AO52" s="56">
        <f t="shared" ref="AO52:AV52" si="12">SUM(AO35:AO49)</f>
        <v>523320</v>
      </c>
      <c r="AP52" s="2248">
        <f t="shared" si="12"/>
        <v>555318</v>
      </c>
      <c r="AQ52" s="2248">
        <f t="shared" si="12"/>
        <v>551821</v>
      </c>
      <c r="AR52" s="2248">
        <f t="shared" si="12"/>
        <v>559678</v>
      </c>
      <c r="AS52" s="2248">
        <f t="shared" si="12"/>
        <v>518507</v>
      </c>
      <c r="AT52" s="2248">
        <f t="shared" si="12"/>
        <v>540152</v>
      </c>
      <c r="AU52" s="2248">
        <f t="shared" si="12"/>
        <v>538162</v>
      </c>
      <c r="AV52" s="2248">
        <f t="shared" si="12"/>
        <v>549217</v>
      </c>
      <c r="AW52" s="2248">
        <v>548296</v>
      </c>
      <c r="AX52" s="2248">
        <v>582979</v>
      </c>
      <c r="AY52" s="56">
        <v>611361</v>
      </c>
      <c r="AZ52" s="56">
        <v>619195</v>
      </c>
    </row>
    <row r="53" spans="1:52" ht="12.75" customHeight="1" x14ac:dyDescent="0.2">
      <c r="A53" s="58" t="s">
        <v>1550</v>
      </c>
      <c r="B53" s="58"/>
      <c r="C53" s="58"/>
      <c r="D53" s="58"/>
      <c r="E53" s="58"/>
      <c r="F53" s="60"/>
      <c r="G53" s="60"/>
      <c r="H53" s="60"/>
      <c r="I53" s="60"/>
      <c r="J53" s="60"/>
      <c r="K53" s="60"/>
      <c r="L53" s="60"/>
      <c r="M53" s="62"/>
      <c r="P53" s="1155"/>
      <c r="Q53" s="1155"/>
      <c r="R53" s="1155"/>
      <c r="S53" s="1155"/>
      <c r="T53" s="1155"/>
      <c r="U53" s="1155"/>
      <c r="V53" s="1155"/>
      <c r="W53" s="1154"/>
      <c r="X53" s="1154"/>
      <c r="Y53" s="1154"/>
      <c r="Z53" s="1154"/>
      <c r="AA53" s="2344"/>
      <c r="AB53" s="2344"/>
      <c r="AC53" s="2344"/>
      <c r="AD53" s="2344"/>
      <c r="AE53" s="2344"/>
      <c r="AF53" s="2344"/>
      <c r="AG53" s="2344"/>
      <c r="AH53" s="2344"/>
      <c r="AI53" s="2344"/>
      <c r="AJ53" s="2344"/>
      <c r="AK53" s="2344"/>
      <c r="AL53" s="2344"/>
      <c r="AM53" s="2344"/>
      <c r="AN53" s="1156"/>
      <c r="AP53" s="48"/>
      <c r="AQ53" s="48"/>
      <c r="AR53" s="48"/>
      <c r="AS53" s="48"/>
      <c r="AT53" s="48"/>
      <c r="AU53" s="48"/>
      <c r="AV53" s="48"/>
      <c r="AW53" s="48"/>
      <c r="AY53" s="1162"/>
      <c r="AZ53" s="1162"/>
    </row>
    <row r="54" spans="1:52" ht="12.75" customHeight="1" x14ac:dyDescent="0.2">
      <c r="A54" s="58" t="s">
        <v>1549</v>
      </c>
      <c r="B54" s="58"/>
      <c r="C54" s="58"/>
      <c r="D54" s="58"/>
      <c r="E54" s="58"/>
      <c r="F54" s="60"/>
      <c r="G54" s="60"/>
      <c r="H54" s="60"/>
      <c r="I54" s="60"/>
      <c r="J54" s="60"/>
      <c r="K54" s="60"/>
      <c r="L54" s="60"/>
      <c r="M54" s="60"/>
      <c r="N54" s="82" t="s">
        <v>86</v>
      </c>
      <c r="O54" s="82"/>
      <c r="P54" s="63"/>
      <c r="Q54" s="63"/>
      <c r="R54" s="63"/>
      <c r="S54" s="43"/>
      <c r="T54" s="43"/>
      <c r="U54" s="63"/>
      <c r="V54" s="1167"/>
      <c r="W54" s="1169"/>
      <c r="X54" s="1169"/>
      <c r="Y54" s="1169"/>
      <c r="Z54" s="1169"/>
      <c r="AA54" s="58" t="s">
        <v>716</v>
      </c>
      <c r="AB54" s="58"/>
      <c r="AC54" s="58"/>
      <c r="AD54" s="58"/>
      <c r="AE54" s="58"/>
      <c r="AF54" s="851"/>
      <c r="AG54" s="851"/>
      <c r="AH54" s="851"/>
      <c r="AI54" s="58"/>
      <c r="AJ54" s="58"/>
      <c r="AK54" s="58"/>
      <c r="AL54" s="60"/>
      <c r="AM54" s="60"/>
      <c r="AN54" s="64" t="s">
        <v>86</v>
      </c>
      <c r="AO54" s="82"/>
      <c r="AP54" s="499"/>
      <c r="AQ54" s="499"/>
      <c r="AR54" s="499"/>
      <c r="AS54" s="499"/>
      <c r="AT54" s="499"/>
      <c r="AU54" s="499"/>
      <c r="AV54" s="499"/>
      <c r="AW54" s="499"/>
      <c r="AX54" s="64"/>
      <c r="AY54" s="63"/>
      <c r="AZ54" s="63"/>
    </row>
    <row r="55" spans="1:52" ht="12.75" customHeight="1" x14ac:dyDescent="0.2">
      <c r="A55" s="478" t="s">
        <v>1551</v>
      </c>
      <c r="B55" s="478"/>
      <c r="C55" s="58"/>
      <c r="D55" s="58"/>
      <c r="E55" s="58"/>
      <c r="F55" s="60"/>
      <c r="G55" s="60"/>
      <c r="H55" s="60"/>
      <c r="I55" s="60"/>
      <c r="J55" s="60"/>
      <c r="K55" s="60"/>
      <c r="L55" s="60"/>
      <c r="M55" s="60"/>
      <c r="N55" s="1170" t="s">
        <v>642</v>
      </c>
      <c r="O55" s="1155">
        <v>748</v>
      </c>
      <c r="P55" s="1155">
        <v>750</v>
      </c>
      <c r="Q55" s="1155">
        <v>750</v>
      </c>
      <c r="R55" s="1155"/>
      <c r="S55" s="1159"/>
      <c r="T55" s="1159"/>
      <c r="U55" s="1155"/>
      <c r="V55" s="1155"/>
      <c r="W55" s="1154"/>
      <c r="X55" s="1154"/>
      <c r="Y55" s="1154"/>
      <c r="Z55" s="1154"/>
      <c r="AA55" s="58" t="s">
        <v>802</v>
      </c>
      <c r="AB55" s="58"/>
      <c r="AC55" s="58"/>
      <c r="AD55" s="58"/>
      <c r="AE55" s="58"/>
      <c r="AF55" s="851"/>
      <c r="AG55" s="851"/>
      <c r="AH55" s="851"/>
      <c r="AI55" s="58"/>
      <c r="AJ55" s="58"/>
      <c r="AK55" s="58"/>
      <c r="AL55" s="60"/>
      <c r="AM55" s="60"/>
      <c r="AN55" s="1170" t="s">
        <v>642</v>
      </c>
      <c r="AO55" s="1155">
        <v>748</v>
      </c>
      <c r="AP55" s="37">
        <v>750</v>
      </c>
      <c r="AQ55" s="37">
        <v>750</v>
      </c>
      <c r="AR55" s="37">
        <v>750</v>
      </c>
      <c r="AS55" s="37">
        <v>750</v>
      </c>
      <c r="AT55" s="37">
        <v>750</v>
      </c>
      <c r="AU55" s="37">
        <v>750</v>
      </c>
      <c r="AV55" s="37">
        <v>750</v>
      </c>
      <c r="AW55" s="38">
        <v>750</v>
      </c>
      <c r="AY55" s="1162"/>
      <c r="AZ55" s="1162"/>
    </row>
    <row r="56" spans="1:52" ht="12.75" customHeight="1" x14ac:dyDescent="0.2">
      <c r="A56" s="58" t="s">
        <v>800</v>
      </c>
      <c r="B56" s="58"/>
      <c r="C56" s="478"/>
      <c r="D56" s="478"/>
      <c r="E56" s="478"/>
      <c r="F56" s="478"/>
      <c r="G56" s="478"/>
      <c r="H56" s="478"/>
      <c r="I56" s="478"/>
      <c r="J56" s="478"/>
      <c r="K56" s="478"/>
      <c r="L56" s="478"/>
      <c r="M56" s="478"/>
      <c r="N56" s="1170" t="s">
        <v>83</v>
      </c>
      <c r="O56" s="1167">
        <v>40</v>
      </c>
      <c r="P56" s="1167">
        <v>6</v>
      </c>
      <c r="Q56" s="1167">
        <v>168</v>
      </c>
      <c r="R56" s="1167">
        <v>1</v>
      </c>
      <c r="S56" s="1167">
        <v>1</v>
      </c>
      <c r="T56" s="1167">
        <v>2</v>
      </c>
      <c r="U56" s="1167">
        <v>2</v>
      </c>
      <c r="V56" s="1167">
        <v>5</v>
      </c>
      <c r="W56" s="1169">
        <v>86</v>
      </c>
      <c r="X56" s="1169">
        <v>84</v>
      </c>
      <c r="Y56" s="1169">
        <v>80</v>
      </c>
      <c r="Z56" s="1169">
        <v>78</v>
      </c>
      <c r="AA56" s="478" t="s">
        <v>801</v>
      </c>
      <c r="AB56" s="478"/>
      <c r="AC56" s="478"/>
      <c r="AD56" s="478"/>
      <c r="AE56" s="478"/>
      <c r="AF56" s="851"/>
      <c r="AG56" s="851"/>
      <c r="AH56" s="851"/>
      <c r="AI56" s="58"/>
      <c r="AJ56" s="58"/>
      <c r="AK56" s="58"/>
      <c r="AL56" s="60"/>
      <c r="AM56" s="60"/>
      <c r="AN56" s="1168" t="s">
        <v>83</v>
      </c>
      <c r="AO56" s="1167">
        <v>40</v>
      </c>
      <c r="AP56" s="59">
        <v>43</v>
      </c>
      <c r="AQ56" s="59">
        <v>44</v>
      </c>
      <c r="AR56" s="59">
        <v>52</v>
      </c>
      <c r="AS56" s="59">
        <v>6</v>
      </c>
      <c r="AT56" s="59"/>
      <c r="AU56" s="59" t="s">
        <v>65</v>
      </c>
      <c r="AV56" s="59">
        <v>172</v>
      </c>
      <c r="AW56" s="61">
        <v>168</v>
      </c>
      <c r="AX56" s="1162">
        <v>162</v>
      </c>
      <c r="AY56" s="1162">
        <v>158</v>
      </c>
      <c r="AZ56" s="1162">
        <v>177</v>
      </c>
    </row>
    <row r="57" spans="1:52" ht="12.75" customHeight="1" x14ac:dyDescent="0.2">
      <c r="A57" s="58" t="s">
        <v>799</v>
      </c>
      <c r="B57" s="58"/>
      <c r="C57" s="58"/>
      <c r="D57" s="58"/>
      <c r="E57" s="58"/>
      <c r="F57" s="58"/>
      <c r="G57" s="58"/>
      <c r="H57" s="58"/>
      <c r="I57" s="58"/>
      <c r="J57" s="58"/>
      <c r="K57" s="58"/>
      <c r="L57" s="46"/>
      <c r="M57" s="60"/>
      <c r="N57" s="1170" t="s">
        <v>81</v>
      </c>
      <c r="O57" s="1169">
        <v>4050</v>
      </c>
      <c r="P57" s="1169">
        <v>4050</v>
      </c>
      <c r="Q57" s="1169">
        <v>4050</v>
      </c>
      <c r="R57" s="1169">
        <v>4050</v>
      </c>
      <c r="S57" s="1169">
        <v>4050</v>
      </c>
      <c r="T57" s="1169">
        <v>4050</v>
      </c>
      <c r="U57" s="1169">
        <v>4050</v>
      </c>
      <c r="V57" s="1169">
        <v>4050</v>
      </c>
      <c r="W57" s="1169">
        <v>4047</v>
      </c>
      <c r="X57" s="1169">
        <v>4043</v>
      </c>
      <c r="Y57" s="1169">
        <v>4037</v>
      </c>
      <c r="Z57" s="1169">
        <v>2600</v>
      </c>
      <c r="AA57" s="58" t="s">
        <v>1114</v>
      </c>
      <c r="AB57" s="58"/>
      <c r="AC57" s="58"/>
      <c r="AD57" s="58"/>
      <c r="AE57" s="58"/>
      <c r="AF57" s="851"/>
      <c r="AG57" s="851"/>
      <c r="AH57" s="851"/>
      <c r="AI57" s="58"/>
      <c r="AJ57" s="58"/>
      <c r="AK57" s="58"/>
      <c r="AL57" s="58"/>
      <c r="AM57" s="58"/>
      <c r="AN57" s="1168" t="s">
        <v>81</v>
      </c>
      <c r="AO57" s="1169">
        <v>4050</v>
      </c>
      <c r="AP57" s="59">
        <v>4050</v>
      </c>
      <c r="AQ57" s="59">
        <v>4050</v>
      </c>
      <c r="AR57" s="59">
        <v>4050</v>
      </c>
      <c r="AS57" s="59">
        <v>4050</v>
      </c>
      <c r="AT57" s="59">
        <v>4050</v>
      </c>
      <c r="AU57" s="59">
        <v>4050</v>
      </c>
      <c r="AV57" s="59">
        <v>4050</v>
      </c>
      <c r="AW57" s="59">
        <v>4050</v>
      </c>
      <c r="AX57" s="1167">
        <v>4050</v>
      </c>
      <c r="AY57" s="1167">
        <v>4050</v>
      </c>
      <c r="AZ57" s="1167">
        <v>4050</v>
      </c>
    </row>
    <row r="58" spans="1:52" x14ac:dyDescent="0.2">
      <c r="A58" s="58" t="s">
        <v>1124</v>
      </c>
      <c r="B58" s="58"/>
      <c r="C58" s="58"/>
      <c r="D58" s="58"/>
      <c r="E58" s="477"/>
      <c r="F58" s="476"/>
      <c r="G58" s="475"/>
      <c r="H58" s="475"/>
      <c r="I58" s="474"/>
      <c r="J58" s="474"/>
      <c r="K58" s="474"/>
      <c r="L58" s="474"/>
      <c r="M58" s="46"/>
      <c r="N58" s="1170" t="s">
        <v>80</v>
      </c>
      <c r="O58" s="1169"/>
      <c r="P58" s="1169"/>
      <c r="Q58" s="1169">
        <v>1080</v>
      </c>
      <c r="R58" s="1169">
        <v>1080</v>
      </c>
      <c r="S58" s="1169">
        <v>1080</v>
      </c>
      <c r="T58" s="1169">
        <v>1080</v>
      </c>
      <c r="U58" s="1169">
        <v>1080</v>
      </c>
      <c r="V58" s="1169">
        <v>1080</v>
      </c>
      <c r="W58" s="1169">
        <v>1080</v>
      </c>
      <c r="X58" s="1169">
        <v>1065</v>
      </c>
      <c r="Y58" s="1169">
        <v>1065</v>
      </c>
      <c r="Z58" s="1169" t="s">
        <v>65</v>
      </c>
      <c r="AA58" s="58" t="s">
        <v>799</v>
      </c>
      <c r="AB58" s="58"/>
      <c r="AC58" s="58"/>
      <c r="AD58" s="58"/>
      <c r="AE58" s="58"/>
      <c r="AF58" s="851"/>
      <c r="AG58" s="851"/>
      <c r="AH58" s="851"/>
      <c r="AI58" s="58"/>
      <c r="AJ58" s="58"/>
      <c r="AK58" s="58"/>
      <c r="AL58" s="58"/>
      <c r="AM58" s="58"/>
      <c r="AN58" s="1168" t="s">
        <v>80</v>
      </c>
      <c r="AO58" s="1169"/>
      <c r="AP58" s="59" t="s">
        <v>65</v>
      </c>
      <c r="AQ58" s="59" t="s">
        <v>65</v>
      </c>
      <c r="AR58" s="59" t="s">
        <v>65</v>
      </c>
      <c r="AS58" s="59" t="s">
        <v>65</v>
      </c>
      <c r="AT58" s="59">
        <v>1080</v>
      </c>
      <c r="AU58" s="59">
        <v>1080</v>
      </c>
      <c r="AV58" s="59">
        <v>1080</v>
      </c>
      <c r="AW58" s="59">
        <v>1080</v>
      </c>
      <c r="AX58" s="1167">
        <v>1080</v>
      </c>
      <c r="AY58" s="1167">
        <v>1080</v>
      </c>
      <c r="AZ58" s="1167">
        <v>1080</v>
      </c>
    </row>
    <row r="59" spans="1:52" x14ac:dyDescent="0.2">
      <c r="A59" s="2247" t="s">
        <v>1559</v>
      </c>
      <c r="B59" s="58"/>
      <c r="D59" s="1156"/>
      <c r="E59" s="1156"/>
      <c r="F59" s="1156"/>
      <c r="G59" s="1156"/>
      <c r="H59" s="1156"/>
      <c r="I59" s="1156"/>
      <c r="J59" s="1156"/>
      <c r="K59" s="474"/>
      <c r="L59" s="474"/>
      <c r="M59" s="46"/>
      <c r="N59" s="1170" t="s">
        <v>1495</v>
      </c>
      <c r="O59" s="1169">
        <v>1080</v>
      </c>
      <c r="P59" s="1169">
        <v>1080</v>
      </c>
      <c r="Q59" s="1169"/>
      <c r="R59" s="1169"/>
      <c r="S59" s="1169"/>
      <c r="T59" s="1169"/>
      <c r="U59" s="1169"/>
      <c r="V59" s="1169"/>
      <c r="W59" s="1169"/>
      <c r="X59" s="1169"/>
      <c r="Y59" s="1169"/>
      <c r="Z59" s="1169"/>
      <c r="AA59" s="58" t="s">
        <v>715</v>
      </c>
      <c r="AB59" s="58"/>
      <c r="AC59" s="58"/>
      <c r="AD59" s="58"/>
      <c r="AE59" s="58"/>
      <c r="AF59" s="851"/>
      <c r="AG59" s="851"/>
      <c r="AH59" s="851"/>
      <c r="AI59" s="58"/>
      <c r="AJ59" s="58"/>
      <c r="AK59" s="477"/>
      <c r="AL59" s="476"/>
      <c r="AM59" s="475"/>
      <c r="AN59" s="1168" t="s">
        <v>866</v>
      </c>
      <c r="AO59" s="1169">
        <v>1080</v>
      </c>
      <c r="AP59" s="59">
        <v>1080</v>
      </c>
      <c r="AQ59" s="59">
        <v>1080</v>
      </c>
      <c r="AR59" s="59">
        <v>1080</v>
      </c>
      <c r="AS59" s="59">
        <v>1080</v>
      </c>
      <c r="AT59" s="59"/>
      <c r="AU59" s="59"/>
      <c r="AV59" s="59"/>
      <c r="AW59" s="59"/>
      <c r="AX59" s="1167"/>
      <c r="AY59" s="1167"/>
      <c r="AZ59" s="1167"/>
    </row>
    <row r="60" spans="1:52" ht="13.5" customHeight="1" x14ac:dyDescent="0.2">
      <c r="A60" s="58" t="s">
        <v>715</v>
      </c>
      <c r="M60" s="1171"/>
      <c r="N60" s="1170" t="s">
        <v>78</v>
      </c>
      <c r="O60" s="1169">
        <v>-2062</v>
      </c>
      <c r="P60" s="1169">
        <v>-1876</v>
      </c>
      <c r="Q60" s="1169">
        <v>-1543</v>
      </c>
      <c r="R60" s="1169">
        <v>-1023</v>
      </c>
      <c r="S60" s="1169">
        <v>-1188</v>
      </c>
      <c r="T60" s="1169">
        <v>-1201</v>
      </c>
      <c r="U60" s="1169">
        <v>-159</v>
      </c>
      <c r="V60" s="1169">
        <v>340</v>
      </c>
      <c r="W60" s="1169">
        <v>-47</v>
      </c>
      <c r="X60" s="1169">
        <v>-146</v>
      </c>
      <c r="Y60" s="1169">
        <v>-518</v>
      </c>
      <c r="Z60" s="1169">
        <v>-888</v>
      </c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73"/>
      <c r="AM60" s="473"/>
      <c r="AN60" s="1168" t="s">
        <v>78</v>
      </c>
      <c r="AO60" s="1169">
        <v>-2062</v>
      </c>
      <c r="AP60" s="59">
        <v>-2290</v>
      </c>
      <c r="AQ60" s="59">
        <v>-2075</v>
      </c>
      <c r="AR60" s="59">
        <v>-1934</v>
      </c>
      <c r="AS60" s="59">
        <v>-1876</v>
      </c>
      <c r="AT60" s="59">
        <v>-1665</v>
      </c>
      <c r="AU60" s="59">
        <v>-1643</v>
      </c>
      <c r="AV60" s="59">
        <v>-1641</v>
      </c>
      <c r="AW60" s="59">
        <v>-1543</v>
      </c>
      <c r="AX60" s="1167">
        <v>-1216</v>
      </c>
      <c r="AY60" s="1167">
        <v>-1269</v>
      </c>
      <c r="AZ60" s="1167">
        <v>-896</v>
      </c>
    </row>
    <row r="61" spans="1:52" ht="13.5" customHeight="1" thickBot="1" x14ac:dyDescent="0.25">
      <c r="N61" s="1166" t="s">
        <v>76</v>
      </c>
      <c r="O61" s="1165">
        <v>27672</v>
      </c>
      <c r="P61" s="1165">
        <v>28891</v>
      </c>
      <c r="Q61" s="1165">
        <v>28811</v>
      </c>
      <c r="R61" s="1165">
        <v>28302</v>
      </c>
      <c r="S61" s="1165">
        <v>27089</v>
      </c>
      <c r="T61" s="1165">
        <v>25906</v>
      </c>
      <c r="U61" s="1165">
        <v>24236</v>
      </c>
      <c r="V61" s="1165">
        <v>22530</v>
      </c>
      <c r="W61" s="1165">
        <v>20954</v>
      </c>
      <c r="X61" s="1165">
        <v>19492</v>
      </c>
      <c r="Y61" s="1165">
        <v>17756</v>
      </c>
      <c r="Z61" s="1165">
        <v>16013</v>
      </c>
      <c r="AA61" s="39"/>
      <c r="AB61" s="39"/>
      <c r="AC61" s="39"/>
      <c r="AD61" s="39"/>
      <c r="AE61" s="39"/>
      <c r="AF61" s="850"/>
      <c r="AG61" s="850"/>
      <c r="AH61" s="850"/>
      <c r="AI61" s="39"/>
      <c r="AJ61" s="39"/>
      <c r="AK61" s="39"/>
      <c r="AL61" s="473"/>
      <c r="AM61" s="473"/>
      <c r="AN61" s="1164" t="s">
        <v>76</v>
      </c>
      <c r="AO61" s="1165">
        <v>27672</v>
      </c>
      <c r="AP61" s="57">
        <v>26904</v>
      </c>
      <c r="AQ61" s="57">
        <v>27205</v>
      </c>
      <c r="AR61" s="57">
        <v>26497</v>
      </c>
      <c r="AS61" s="57">
        <v>28891</v>
      </c>
      <c r="AT61" s="57">
        <v>28400</v>
      </c>
      <c r="AU61" s="57">
        <v>27654</v>
      </c>
      <c r="AV61" s="57">
        <v>26561</v>
      </c>
      <c r="AW61" s="57">
        <v>28811</v>
      </c>
      <c r="AX61" s="1163">
        <v>28222</v>
      </c>
      <c r="AY61" s="1163">
        <v>27376</v>
      </c>
      <c r="AZ61" s="1163">
        <v>26666</v>
      </c>
    </row>
    <row r="62" spans="1:52" ht="13.5" customHeight="1" thickBot="1" x14ac:dyDescent="0.25">
      <c r="A62" s="1156"/>
      <c r="B62" s="1156"/>
      <c r="D62" s="1156"/>
      <c r="E62" s="1156"/>
      <c r="F62" s="1156"/>
      <c r="G62" s="1156"/>
      <c r="H62" s="1156"/>
      <c r="I62" s="1156"/>
      <c r="J62" s="1156"/>
      <c r="K62" s="1156"/>
      <c r="L62" s="1156"/>
      <c r="M62" s="1156"/>
      <c r="N62" s="864" t="s">
        <v>74</v>
      </c>
      <c r="O62" s="56">
        <f>SUM(O55:O61)</f>
        <v>31528</v>
      </c>
      <c r="P62" s="56">
        <f>SUM(P55:P61)</f>
        <v>32901</v>
      </c>
      <c r="Q62" s="56">
        <f>SUM(Q55:Q61)</f>
        <v>33316</v>
      </c>
      <c r="R62" s="56">
        <f>SUM(R56:R61)</f>
        <v>32410</v>
      </c>
      <c r="S62" s="56">
        <f>SUM(S56:S61)</f>
        <v>31032</v>
      </c>
      <c r="T62" s="56">
        <v>29837</v>
      </c>
      <c r="U62" s="56">
        <v>29209</v>
      </c>
      <c r="V62" s="56">
        <v>28005</v>
      </c>
      <c r="W62" s="56">
        <v>26120</v>
      </c>
      <c r="X62" s="56">
        <v>24538</v>
      </c>
      <c r="Y62" s="56">
        <v>22420</v>
      </c>
      <c r="Z62" s="56">
        <v>17803</v>
      </c>
      <c r="AA62" s="39"/>
      <c r="AB62" s="39"/>
      <c r="AC62" s="39"/>
      <c r="AD62" s="39"/>
      <c r="AE62" s="39"/>
      <c r="AF62" s="850"/>
      <c r="AG62" s="850"/>
      <c r="AH62" s="850"/>
      <c r="AI62" s="39"/>
      <c r="AJ62" s="39"/>
      <c r="AK62" s="39"/>
      <c r="AL62" s="41"/>
      <c r="AM62" s="41"/>
      <c r="AN62" s="2249" t="s">
        <v>74</v>
      </c>
      <c r="AO62" s="2193">
        <f t="shared" ref="AO62:AV62" si="13">SUM(AO55:AO61)</f>
        <v>31528</v>
      </c>
      <c r="AP62" s="2250">
        <f t="shared" si="13"/>
        <v>30537</v>
      </c>
      <c r="AQ62" s="2250">
        <f t="shared" si="13"/>
        <v>31054</v>
      </c>
      <c r="AR62" s="2250">
        <f t="shared" si="13"/>
        <v>30495</v>
      </c>
      <c r="AS62" s="2250">
        <f t="shared" si="13"/>
        <v>32901</v>
      </c>
      <c r="AT62" s="2250">
        <f t="shared" si="13"/>
        <v>32615</v>
      </c>
      <c r="AU62" s="2250">
        <f t="shared" si="13"/>
        <v>31891</v>
      </c>
      <c r="AV62" s="2250">
        <f t="shared" si="13"/>
        <v>30972</v>
      </c>
      <c r="AW62" s="2250">
        <v>33316</v>
      </c>
      <c r="AX62" s="2193">
        <v>32298</v>
      </c>
      <c r="AY62" s="2193">
        <v>31395</v>
      </c>
      <c r="AZ62" s="2193">
        <v>31077</v>
      </c>
    </row>
    <row r="63" spans="1:52" ht="13.5" customHeight="1" x14ac:dyDescent="0.2">
      <c r="A63" s="54"/>
      <c r="B63" s="54"/>
      <c r="C63" s="54"/>
      <c r="D63" s="54"/>
      <c r="E63" s="54"/>
      <c r="F63" s="54"/>
      <c r="G63" s="53"/>
      <c r="H63" s="53"/>
      <c r="I63" s="1156"/>
      <c r="J63" s="1156"/>
      <c r="K63" s="1156"/>
      <c r="L63" s="1156"/>
      <c r="M63" s="1156"/>
      <c r="N63" s="864" t="s">
        <v>72</v>
      </c>
      <c r="O63" s="56">
        <f t="shared" ref="O63:T63" si="14">O52+O62</f>
        <v>554848</v>
      </c>
      <c r="P63" s="56">
        <f t="shared" si="14"/>
        <v>551408</v>
      </c>
      <c r="Q63" s="56">
        <f t="shared" si="14"/>
        <v>581612</v>
      </c>
      <c r="R63" s="56">
        <f t="shared" si="14"/>
        <v>615659</v>
      </c>
      <c r="S63" s="56">
        <f t="shared" si="14"/>
        <v>646868</v>
      </c>
      <c r="T63" s="56">
        <f t="shared" si="14"/>
        <v>669342</v>
      </c>
      <c r="U63" s="56">
        <v>630434</v>
      </c>
      <c r="V63" s="56">
        <v>668178</v>
      </c>
      <c r="W63" s="56">
        <v>716204</v>
      </c>
      <c r="X63" s="56">
        <v>580839</v>
      </c>
      <c r="Y63" s="56">
        <v>507544</v>
      </c>
      <c r="Z63" s="56">
        <v>474074</v>
      </c>
      <c r="AA63" s="1160"/>
      <c r="AB63" s="1160"/>
      <c r="AC63" s="1160"/>
      <c r="AD63" s="1160"/>
      <c r="AE63" s="1160"/>
      <c r="AF63" s="849"/>
      <c r="AG63" s="849"/>
      <c r="AH63" s="849"/>
      <c r="AI63" s="1160"/>
      <c r="AJ63" s="1160"/>
      <c r="AK63" s="1160"/>
      <c r="AL63" s="55"/>
      <c r="AM63" s="1162"/>
      <c r="AN63" s="864" t="s">
        <v>72</v>
      </c>
      <c r="AO63" s="56">
        <f t="shared" ref="AO63:AV63" si="15">AO52+AO62</f>
        <v>554848</v>
      </c>
      <c r="AP63" s="2248">
        <f t="shared" si="15"/>
        <v>585855</v>
      </c>
      <c r="AQ63" s="2248">
        <f t="shared" si="15"/>
        <v>582875</v>
      </c>
      <c r="AR63" s="2248">
        <f t="shared" si="15"/>
        <v>590173</v>
      </c>
      <c r="AS63" s="2248">
        <f t="shared" si="15"/>
        <v>551408</v>
      </c>
      <c r="AT63" s="2248">
        <f t="shared" si="15"/>
        <v>572767</v>
      </c>
      <c r="AU63" s="2248">
        <f t="shared" si="15"/>
        <v>570053</v>
      </c>
      <c r="AV63" s="2248">
        <f t="shared" si="15"/>
        <v>580189</v>
      </c>
      <c r="AW63" s="2248">
        <v>581612</v>
      </c>
      <c r="AX63" s="56">
        <v>580594</v>
      </c>
      <c r="AY63" s="56">
        <v>642756</v>
      </c>
      <c r="AZ63" s="56">
        <v>650272</v>
      </c>
    </row>
    <row r="64" spans="1:52" ht="13.5" customHeight="1" x14ac:dyDescent="0.2">
      <c r="A64" s="51"/>
      <c r="B64" s="51"/>
      <c r="C64" s="51"/>
      <c r="D64" s="51"/>
      <c r="E64" s="51"/>
      <c r="F64" s="51"/>
      <c r="G64" s="51"/>
      <c r="H64" s="51"/>
      <c r="I64" s="47"/>
      <c r="J64" s="47"/>
      <c r="K64" s="47"/>
      <c r="L64" s="47"/>
      <c r="M64" s="47"/>
      <c r="N64" s="1156"/>
      <c r="O64" s="1156"/>
      <c r="P64" s="1182"/>
      <c r="Q64" s="1182"/>
      <c r="R64" s="1182"/>
      <c r="S64" s="1156"/>
      <c r="T64" s="1156"/>
      <c r="U64" s="1156"/>
      <c r="V64" s="1156"/>
      <c r="W64" s="1156"/>
      <c r="X64" s="1156"/>
      <c r="AA64" s="1160"/>
      <c r="AB64" s="1160"/>
      <c r="AC64" s="1160"/>
      <c r="AD64" s="1160"/>
      <c r="AE64" s="1160"/>
      <c r="AF64" s="849"/>
      <c r="AG64" s="849"/>
      <c r="AH64" s="849"/>
      <c r="AI64" s="1160"/>
      <c r="AJ64" s="1160"/>
      <c r="AK64" s="1160"/>
      <c r="AL64" s="1162"/>
      <c r="AM64" s="1162"/>
      <c r="AN64" s="1156"/>
      <c r="AO64" s="1156"/>
      <c r="AP64" s="1156"/>
      <c r="AQ64" s="1156"/>
      <c r="AT64" s="1161"/>
      <c r="AU64" s="1161"/>
    </row>
    <row r="65" spans="1:52" ht="13.5" customHeight="1" x14ac:dyDescent="0.2">
      <c r="A65" s="50"/>
      <c r="B65" s="50"/>
      <c r="C65" s="50"/>
      <c r="D65" s="50"/>
      <c r="E65" s="50"/>
      <c r="F65" s="50"/>
      <c r="G65" s="49"/>
      <c r="H65" s="49"/>
      <c r="I65" s="1156"/>
      <c r="J65" s="1156"/>
      <c r="K65" s="1156"/>
      <c r="L65" s="1156"/>
      <c r="M65" s="1156"/>
      <c r="N65" s="1156"/>
      <c r="O65" s="1156"/>
      <c r="P65" s="1182"/>
      <c r="Q65" s="1182"/>
      <c r="R65" s="1182"/>
      <c r="S65" s="1156"/>
      <c r="T65" s="1156"/>
      <c r="U65" s="1156"/>
      <c r="V65" s="1156"/>
      <c r="W65" s="1156"/>
      <c r="X65" s="1156"/>
      <c r="AA65" s="1160"/>
      <c r="AB65" s="1160"/>
      <c r="AC65" s="1160"/>
      <c r="AD65" s="1160"/>
      <c r="AE65" s="1160"/>
      <c r="AF65" s="849"/>
      <c r="AG65" s="849"/>
      <c r="AH65" s="849"/>
      <c r="AI65" s="1160"/>
      <c r="AJ65" s="1160"/>
      <c r="AK65" s="1160"/>
      <c r="AL65" s="52"/>
      <c r="AM65" s="52"/>
      <c r="AN65" s="1156"/>
      <c r="AO65" s="1156"/>
      <c r="AP65" s="1156"/>
      <c r="AQ65" s="1156"/>
    </row>
    <row r="66" spans="1:52" ht="13.5" customHeight="1" x14ac:dyDescent="0.2">
      <c r="A66" s="42"/>
      <c r="B66" s="42"/>
      <c r="C66" s="42"/>
      <c r="D66" s="42"/>
      <c r="E66" s="42"/>
      <c r="F66" s="42"/>
      <c r="G66" s="48"/>
      <c r="H66" s="48"/>
      <c r="I66" s="1156"/>
      <c r="J66" s="1156"/>
      <c r="K66" s="1156"/>
      <c r="L66" s="1156"/>
      <c r="M66" s="1156"/>
      <c r="N66" s="1156"/>
      <c r="O66" s="1156"/>
      <c r="P66" s="1182"/>
      <c r="Q66" s="1182"/>
      <c r="R66" s="1182"/>
      <c r="S66" s="1156"/>
      <c r="T66" s="1161"/>
      <c r="U66" s="1156"/>
      <c r="V66" s="1156"/>
      <c r="W66" s="1156"/>
      <c r="X66" s="1156"/>
      <c r="AA66" s="1344"/>
      <c r="AB66" s="1344"/>
      <c r="AC66" s="1344"/>
      <c r="AD66" s="1344"/>
      <c r="AE66" s="1344"/>
      <c r="AF66" s="1345"/>
      <c r="AG66" s="1345"/>
      <c r="AH66" s="1345"/>
      <c r="AI66" s="1344"/>
      <c r="AJ66" s="1344"/>
      <c r="AK66" s="1344"/>
      <c r="AN66" s="1156"/>
      <c r="AO66" s="1156"/>
      <c r="AP66" s="1156"/>
      <c r="AQ66" s="1156"/>
    </row>
    <row r="67" spans="1:52" ht="13.5" customHeight="1" x14ac:dyDescent="0.2">
      <c r="A67" s="42"/>
      <c r="B67" s="42"/>
      <c r="C67" s="42"/>
      <c r="D67" s="42"/>
      <c r="E67" s="42"/>
      <c r="F67" s="42"/>
      <c r="G67" s="48"/>
      <c r="H67" s="48"/>
      <c r="I67" s="1156"/>
      <c r="J67" s="1156"/>
      <c r="K67" s="1156"/>
      <c r="L67" s="1156"/>
      <c r="M67" s="1156"/>
      <c r="N67" s="1156"/>
      <c r="O67" s="1156"/>
      <c r="P67" s="1182"/>
      <c r="Q67" s="1182"/>
      <c r="R67" s="1182"/>
      <c r="S67" s="1156"/>
      <c r="T67" s="1156"/>
      <c r="U67" s="1156"/>
      <c r="V67" s="1156"/>
      <c r="W67" s="1156"/>
      <c r="X67" s="1156"/>
      <c r="AA67" s="1156"/>
      <c r="AB67" s="1156"/>
      <c r="AC67" s="1156"/>
      <c r="AD67" s="1156"/>
      <c r="AN67" s="45"/>
      <c r="AO67" s="1156"/>
      <c r="AP67" s="45"/>
      <c r="AQ67" s="45"/>
      <c r="AR67" s="45"/>
      <c r="AS67" s="45"/>
      <c r="AT67" s="45"/>
      <c r="AU67" s="45"/>
      <c r="AV67" s="45"/>
      <c r="AW67" s="45"/>
      <c r="AX67" s="45"/>
      <c r="AY67" s="44"/>
      <c r="AZ67" s="44"/>
    </row>
    <row r="68" spans="1:52" ht="13.5" customHeight="1" x14ac:dyDescent="0.2">
      <c r="A68" s="40"/>
      <c r="B68" s="40"/>
      <c r="C68" s="40"/>
      <c r="D68" s="40"/>
      <c r="E68" s="40"/>
      <c r="F68" s="40"/>
      <c r="G68" s="48"/>
      <c r="H68" s="48"/>
      <c r="I68" s="1156"/>
      <c r="J68" s="1156"/>
      <c r="K68" s="1156"/>
      <c r="L68" s="1156"/>
      <c r="M68" s="1156"/>
      <c r="N68" s="1156"/>
      <c r="O68" s="1156"/>
      <c r="AA68" s="1342"/>
      <c r="AB68" s="1342"/>
      <c r="AC68" s="1342"/>
      <c r="AD68" s="1342"/>
      <c r="AE68" s="1342"/>
      <c r="AF68" s="1343"/>
      <c r="AG68" s="1343"/>
      <c r="AH68" s="1343"/>
      <c r="AI68" s="1342"/>
      <c r="AJ68" s="1342"/>
      <c r="AK68" s="1342"/>
      <c r="AN68" s="45"/>
      <c r="AO68" s="1156"/>
      <c r="AP68" s="45"/>
      <c r="AQ68" s="45"/>
      <c r="AR68" s="45"/>
      <c r="AS68" s="45"/>
      <c r="AT68" s="45"/>
      <c r="AU68" s="45"/>
      <c r="AV68" s="45"/>
      <c r="AW68" s="45"/>
      <c r="AX68" s="45"/>
      <c r="AY68" s="44"/>
      <c r="AZ68" s="44"/>
    </row>
    <row r="69" spans="1:52" ht="13.5" customHeight="1" x14ac:dyDescent="0.2">
      <c r="A69" s="39"/>
      <c r="B69" s="39"/>
      <c r="C69" s="39"/>
      <c r="D69" s="39"/>
      <c r="E69" s="39"/>
      <c r="F69" s="39"/>
      <c r="G69" s="48"/>
      <c r="H69" s="48"/>
      <c r="I69" s="1156"/>
      <c r="J69" s="1156"/>
      <c r="K69" s="1156"/>
      <c r="L69" s="1156"/>
      <c r="M69" s="1156"/>
      <c r="N69" s="1156"/>
      <c r="O69" s="1156"/>
      <c r="AA69" s="1156"/>
      <c r="AB69" s="1156"/>
      <c r="AC69" s="1156"/>
      <c r="AD69" s="1156"/>
      <c r="AL69" s="41"/>
      <c r="AM69" s="41"/>
      <c r="AN69" s="1156"/>
      <c r="AO69" s="1156"/>
      <c r="AP69" s="1156"/>
      <c r="AQ69" s="1156"/>
    </row>
    <row r="70" spans="1:52" ht="13.5" customHeight="1" x14ac:dyDescent="0.2">
      <c r="A70" s="1341"/>
      <c r="B70" s="1341"/>
      <c r="C70" s="1341"/>
      <c r="D70" s="1341"/>
      <c r="E70" s="1341"/>
      <c r="F70" s="1341"/>
      <c r="G70" s="48"/>
      <c r="H70" s="48"/>
      <c r="I70" s="1156"/>
      <c r="J70" s="1156"/>
      <c r="K70" s="1156"/>
      <c r="L70" s="1156"/>
      <c r="M70" s="1156"/>
      <c r="N70" s="1156"/>
      <c r="O70" s="1156"/>
      <c r="AA70" s="1156"/>
      <c r="AB70" s="1156"/>
      <c r="AC70" s="1156"/>
      <c r="AD70" s="1156"/>
      <c r="AN70" s="1156"/>
      <c r="AO70" s="1156"/>
      <c r="AP70" s="1156"/>
      <c r="AQ70" s="1156"/>
    </row>
    <row r="71" spans="1:52" ht="20.100000000000001" customHeight="1" x14ac:dyDescent="0.2">
      <c r="A71" s="39"/>
      <c r="B71" s="39"/>
      <c r="C71" s="39"/>
      <c r="D71" s="39"/>
      <c r="E71" s="39"/>
      <c r="F71" s="39"/>
      <c r="G71" s="48"/>
      <c r="H71" s="48"/>
      <c r="I71" s="1156"/>
      <c r="J71" s="1156"/>
      <c r="K71" s="1156"/>
      <c r="L71" s="1156"/>
      <c r="M71" s="1156"/>
      <c r="N71" s="1156"/>
      <c r="O71" s="1156"/>
      <c r="AA71" s="1156"/>
      <c r="AB71" s="1156"/>
      <c r="AC71" s="1156"/>
      <c r="AD71" s="1156"/>
      <c r="AN71" s="1156"/>
      <c r="AO71" s="1156"/>
      <c r="AP71" s="1156"/>
      <c r="AQ71" s="1156"/>
    </row>
    <row r="72" spans="1:52" ht="20.100000000000001" customHeight="1" x14ac:dyDescent="0.2">
      <c r="A72" s="39"/>
      <c r="B72" s="39"/>
      <c r="C72" s="39"/>
      <c r="D72" s="39"/>
      <c r="E72" s="39"/>
      <c r="F72" s="39"/>
      <c r="G72" s="48"/>
      <c r="H72" s="48"/>
      <c r="I72" s="1156"/>
      <c r="J72" s="1156"/>
      <c r="K72" s="1156"/>
      <c r="L72" s="1156"/>
      <c r="M72" s="1156"/>
      <c r="N72" s="1156"/>
      <c r="O72" s="1156"/>
      <c r="AA72" s="1156"/>
      <c r="AB72" s="1156"/>
      <c r="AC72" s="1156"/>
      <c r="AD72" s="1156"/>
      <c r="AN72" s="1156"/>
      <c r="AO72" s="1156"/>
      <c r="AP72" s="1156"/>
      <c r="AQ72" s="1156"/>
    </row>
    <row r="73" spans="1:52" ht="20.100000000000001" customHeight="1" x14ac:dyDescent="0.2">
      <c r="A73" s="1158"/>
      <c r="B73" s="1158"/>
      <c r="C73" s="1158"/>
      <c r="D73" s="1158"/>
      <c r="E73" s="1158"/>
      <c r="F73" s="1158"/>
      <c r="G73" s="1158"/>
      <c r="H73" s="1158"/>
      <c r="I73" s="1158"/>
      <c r="J73" s="1158"/>
      <c r="K73" s="1158"/>
      <c r="L73" s="1158"/>
      <c r="M73" s="1158"/>
      <c r="N73" s="1156"/>
      <c r="O73" s="1156"/>
      <c r="AN73" s="1156"/>
      <c r="AO73" s="1156"/>
      <c r="AP73" s="1156"/>
      <c r="AQ73" s="1156"/>
    </row>
    <row r="74" spans="1:52" ht="20.100000000000001" customHeight="1" x14ac:dyDescent="0.2">
      <c r="A74" s="1158"/>
      <c r="B74" s="1158"/>
      <c r="C74" s="1158"/>
      <c r="D74" s="1158"/>
      <c r="E74" s="1158"/>
      <c r="F74" s="1158"/>
      <c r="G74" s="1158"/>
      <c r="H74" s="1158"/>
      <c r="I74" s="1158"/>
      <c r="J74" s="1158"/>
      <c r="K74" s="1158"/>
      <c r="L74" s="1158"/>
      <c r="M74" s="1158"/>
      <c r="N74" s="1156"/>
      <c r="O74" s="1156"/>
      <c r="AN74" s="1156"/>
      <c r="AO74" s="1156"/>
      <c r="AP74" s="1156"/>
      <c r="AQ74" s="1156"/>
    </row>
    <row r="75" spans="1:52" ht="20.100000000000001" customHeight="1" x14ac:dyDescent="0.2">
      <c r="A75" s="1340"/>
      <c r="B75" s="1340"/>
      <c r="C75" s="1158"/>
      <c r="D75" s="1340"/>
      <c r="E75" s="1340"/>
      <c r="F75" s="1340"/>
      <c r="G75" s="1340"/>
      <c r="H75" s="1340"/>
      <c r="I75" s="1340"/>
      <c r="J75" s="1340"/>
      <c r="K75" s="1340"/>
      <c r="L75" s="1340"/>
      <c r="M75" s="1340"/>
      <c r="N75" s="1156"/>
      <c r="O75" s="1156"/>
      <c r="AN75" s="1156"/>
      <c r="AO75" s="1156"/>
      <c r="AP75" s="1156"/>
      <c r="AQ75" s="1156"/>
    </row>
    <row r="76" spans="1:52" ht="20.100000000000001" customHeight="1" x14ac:dyDescent="0.2">
      <c r="A76" s="1340"/>
      <c r="B76" s="1340"/>
      <c r="C76" s="1158"/>
      <c r="D76" s="1340"/>
      <c r="E76" s="1340"/>
      <c r="F76" s="1340"/>
      <c r="G76" s="1340"/>
      <c r="H76" s="1340"/>
      <c r="I76" s="1340"/>
      <c r="J76" s="1340"/>
      <c r="K76" s="1340"/>
      <c r="L76" s="1340"/>
      <c r="M76" s="1340"/>
      <c r="N76" s="1156"/>
      <c r="O76" s="1156"/>
      <c r="AN76" s="1156"/>
      <c r="AO76" s="1156"/>
      <c r="AP76" s="1156"/>
      <c r="AQ76" s="1156"/>
    </row>
    <row r="77" spans="1:52" ht="20.100000000000001" customHeight="1" x14ac:dyDescent="0.2">
      <c r="A77" s="1340"/>
      <c r="B77" s="1340"/>
      <c r="C77" s="1158"/>
      <c r="D77" s="1340"/>
      <c r="E77" s="1340"/>
      <c r="F77" s="1340"/>
      <c r="G77" s="1340"/>
      <c r="H77" s="1340"/>
      <c r="I77" s="1340"/>
      <c r="J77" s="1340"/>
      <c r="K77" s="1340"/>
      <c r="L77" s="1340"/>
      <c r="M77" s="1340"/>
    </row>
    <row r="78" spans="1:52" ht="20.100000000000001" customHeight="1" x14ac:dyDescent="0.2">
      <c r="A78" s="1340"/>
      <c r="B78" s="1340"/>
      <c r="C78" s="1158"/>
      <c r="D78" s="1340"/>
      <c r="E78" s="1340"/>
      <c r="F78" s="1340"/>
      <c r="G78" s="1340"/>
      <c r="H78" s="1340"/>
      <c r="I78" s="1340"/>
      <c r="J78" s="1340"/>
      <c r="K78" s="1340"/>
      <c r="L78" s="1340"/>
      <c r="M78" s="1340"/>
    </row>
    <row r="79" spans="1:52" ht="20.100000000000001" customHeight="1" x14ac:dyDescent="0.2">
      <c r="A79" s="1340"/>
      <c r="B79" s="1340"/>
      <c r="C79" s="1158"/>
      <c r="D79" s="1340"/>
      <c r="E79" s="1340"/>
      <c r="F79" s="1340"/>
      <c r="G79" s="1340"/>
      <c r="H79" s="1340"/>
      <c r="I79" s="1340"/>
      <c r="J79" s="1340"/>
      <c r="K79" s="1340"/>
      <c r="L79" s="1340"/>
      <c r="M79" s="1340"/>
    </row>
    <row r="80" spans="1:52" ht="20.100000000000001" customHeight="1" x14ac:dyDescent="0.2">
      <c r="A80" s="1340"/>
      <c r="B80" s="1340"/>
      <c r="C80" s="1158"/>
      <c r="D80" s="1340"/>
      <c r="E80" s="1340"/>
      <c r="F80" s="1340"/>
      <c r="G80" s="1340"/>
      <c r="H80" s="1340"/>
      <c r="I80" s="1340"/>
      <c r="J80" s="1340"/>
      <c r="K80" s="1340"/>
      <c r="L80" s="1340"/>
      <c r="M80" s="1340"/>
    </row>
    <row r="81" ht="20.100000000000001" customHeight="1" x14ac:dyDescent="0.2"/>
    <row r="82" ht="20.100000000000001" customHeight="1" x14ac:dyDescent="0.2"/>
    <row r="83" ht="20.100000000000001" customHeight="1" x14ac:dyDescent="0.2"/>
    <row r="84" ht="20.100000000000001" customHeight="1" x14ac:dyDescent="0.2"/>
    <row r="85" ht="20.100000000000001" customHeight="1" x14ac:dyDescent="0.2"/>
    <row r="86" ht="20.100000000000001" customHeight="1" x14ac:dyDescent="0.2"/>
    <row r="87" ht="20.100000000000001" customHeight="1" x14ac:dyDescent="0.2"/>
    <row r="88" ht="20.100000000000001" customHeight="1" x14ac:dyDescent="0.2"/>
    <row r="89" ht="20.100000000000001" customHeight="1" x14ac:dyDescent="0.2"/>
    <row r="90" ht="20.100000000000001" customHeight="1" x14ac:dyDescent="0.2"/>
    <row r="91" ht="20.100000000000001" customHeight="1" x14ac:dyDescent="0.2"/>
    <row r="92" ht="20.100000000000001" customHeight="1" x14ac:dyDescent="0.2"/>
    <row r="93" ht="20.100000000000001" customHeight="1" x14ac:dyDescent="0.2"/>
    <row r="94" ht="20.100000000000001" customHeight="1" x14ac:dyDescent="0.2"/>
    <row r="95" ht="20.100000000000001" customHeight="1" x14ac:dyDescent="0.2"/>
    <row r="96" ht="20.100000000000001" customHeight="1" x14ac:dyDescent="0.2"/>
    <row r="97" ht="20.100000000000001" customHeight="1" x14ac:dyDescent="0.2"/>
    <row r="98" ht="20.100000000000001" customHeight="1" x14ac:dyDescent="0.2"/>
    <row r="99" ht="20.100000000000001" customHeight="1" x14ac:dyDescent="0.2"/>
    <row r="100" ht="20.100000000000001" customHeight="1" x14ac:dyDescent="0.2"/>
    <row r="101" ht="20.100000000000001" customHeight="1" x14ac:dyDescent="0.2"/>
    <row r="102" ht="20.100000000000001" customHeight="1" x14ac:dyDescent="0.2"/>
    <row r="103" ht="20.100000000000001" customHeight="1" x14ac:dyDescent="0.2"/>
    <row r="104" ht="20.100000000000001" customHeight="1" x14ac:dyDescent="0.2"/>
    <row r="105" ht="20.100000000000001" customHeight="1" x14ac:dyDescent="0.2"/>
    <row r="106" ht="20.100000000000001" customHeight="1" x14ac:dyDescent="0.2"/>
    <row r="107" ht="20.100000000000001" customHeight="1" x14ac:dyDescent="0.2"/>
    <row r="108" ht="20.100000000000001" customHeight="1" x14ac:dyDescent="0.2"/>
    <row r="109" ht="20.100000000000001" customHeight="1" x14ac:dyDescent="0.2"/>
    <row r="110" ht="20.100000000000001" customHeight="1" x14ac:dyDescent="0.2"/>
    <row r="111" ht="20.100000000000001" customHeight="1" x14ac:dyDescent="0.2"/>
    <row r="112" ht="20.100000000000001" customHeight="1" x14ac:dyDescent="0.2"/>
    <row r="113" ht="20.100000000000001" customHeight="1" x14ac:dyDescent="0.2"/>
    <row r="114" ht="20.100000000000001" customHeight="1" x14ac:dyDescent="0.2"/>
    <row r="115" ht="20.100000000000001" customHeight="1" x14ac:dyDescent="0.2"/>
    <row r="116" ht="20.100000000000001" customHeight="1" x14ac:dyDescent="0.2"/>
    <row r="117" ht="20.100000000000001" customHeight="1" x14ac:dyDescent="0.2"/>
    <row r="118" ht="20.100000000000001" customHeight="1" x14ac:dyDescent="0.2"/>
    <row r="119" ht="20.100000000000001" customHeight="1" x14ac:dyDescent="0.2"/>
    <row r="120" ht="20.100000000000001" customHeight="1" x14ac:dyDescent="0.2"/>
    <row r="121" ht="20.100000000000001" customHeight="1" x14ac:dyDescent="0.2"/>
    <row r="122" ht="20.100000000000001" customHeight="1" x14ac:dyDescent="0.2"/>
    <row r="123" ht="20.100000000000001" customHeight="1" x14ac:dyDescent="0.2"/>
    <row r="124" ht="20.100000000000001" customHeight="1" x14ac:dyDescent="0.2"/>
    <row r="125" ht="20.100000000000001" customHeight="1" x14ac:dyDescent="0.2"/>
    <row r="126" ht="20.100000000000001" customHeight="1" x14ac:dyDescent="0.2"/>
    <row r="127" ht="20.100000000000001" customHeight="1" x14ac:dyDescent="0.2"/>
    <row r="128" ht="20.100000000000001" customHeight="1" x14ac:dyDescent="0.2"/>
    <row r="129" ht="20.100000000000001" customHeight="1" x14ac:dyDescent="0.2"/>
    <row r="130" ht="20.100000000000001" customHeight="1" x14ac:dyDescent="0.2"/>
    <row r="131" ht="20.100000000000001" customHeight="1" x14ac:dyDescent="0.2"/>
    <row r="132" ht="20.100000000000001" customHeight="1" x14ac:dyDescent="0.2"/>
    <row r="133" ht="20.100000000000001" customHeight="1" x14ac:dyDescent="0.2"/>
    <row r="134" ht="20.100000000000001" customHeight="1" x14ac:dyDescent="0.2"/>
    <row r="135" ht="20.100000000000001" customHeight="1" x14ac:dyDescent="0.2"/>
    <row r="136" ht="20.100000000000001" customHeight="1" x14ac:dyDescent="0.2"/>
    <row r="137" ht="20.100000000000001" customHeight="1" x14ac:dyDescent="0.2"/>
    <row r="138" ht="20.100000000000001" customHeight="1" x14ac:dyDescent="0.2"/>
    <row r="139" ht="20.100000000000001" customHeight="1" x14ac:dyDescent="0.2"/>
    <row r="140" ht="20.100000000000001" customHeight="1" x14ac:dyDescent="0.2"/>
    <row r="141" ht="20.100000000000001" customHeight="1" x14ac:dyDescent="0.2"/>
    <row r="142" ht="20.100000000000001" customHeight="1" x14ac:dyDescent="0.2"/>
    <row r="143" ht="20.100000000000001" customHeight="1" x14ac:dyDescent="0.2"/>
    <row r="144" ht="20.100000000000001" customHeight="1" x14ac:dyDescent="0.2"/>
    <row r="145" ht="20.100000000000001" customHeight="1" x14ac:dyDescent="0.2"/>
    <row r="146" ht="20.100000000000001" customHeight="1" x14ac:dyDescent="0.2"/>
    <row r="147" ht="20.100000000000001" customHeight="1" x14ac:dyDescent="0.2"/>
    <row r="148" ht="20.100000000000001" customHeight="1" x14ac:dyDescent="0.2"/>
    <row r="149" ht="20.100000000000001" customHeight="1" x14ac:dyDescent="0.2"/>
    <row r="150" ht="20.100000000000001" customHeight="1" x14ac:dyDescent="0.2"/>
    <row r="151" ht="20.100000000000001" customHeight="1" x14ac:dyDescent="0.2"/>
    <row r="152" ht="20.100000000000001" customHeight="1" x14ac:dyDescent="0.2"/>
    <row r="153" ht="20.100000000000001" customHeight="1" x14ac:dyDescent="0.2"/>
    <row r="154" ht="20.100000000000001" customHeight="1" x14ac:dyDescent="0.2"/>
    <row r="155" ht="20.100000000000001" customHeight="1" x14ac:dyDescent="0.2"/>
    <row r="156" ht="20.100000000000001" customHeight="1" x14ac:dyDescent="0.2"/>
    <row r="157" ht="20.100000000000001" customHeight="1" x14ac:dyDescent="0.2"/>
    <row r="158" ht="20.100000000000001" customHeight="1" x14ac:dyDescent="0.2"/>
    <row r="159" ht="20.100000000000001" customHeight="1" x14ac:dyDescent="0.2"/>
    <row r="160" ht="20.100000000000001" customHeight="1" x14ac:dyDescent="0.2"/>
    <row r="161" ht="20.100000000000001" customHeight="1" x14ac:dyDescent="0.2"/>
    <row r="162" ht="20.100000000000001" customHeight="1" x14ac:dyDescent="0.2"/>
    <row r="163" ht="20.100000000000001" customHeight="1" x14ac:dyDescent="0.2"/>
    <row r="164" ht="20.100000000000001" customHeight="1" x14ac:dyDescent="0.2"/>
    <row r="165" ht="20.100000000000001" customHeight="1" x14ac:dyDescent="0.2"/>
    <row r="166" ht="20.100000000000001" customHeight="1" x14ac:dyDescent="0.2"/>
    <row r="167" ht="20.100000000000001" customHeight="1" x14ac:dyDescent="0.2"/>
    <row r="168" ht="20.100000000000001" customHeight="1" x14ac:dyDescent="0.2"/>
    <row r="169" ht="20.100000000000001" customHeight="1" x14ac:dyDescent="0.2"/>
    <row r="170" ht="20.100000000000001" customHeight="1" x14ac:dyDescent="0.2"/>
    <row r="171" ht="20.100000000000001" customHeight="1" x14ac:dyDescent="0.2"/>
    <row r="172" ht="20.100000000000001" customHeight="1" x14ac:dyDescent="0.2"/>
    <row r="173" ht="20.100000000000001" customHeight="1" x14ac:dyDescent="0.2"/>
    <row r="174" ht="20.100000000000001" customHeight="1" x14ac:dyDescent="0.2"/>
    <row r="175" ht="20.100000000000001" customHeight="1" x14ac:dyDescent="0.2"/>
    <row r="176" ht="20.100000000000001" customHeight="1" x14ac:dyDescent="0.2"/>
    <row r="177" ht="20.100000000000001" customHeight="1" x14ac:dyDescent="0.2"/>
    <row r="178" ht="20.100000000000001" customHeight="1" x14ac:dyDescent="0.2"/>
    <row r="179" ht="20.100000000000001" customHeight="1" x14ac:dyDescent="0.2"/>
    <row r="180" ht="20.100000000000001" customHeight="1" x14ac:dyDescent="0.2"/>
    <row r="181" ht="20.100000000000001" customHeight="1" x14ac:dyDescent="0.2"/>
    <row r="182" ht="20.100000000000001" customHeight="1" x14ac:dyDescent="0.2"/>
    <row r="183" ht="20.100000000000001" customHeight="1" x14ac:dyDescent="0.2"/>
    <row r="184" ht="20.100000000000001" customHeight="1" x14ac:dyDescent="0.2"/>
    <row r="185" ht="20.100000000000001" customHeight="1" x14ac:dyDescent="0.2"/>
    <row r="186" ht="20.100000000000001" customHeight="1" x14ac:dyDescent="0.2"/>
    <row r="187" ht="20.100000000000001" customHeight="1" x14ac:dyDescent="0.2"/>
    <row r="188" ht="20.100000000000001" customHeight="1" x14ac:dyDescent="0.2"/>
    <row r="189" ht="20.100000000000001" customHeight="1" x14ac:dyDescent="0.2"/>
    <row r="190" ht="20.100000000000001" customHeight="1" x14ac:dyDescent="0.2"/>
    <row r="191" ht="20.100000000000001" customHeight="1" x14ac:dyDescent="0.2"/>
    <row r="192" ht="20.100000000000001" customHeight="1" x14ac:dyDescent="0.2"/>
    <row r="193" ht="20.100000000000001" customHeight="1" x14ac:dyDescent="0.2"/>
    <row r="194" ht="20.100000000000001" customHeight="1" x14ac:dyDescent="0.2"/>
    <row r="195" ht="20.100000000000001" customHeight="1" x14ac:dyDescent="0.2"/>
    <row r="196" ht="20.100000000000001" customHeight="1" x14ac:dyDescent="0.2"/>
    <row r="197" ht="20.100000000000001" customHeight="1" x14ac:dyDescent="0.2"/>
    <row r="198" ht="20.100000000000001" customHeight="1" x14ac:dyDescent="0.2"/>
    <row r="199" ht="20.100000000000001" customHeight="1" x14ac:dyDescent="0.2"/>
    <row r="200" ht="20.100000000000001" customHeight="1" x14ac:dyDescent="0.2"/>
    <row r="201" ht="20.100000000000001" customHeight="1" x14ac:dyDescent="0.2"/>
    <row r="202" ht="20.100000000000001" customHeight="1" x14ac:dyDescent="0.2"/>
    <row r="203" ht="20.100000000000001" customHeight="1" x14ac:dyDescent="0.2"/>
    <row r="204" ht="20.100000000000001" customHeight="1" x14ac:dyDescent="0.2"/>
    <row r="205" ht="20.100000000000001" customHeight="1" x14ac:dyDescent="0.2"/>
    <row r="206" ht="20.100000000000001" customHeight="1" x14ac:dyDescent="0.2"/>
    <row r="207" ht="20.100000000000001" customHeight="1" x14ac:dyDescent="0.2"/>
    <row r="208" ht="20.100000000000001" customHeight="1" x14ac:dyDescent="0.2"/>
    <row r="209" ht="20.100000000000001" customHeight="1" x14ac:dyDescent="0.2"/>
    <row r="210" ht="20.100000000000001" customHeight="1" x14ac:dyDescent="0.2"/>
    <row r="211" ht="20.100000000000001" customHeight="1" x14ac:dyDescent="0.2"/>
    <row r="212" ht="20.100000000000001" customHeight="1" x14ac:dyDescent="0.2"/>
    <row r="213" ht="20.100000000000001" customHeight="1" x14ac:dyDescent="0.2"/>
    <row r="214" ht="20.100000000000001" customHeight="1" x14ac:dyDescent="0.2"/>
    <row r="215" ht="20.100000000000001" customHeight="1" x14ac:dyDescent="0.2"/>
    <row r="216" ht="20.100000000000001" customHeight="1" x14ac:dyDescent="0.2"/>
    <row r="217" ht="20.100000000000001" customHeight="1" x14ac:dyDescent="0.2"/>
    <row r="218" ht="20.100000000000001" customHeight="1" x14ac:dyDescent="0.2"/>
    <row r="219" ht="20.100000000000001" customHeight="1" x14ac:dyDescent="0.2"/>
    <row r="220" ht="20.100000000000001" customHeight="1" x14ac:dyDescent="0.2"/>
    <row r="221" ht="20.100000000000001" customHeight="1" x14ac:dyDescent="0.2"/>
    <row r="222" ht="20.100000000000001" customHeight="1" x14ac:dyDescent="0.2"/>
    <row r="223" ht="20.100000000000001" customHeight="1" x14ac:dyDescent="0.2"/>
    <row r="224" ht="20.100000000000001" customHeight="1" x14ac:dyDescent="0.2"/>
    <row r="225" ht="20.100000000000001" customHeight="1" x14ac:dyDescent="0.2"/>
    <row r="226" ht="20.100000000000001" customHeight="1" x14ac:dyDescent="0.2"/>
    <row r="227" ht="20.100000000000001" customHeight="1" x14ac:dyDescent="0.2"/>
    <row r="228" ht="20.100000000000001" customHeight="1" x14ac:dyDescent="0.2"/>
    <row r="229" ht="20.100000000000001" customHeight="1" x14ac:dyDescent="0.2"/>
    <row r="230" ht="20.100000000000001" customHeight="1" x14ac:dyDescent="0.2"/>
    <row r="231" ht="20.100000000000001" customHeight="1" x14ac:dyDescent="0.2"/>
    <row r="232" ht="20.100000000000001" customHeight="1" x14ac:dyDescent="0.2"/>
    <row r="233" ht="20.100000000000001" customHeight="1" x14ac:dyDescent="0.2"/>
    <row r="234" ht="20.100000000000001" customHeight="1" x14ac:dyDescent="0.2"/>
    <row r="235" ht="20.100000000000001" customHeight="1" x14ac:dyDescent="0.2"/>
    <row r="236" ht="20.100000000000001" customHeight="1" x14ac:dyDescent="0.2"/>
    <row r="237" ht="20.100000000000001" customHeight="1" x14ac:dyDescent="0.2"/>
    <row r="238" ht="20.100000000000001" customHeight="1" x14ac:dyDescent="0.2"/>
    <row r="239" ht="20.100000000000001" customHeight="1" x14ac:dyDescent="0.2"/>
    <row r="240" ht="20.100000000000001" customHeight="1" x14ac:dyDescent="0.2"/>
    <row r="241" ht="20.100000000000001" customHeight="1" x14ac:dyDescent="0.2"/>
    <row r="242" ht="20.100000000000001" customHeight="1" x14ac:dyDescent="0.2"/>
    <row r="243" ht="20.100000000000001" customHeight="1" x14ac:dyDescent="0.2"/>
    <row r="244" ht="20.100000000000001" customHeight="1" x14ac:dyDescent="0.2"/>
    <row r="245" ht="20.100000000000001" customHeight="1" x14ac:dyDescent="0.2"/>
    <row r="246" ht="20.100000000000001" customHeight="1" x14ac:dyDescent="0.2"/>
    <row r="247" ht="20.100000000000001" customHeight="1" x14ac:dyDescent="0.2"/>
    <row r="248" ht="20.100000000000001" customHeight="1" x14ac:dyDescent="0.2"/>
    <row r="249" ht="20.100000000000001" customHeight="1" x14ac:dyDescent="0.2"/>
    <row r="250" ht="20.100000000000001" customHeight="1" x14ac:dyDescent="0.2"/>
    <row r="251" ht="20.100000000000001" customHeight="1" x14ac:dyDescent="0.2"/>
    <row r="252" ht="20.100000000000001" customHeight="1" x14ac:dyDescent="0.2"/>
    <row r="253" ht="20.100000000000001" customHeight="1" x14ac:dyDescent="0.2"/>
    <row r="254" ht="20.100000000000001" customHeight="1" x14ac:dyDescent="0.2"/>
    <row r="255" ht="20.100000000000001" customHeight="1" x14ac:dyDescent="0.2"/>
    <row r="256" ht="20.100000000000001" customHeight="1" x14ac:dyDescent="0.2"/>
    <row r="257" ht="20.100000000000001" customHeight="1" x14ac:dyDescent="0.2"/>
    <row r="258" ht="20.100000000000001" customHeight="1" x14ac:dyDescent="0.2"/>
    <row r="259" ht="20.100000000000001" customHeight="1" x14ac:dyDescent="0.2"/>
    <row r="260" ht="20.100000000000001" customHeight="1" x14ac:dyDescent="0.2"/>
    <row r="261" ht="20.100000000000001" customHeight="1" x14ac:dyDescent="0.2"/>
    <row r="262" ht="20.100000000000001" customHeight="1" x14ac:dyDescent="0.2"/>
    <row r="263" ht="20.100000000000001" customHeight="1" x14ac:dyDescent="0.2"/>
    <row r="264" ht="20.100000000000001" customHeight="1" x14ac:dyDescent="0.2"/>
    <row r="265" ht="20.100000000000001" customHeight="1" x14ac:dyDescent="0.2"/>
    <row r="266" ht="20.100000000000001" customHeight="1" x14ac:dyDescent="0.2"/>
    <row r="267" ht="20.100000000000001" customHeight="1" x14ac:dyDescent="0.2"/>
    <row r="268" ht="20.100000000000001" customHeight="1" x14ac:dyDescent="0.2"/>
    <row r="269" ht="20.100000000000001" customHeight="1" x14ac:dyDescent="0.2"/>
    <row r="270" ht="20.100000000000001" customHeight="1" x14ac:dyDescent="0.2"/>
    <row r="271" ht="20.100000000000001" customHeight="1" x14ac:dyDescent="0.2"/>
    <row r="272" ht="20.100000000000001" customHeight="1" x14ac:dyDescent="0.2"/>
    <row r="273" ht="20.100000000000001" customHeight="1" x14ac:dyDescent="0.2"/>
    <row r="274" ht="20.100000000000001" customHeight="1" x14ac:dyDescent="0.2"/>
    <row r="275" ht="20.100000000000001" customHeight="1" x14ac:dyDescent="0.2"/>
    <row r="276" ht="20.100000000000001" customHeight="1" x14ac:dyDescent="0.2"/>
    <row r="277" ht="20.100000000000001" customHeight="1" x14ac:dyDescent="0.2"/>
    <row r="278" ht="20.100000000000001" customHeight="1" x14ac:dyDescent="0.2"/>
    <row r="279" ht="20.100000000000001" customHeight="1" x14ac:dyDescent="0.2"/>
    <row r="280" ht="20.100000000000001" customHeight="1" x14ac:dyDescent="0.2"/>
    <row r="281" ht="20.100000000000001" customHeight="1" x14ac:dyDescent="0.2"/>
    <row r="282" ht="20.100000000000001" customHeight="1" x14ac:dyDescent="0.2"/>
    <row r="283" ht="20.100000000000001" customHeight="1" x14ac:dyDescent="0.2"/>
    <row r="284" ht="20.100000000000001" customHeight="1" x14ac:dyDescent="0.2"/>
    <row r="285" ht="20.100000000000001" customHeight="1" x14ac:dyDescent="0.2"/>
    <row r="286" ht="20.100000000000001" customHeight="1" x14ac:dyDescent="0.2"/>
    <row r="287" ht="20.100000000000001" customHeight="1" x14ac:dyDescent="0.2"/>
    <row r="288" ht="20.100000000000001" customHeight="1" x14ac:dyDescent="0.2"/>
    <row r="289" ht="20.100000000000001" customHeight="1" x14ac:dyDescent="0.2"/>
    <row r="290" ht="20.100000000000001" customHeight="1" x14ac:dyDescent="0.2"/>
    <row r="291" ht="20.100000000000001" customHeight="1" x14ac:dyDescent="0.2"/>
    <row r="292" ht="20.100000000000001" customHeight="1" x14ac:dyDescent="0.2"/>
    <row r="293" ht="20.100000000000001" customHeight="1" x14ac:dyDescent="0.2"/>
    <row r="294" ht="20.100000000000001" customHeight="1" x14ac:dyDescent="0.2"/>
    <row r="295" ht="20.100000000000001" customHeight="1" x14ac:dyDescent="0.2"/>
    <row r="296" ht="20.100000000000001" customHeight="1" x14ac:dyDescent="0.2"/>
    <row r="297" ht="20.100000000000001" customHeight="1" x14ac:dyDescent="0.2"/>
    <row r="298" ht="20.100000000000001" customHeight="1" x14ac:dyDescent="0.2"/>
    <row r="299" ht="20.100000000000001" customHeight="1" x14ac:dyDescent="0.2"/>
    <row r="300" ht="20.100000000000001" customHeight="1" x14ac:dyDescent="0.2"/>
    <row r="301" ht="20.100000000000001" customHeight="1" x14ac:dyDescent="0.2"/>
    <row r="302" ht="20.100000000000001" customHeight="1" x14ac:dyDescent="0.2"/>
    <row r="303" ht="20.100000000000001" customHeight="1" x14ac:dyDescent="0.2"/>
    <row r="304" ht="20.100000000000001" customHeight="1" x14ac:dyDescent="0.2"/>
    <row r="305" ht="20.100000000000001" customHeight="1" x14ac:dyDescent="0.2"/>
    <row r="306" ht="20.100000000000001" customHeight="1" x14ac:dyDescent="0.2"/>
    <row r="307" ht="20.100000000000001" customHeight="1" x14ac:dyDescent="0.2"/>
    <row r="308" ht="20.100000000000001" customHeight="1" x14ac:dyDescent="0.2"/>
    <row r="309" ht="20.100000000000001" customHeight="1" x14ac:dyDescent="0.2"/>
    <row r="310" ht="20.100000000000001" customHeight="1" x14ac:dyDescent="0.2"/>
    <row r="311" ht="20.100000000000001" customHeight="1" x14ac:dyDescent="0.2"/>
    <row r="312" ht="20.100000000000001" customHeight="1" x14ac:dyDescent="0.2"/>
    <row r="313" ht="20.100000000000001" customHeight="1" x14ac:dyDescent="0.2"/>
    <row r="314" ht="20.100000000000001" customHeight="1" x14ac:dyDescent="0.2"/>
    <row r="315" ht="20.100000000000001" customHeight="1" x14ac:dyDescent="0.2"/>
    <row r="316" ht="20.100000000000001" customHeight="1" x14ac:dyDescent="0.2"/>
    <row r="317" ht="20.100000000000001" customHeight="1" x14ac:dyDescent="0.2"/>
    <row r="318" ht="20.100000000000001" customHeight="1" x14ac:dyDescent="0.2"/>
    <row r="319" ht="20.100000000000001" customHeight="1" x14ac:dyDescent="0.2"/>
    <row r="320" ht="20.100000000000001" customHeight="1" x14ac:dyDescent="0.2"/>
    <row r="321" ht="20.100000000000001" customHeight="1" x14ac:dyDescent="0.2"/>
    <row r="322" ht="20.100000000000001" customHeight="1" x14ac:dyDescent="0.2"/>
    <row r="323" ht="20.100000000000001" customHeight="1" x14ac:dyDescent="0.2"/>
    <row r="324" ht="20.100000000000001" customHeight="1" x14ac:dyDescent="0.2"/>
    <row r="325" ht="20.100000000000001" customHeight="1" x14ac:dyDescent="0.2"/>
    <row r="326" ht="20.100000000000001" customHeight="1" x14ac:dyDescent="0.2"/>
    <row r="327" ht="20.100000000000001" customHeight="1" x14ac:dyDescent="0.2"/>
    <row r="328" ht="20.100000000000001" customHeight="1" x14ac:dyDescent="0.2"/>
    <row r="329" ht="20.100000000000001" customHeight="1" x14ac:dyDescent="0.2"/>
    <row r="330" ht="20.100000000000001" customHeight="1" x14ac:dyDescent="0.2"/>
    <row r="331" ht="20.100000000000001" customHeight="1" x14ac:dyDescent="0.2"/>
    <row r="332" ht="20.100000000000001" customHeight="1" x14ac:dyDescent="0.2"/>
  </sheetData>
  <mergeCells count="5">
    <mergeCell ref="N1:Z1"/>
    <mergeCell ref="A20:A21"/>
    <mergeCell ref="A22:A23"/>
    <mergeCell ref="A52:M52"/>
    <mergeCell ref="AA52:AM53"/>
  </mergeCells>
  <printOptions horizontalCentered="1"/>
  <pageMargins left="0.7" right="0.7" top="0.75" bottom="0.75" header="0.3" footer="0.3"/>
  <pageSetup paperSize="9" scale="70" orientation="portrait" r:id="rId1"/>
  <headerFooter>
    <oddHeader>&amp;R&amp;"Arial,Normal"&amp;8Key financial figures</oddHeader>
  </headerFooter>
  <colBreaks count="3" manualBreakCount="3">
    <brk id="13" max="68" man="1"/>
    <brk id="26" max="1048575" man="1"/>
    <brk id="39" max="68" man="1"/>
  </colBreaks>
  <ignoredErrors>
    <ignoredError sqref="C11:M12 AB16:AM16 G20" formulaRange="1"/>
    <ignoredError sqref="B5 AH28:AI29 A43:M52 A30:M38 AI34:AM36 AH43:AM47 AH39:AM42 A40:M40 D39:M39" numberStoredAsText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AFD5BB-A349-483C-ACA7-4861AF87F939}">
  <dimension ref="A1:F59"/>
  <sheetViews>
    <sheetView showGridLines="0" showZeros="0" view="pageBreakPreview" topLeftCell="A43" zoomScaleNormal="100" zoomScaleSheetLayoutView="100" workbookViewId="0">
      <selection sqref="A1:E1"/>
    </sheetView>
  </sheetViews>
  <sheetFormatPr defaultColWidth="9.140625" defaultRowHeight="15" x14ac:dyDescent="0.25"/>
  <cols>
    <col min="1" max="1" width="33.5703125" style="309" customWidth="1"/>
    <col min="2" max="4" width="13.85546875" style="309" customWidth="1"/>
    <col min="5" max="5" width="14.7109375" style="309" customWidth="1"/>
    <col min="6" max="6" width="15.28515625" style="443" customWidth="1"/>
    <col min="7" max="9" width="11.7109375" style="349" customWidth="1"/>
    <col min="10" max="16384" width="9.140625" style="349"/>
  </cols>
  <sheetData>
    <row r="1" spans="1:6" customFormat="1" ht="36" customHeight="1" x14ac:dyDescent="0.25">
      <c r="A1" s="2484" t="s">
        <v>815</v>
      </c>
      <c r="B1" s="2484"/>
      <c r="C1" s="2484"/>
      <c r="D1" s="2484"/>
      <c r="E1" s="2484"/>
      <c r="F1" s="404"/>
    </row>
    <row r="2" spans="1:6" customFormat="1" ht="35.25" thickBot="1" x14ac:dyDescent="0.3">
      <c r="A2" s="1719"/>
      <c r="B2" s="1719" t="s">
        <v>533</v>
      </c>
      <c r="C2" s="1719" t="s">
        <v>532</v>
      </c>
      <c r="D2" s="1719" t="s">
        <v>621</v>
      </c>
      <c r="E2" s="1721" t="s">
        <v>531</v>
      </c>
      <c r="F2" s="407" t="s">
        <v>530</v>
      </c>
    </row>
    <row r="3" spans="1:6" x14ac:dyDescent="0.25">
      <c r="A3" s="218" t="s">
        <v>529</v>
      </c>
      <c r="B3" s="214">
        <v>1617</v>
      </c>
      <c r="C3" s="214">
        <v>0</v>
      </c>
      <c r="D3" s="214">
        <v>9991</v>
      </c>
      <c r="E3" s="214">
        <v>0</v>
      </c>
      <c r="F3" s="167">
        <v>52.1</v>
      </c>
    </row>
    <row r="4" spans="1:6" x14ac:dyDescent="0.25">
      <c r="A4" s="217" t="s">
        <v>517</v>
      </c>
      <c r="B4" s="214"/>
      <c r="C4" s="214"/>
      <c r="D4" s="214"/>
      <c r="E4" s="214"/>
      <c r="F4" s="167"/>
    </row>
    <row r="5" spans="1:6" x14ac:dyDescent="0.25">
      <c r="A5" s="216" t="s">
        <v>526</v>
      </c>
      <c r="B5" s="214">
        <v>716</v>
      </c>
      <c r="C5" s="214">
        <v>0</v>
      </c>
      <c r="D5" s="214">
        <v>3789</v>
      </c>
      <c r="E5" s="214">
        <v>0</v>
      </c>
      <c r="F5" s="167">
        <v>26</v>
      </c>
    </row>
    <row r="6" spans="1:6" x14ac:dyDescent="0.25">
      <c r="A6" s="216" t="s">
        <v>525</v>
      </c>
      <c r="B6" s="214">
        <v>704</v>
      </c>
      <c r="C6" s="214">
        <v>0</v>
      </c>
      <c r="D6" s="214">
        <v>3080</v>
      </c>
      <c r="E6" s="214">
        <v>0</v>
      </c>
      <c r="F6" s="167">
        <v>48.1</v>
      </c>
    </row>
    <row r="7" spans="1:6" x14ac:dyDescent="0.25">
      <c r="A7" s="216" t="s">
        <v>524</v>
      </c>
      <c r="B7" s="214">
        <v>101</v>
      </c>
      <c r="C7" s="214">
        <v>0</v>
      </c>
      <c r="D7" s="214">
        <v>2326</v>
      </c>
      <c r="E7" s="214">
        <v>0</v>
      </c>
      <c r="F7" s="167">
        <v>83.5</v>
      </c>
    </row>
    <row r="8" spans="1:6" x14ac:dyDescent="0.25">
      <c r="A8" s="216" t="s">
        <v>523</v>
      </c>
      <c r="B8" s="214">
        <v>88</v>
      </c>
      <c r="C8" s="214">
        <v>0</v>
      </c>
      <c r="D8" s="214">
        <v>653</v>
      </c>
      <c r="E8" s="214">
        <v>0</v>
      </c>
      <c r="F8" s="167">
        <v>95.5</v>
      </c>
    </row>
    <row r="9" spans="1:6" x14ac:dyDescent="0.25">
      <c r="A9" s="216" t="s">
        <v>522</v>
      </c>
      <c r="B9" s="214">
        <v>8</v>
      </c>
      <c r="C9" s="214">
        <v>0</v>
      </c>
      <c r="D9" s="214">
        <v>70</v>
      </c>
      <c r="E9" s="214">
        <v>0</v>
      </c>
      <c r="F9" s="167">
        <v>158.4</v>
      </c>
    </row>
    <row r="10" spans="1:6" x14ac:dyDescent="0.25">
      <c r="A10" s="216" t="s">
        <v>521</v>
      </c>
      <c r="B10" s="214">
        <v>0</v>
      </c>
      <c r="C10" s="214">
        <v>0</v>
      </c>
      <c r="D10" s="214">
        <v>5</v>
      </c>
      <c r="E10" s="214">
        <v>0</v>
      </c>
      <c r="F10" s="167">
        <v>215.2</v>
      </c>
    </row>
    <row r="11" spans="1:6" x14ac:dyDescent="0.25">
      <c r="A11" s="216" t="s">
        <v>520</v>
      </c>
      <c r="B11" s="214">
        <v>0</v>
      </c>
      <c r="C11" s="214">
        <v>0</v>
      </c>
      <c r="D11" s="214">
        <v>4</v>
      </c>
      <c r="E11" s="214">
        <v>0</v>
      </c>
      <c r="F11" s="167">
        <v>120.8</v>
      </c>
    </row>
    <row r="12" spans="1:6" x14ac:dyDescent="0.25">
      <c r="A12" s="216" t="s">
        <v>509</v>
      </c>
      <c r="B12" s="214">
        <v>0</v>
      </c>
      <c r="C12" s="214">
        <v>0</v>
      </c>
      <c r="D12" s="214">
        <v>64</v>
      </c>
      <c r="E12" s="214">
        <v>0</v>
      </c>
      <c r="F12" s="167">
        <v>72.900000000000006</v>
      </c>
    </row>
    <row r="13" spans="1:6" x14ac:dyDescent="0.25">
      <c r="A13" s="218"/>
      <c r="B13" s="214"/>
      <c r="C13" s="214"/>
      <c r="D13" s="214"/>
      <c r="E13" s="214"/>
      <c r="F13" s="167"/>
    </row>
    <row r="14" spans="1:6" x14ac:dyDescent="0.25">
      <c r="A14" s="218" t="s">
        <v>528</v>
      </c>
      <c r="B14" s="214">
        <v>81707</v>
      </c>
      <c r="C14" s="214">
        <v>65564</v>
      </c>
      <c r="D14" s="214">
        <v>116145</v>
      </c>
      <c r="E14" s="214">
        <v>36158</v>
      </c>
      <c r="F14" s="167">
        <v>49.5</v>
      </c>
    </row>
    <row r="15" spans="1:6" x14ac:dyDescent="0.25">
      <c r="A15" s="217" t="s">
        <v>517</v>
      </c>
      <c r="B15" s="1717"/>
      <c r="C15" s="1717"/>
      <c r="D15" s="1717"/>
      <c r="E15" s="1717"/>
      <c r="F15" s="1871"/>
    </row>
    <row r="16" spans="1:6" x14ac:dyDescent="0.25">
      <c r="A16" s="216" t="s">
        <v>526</v>
      </c>
      <c r="B16" s="214">
        <v>7417</v>
      </c>
      <c r="C16" s="214">
        <v>6480</v>
      </c>
      <c r="D16" s="214">
        <v>11055</v>
      </c>
      <c r="E16" s="214">
        <v>3828</v>
      </c>
      <c r="F16" s="167">
        <v>18.7</v>
      </c>
    </row>
    <row r="17" spans="1:6" x14ac:dyDescent="0.25">
      <c r="A17" s="216" t="s">
        <v>525</v>
      </c>
      <c r="B17" s="214">
        <v>21550</v>
      </c>
      <c r="C17" s="214">
        <v>26015</v>
      </c>
      <c r="D17" s="214">
        <v>36115</v>
      </c>
      <c r="E17" s="214">
        <v>14252</v>
      </c>
      <c r="F17" s="167">
        <v>35.4</v>
      </c>
    </row>
    <row r="18" spans="1:6" x14ac:dyDescent="0.25">
      <c r="A18" s="216" t="s">
        <v>524</v>
      </c>
      <c r="B18" s="214">
        <v>39360</v>
      </c>
      <c r="C18" s="214">
        <v>25404</v>
      </c>
      <c r="D18" s="214">
        <v>52785</v>
      </c>
      <c r="E18" s="214">
        <v>14041</v>
      </c>
      <c r="F18" s="167">
        <v>55.8</v>
      </c>
    </row>
    <row r="19" spans="1:6" x14ac:dyDescent="0.25">
      <c r="A19" s="216" t="s">
        <v>523</v>
      </c>
      <c r="B19" s="214">
        <v>8157</v>
      </c>
      <c r="C19" s="214">
        <v>5314</v>
      </c>
      <c r="D19" s="214">
        <v>10626</v>
      </c>
      <c r="E19" s="214">
        <v>3162</v>
      </c>
      <c r="F19" s="167">
        <v>71.5</v>
      </c>
    </row>
    <row r="20" spans="1:6" x14ac:dyDescent="0.25">
      <c r="A20" s="216" t="s">
        <v>522</v>
      </c>
      <c r="B20" s="214">
        <v>1401</v>
      </c>
      <c r="C20" s="214">
        <v>588</v>
      </c>
      <c r="D20" s="214">
        <v>1606</v>
      </c>
      <c r="E20" s="214">
        <v>382</v>
      </c>
      <c r="F20" s="167">
        <v>102.6</v>
      </c>
    </row>
    <row r="21" spans="1:6" x14ac:dyDescent="0.25">
      <c r="A21" s="216" t="s">
        <v>521</v>
      </c>
      <c r="B21" s="214">
        <v>421</v>
      </c>
      <c r="C21" s="214">
        <v>255</v>
      </c>
      <c r="D21" s="214">
        <v>515</v>
      </c>
      <c r="E21" s="214">
        <v>159</v>
      </c>
      <c r="F21" s="167">
        <v>138.69999999999999</v>
      </c>
    </row>
    <row r="22" spans="1:6" x14ac:dyDescent="0.25">
      <c r="A22" s="216" t="s">
        <v>520</v>
      </c>
      <c r="B22" s="214">
        <v>634</v>
      </c>
      <c r="C22" s="214">
        <v>767</v>
      </c>
      <c r="D22" s="214">
        <v>917</v>
      </c>
      <c r="E22" s="214">
        <v>334</v>
      </c>
      <c r="F22" s="167">
        <v>91.8</v>
      </c>
    </row>
    <row r="23" spans="1:6" x14ac:dyDescent="0.25">
      <c r="A23" s="216" t="s">
        <v>509</v>
      </c>
      <c r="B23" s="214">
        <v>2767</v>
      </c>
      <c r="C23" s="214">
        <v>741</v>
      </c>
      <c r="D23" s="214">
        <v>2526</v>
      </c>
      <c r="E23" s="214">
        <v>0</v>
      </c>
      <c r="F23" s="167">
        <v>93.8</v>
      </c>
    </row>
    <row r="24" spans="1:6" x14ac:dyDescent="0.25">
      <c r="A24" s="218"/>
      <c r="B24" s="214"/>
      <c r="C24" s="214"/>
      <c r="D24" s="214"/>
      <c r="E24" s="214"/>
      <c r="F24" s="167"/>
    </row>
    <row r="25" spans="1:6" x14ac:dyDescent="0.25">
      <c r="A25" s="218" t="s">
        <v>527</v>
      </c>
      <c r="B25" s="214">
        <v>27154</v>
      </c>
      <c r="C25" s="214">
        <v>3991</v>
      </c>
      <c r="D25" s="214">
        <v>33488</v>
      </c>
      <c r="E25" s="214">
        <v>2093</v>
      </c>
      <c r="F25" s="167">
        <v>18.5</v>
      </c>
    </row>
    <row r="26" spans="1:6" x14ac:dyDescent="0.25">
      <c r="A26" s="217" t="s">
        <v>517</v>
      </c>
      <c r="B26" s="1717"/>
      <c r="C26" s="1717"/>
      <c r="D26" s="1717"/>
      <c r="E26" s="1717"/>
      <c r="F26" s="1871"/>
    </row>
    <row r="27" spans="1:6" x14ac:dyDescent="0.25">
      <c r="A27" s="216" t="s">
        <v>526</v>
      </c>
      <c r="B27" s="214">
        <v>10436</v>
      </c>
      <c r="C27" s="214">
        <v>513</v>
      </c>
      <c r="D27" s="214">
        <v>11771</v>
      </c>
      <c r="E27" s="214">
        <v>203</v>
      </c>
      <c r="F27" s="167">
        <v>8.5</v>
      </c>
    </row>
    <row r="28" spans="1:6" x14ac:dyDescent="0.25">
      <c r="A28" s="216" t="s">
        <v>525</v>
      </c>
      <c r="B28" s="214">
        <v>15724</v>
      </c>
      <c r="C28" s="214">
        <v>961</v>
      </c>
      <c r="D28" s="214">
        <v>18631</v>
      </c>
      <c r="E28" s="214">
        <v>346</v>
      </c>
      <c r="F28" s="167">
        <v>15.4</v>
      </c>
    </row>
    <row r="29" spans="1:6" x14ac:dyDescent="0.25">
      <c r="A29" s="216" t="s">
        <v>524</v>
      </c>
      <c r="B29" s="214">
        <v>886</v>
      </c>
      <c r="C29" s="214">
        <v>1928</v>
      </c>
      <c r="D29" s="214">
        <v>2791</v>
      </c>
      <c r="E29" s="214">
        <v>1353</v>
      </c>
      <c r="F29" s="167">
        <v>67.8</v>
      </c>
    </row>
    <row r="30" spans="1:6" x14ac:dyDescent="0.25">
      <c r="A30" s="216" t="s">
        <v>523</v>
      </c>
      <c r="B30" s="214">
        <v>43</v>
      </c>
      <c r="C30" s="214">
        <v>383</v>
      </c>
      <c r="D30" s="214">
        <v>180</v>
      </c>
      <c r="E30" s="214">
        <v>142</v>
      </c>
      <c r="F30" s="167">
        <v>113.9</v>
      </c>
    </row>
    <row r="31" spans="1:6" x14ac:dyDescent="0.25">
      <c r="A31" s="216" t="s">
        <v>522</v>
      </c>
      <c r="B31" s="214">
        <v>15</v>
      </c>
      <c r="C31" s="214">
        <v>149</v>
      </c>
      <c r="D31" s="214">
        <v>50</v>
      </c>
      <c r="E31" s="214">
        <v>36</v>
      </c>
      <c r="F31" s="167">
        <v>226.4</v>
      </c>
    </row>
    <row r="32" spans="1:6" x14ac:dyDescent="0.25">
      <c r="A32" s="216" t="s">
        <v>521</v>
      </c>
      <c r="B32" s="214">
        <v>0</v>
      </c>
      <c r="C32" s="214">
        <v>5</v>
      </c>
      <c r="D32" s="214">
        <v>2</v>
      </c>
      <c r="E32" s="214">
        <v>0</v>
      </c>
      <c r="F32" s="167">
        <v>282.7</v>
      </c>
    </row>
    <row r="33" spans="1:6" x14ac:dyDescent="0.25">
      <c r="A33" s="216" t="s">
        <v>520</v>
      </c>
      <c r="B33" s="214">
        <v>49</v>
      </c>
      <c r="C33" s="214">
        <v>52</v>
      </c>
      <c r="D33" s="214">
        <v>63</v>
      </c>
      <c r="E33" s="214">
        <v>12</v>
      </c>
      <c r="F33" s="167">
        <v>156.4</v>
      </c>
    </row>
    <row r="34" spans="1:6" x14ac:dyDescent="0.25">
      <c r="A34" s="216" t="s">
        <v>509</v>
      </c>
      <c r="B34" s="214">
        <v>0</v>
      </c>
      <c r="C34" s="214">
        <v>0</v>
      </c>
      <c r="D34" s="214">
        <v>0</v>
      </c>
      <c r="E34" s="214">
        <v>0</v>
      </c>
      <c r="F34" s="167">
        <v>0</v>
      </c>
    </row>
    <row r="35" spans="1:6" x14ac:dyDescent="0.25">
      <c r="A35" s="218"/>
      <c r="B35" s="214"/>
      <c r="C35" s="214"/>
      <c r="D35" s="214"/>
      <c r="E35" s="214"/>
      <c r="F35" s="167"/>
    </row>
    <row r="36" spans="1:6" x14ac:dyDescent="0.25">
      <c r="A36" s="218" t="s">
        <v>519</v>
      </c>
      <c r="B36" s="214">
        <v>15953</v>
      </c>
      <c r="C36" s="214">
        <v>3186</v>
      </c>
      <c r="D36" s="214">
        <v>17258</v>
      </c>
      <c r="E36" s="214">
        <v>1304</v>
      </c>
      <c r="F36" s="167">
        <v>17.600000000000001</v>
      </c>
    </row>
    <row r="37" spans="1:6" x14ac:dyDescent="0.25">
      <c r="A37" s="217" t="s">
        <v>517</v>
      </c>
      <c r="B37" s="1717"/>
      <c r="C37" s="1717"/>
      <c r="D37" s="1717"/>
      <c r="E37" s="1717"/>
      <c r="F37" s="1871"/>
    </row>
    <row r="38" spans="1:6" x14ac:dyDescent="0.25">
      <c r="A38" s="216" t="s">
        <v>516</v>
      </c>
      <c r="B38" s="214">
        <v>8966</v>
      </c>
      <c r="C38" s="214">
        <v>2218</v>
      </c>
      <c r="D38" s="214">
        <v>9853</v>
      </c>
      <c r="E38" s="214">
        <v>887</v>
      </c>
      <c r="F38" s="167">
        <v>11.4</v>
      </c>
    </row>
    <row r="39" spans="1:6" x14ac:dyDescent="0.25">
      <c r="A39" s="216" t="s">
        <v>515</v>
      </c>
      <c r="B39" s="214">
        <v>4108</v>
      </c>
      <c r="C39" s="214">
        <v>545</v>
      </c>
      <c r="D39" s="214">
        <v>4339</v>
      </c>
      <c r="E39" s="214">
        <v>230</v>
      </c>
      <c r="F39" s="167">
        <v>11.5</v>
      </c>
    </row>
    <row r="40" spans="1:6" x14ac:dyDescent="0.25">
      <c r="A40" s="216" t="s">
        <v>514</v>
      </c>
      <c r="B40" s="214">
        <v>1610</v>
      </c>
      <c r="C40" s="214">
        <v>295</v>
      </c>
      <c r="D40" s="214">
        <v>1739</v>
      </c>
      <c r="E40" s="214">
        <v>129</v>
      </c>
      <c r="F40" s="167">
        <v>18.5</v>
      </c>
    </row>
    <row r="41" spans="1:6" x14ac:dyDescent="0.25">
      <c r="A41" s="216" t="s">
        <v>513</v>
      </c>
      <c r="B41" s="214">
        <v>686</v>
      </c>
      <c r="C41" s="214">
        <v>115</v>
      </c>
      <c r="D41" s="214">
        <v>735</v>
      </c>
      <c r="E41" s="214">
        <v>50</v>
      </c>
      <c r="F41" s="167">
        <v>33.5</v>
      </c>
    </row>
    <row r="42" spans="1:6" x14ac:dyDescent="0.25">
      <c r="A42" s="216" t="s">
        <v>512</v>
      </c>
      <c r="B42" s="214">
        <v>62</v>
      </c>
      <c r="C42" s="214">
        <v>4</v>
      </c>
      <c r="D42" s="214">
        <v>65</v>
      </c>
      <c r="E42" s="214">
        <v>2</v>
      </c>
      <c r="F42" s="167">
        <v>51.5</v>
      </c>
    </row>
    <row r="43" spans="1:6" x14ac:dyDescent="0.25">
      <c r="A43" s="216" t="s">
        <v>511</v>
      </c>
      <c r="B43" s="214">
        <v>155</v>
      </c>
      <c r="C43" s="214">
        <v>4</v>
      </c>
      <c r="D43" s="214">
        <v>157</v>
      </c>
      <c r="E43" s="214">
        <v>3</v>
      </c>
      <c r="F43" s="167">
        <v>97.8</v>
      </c>
    </row>
    <row r="44" spans="1:6" x14ac:dyDescent="0.25">
      <c r="A44" s="216" t="s">
        <v>510</v>
      </c>
      <c r="B44" s="214">
        <v>7</v>
      </c>
      <c r="C44" s="214">
        <v>1</v>
      </c>
      <c r="D44" s="214">
        <v>8</v>
      </c>
      <c r="E44" s="214">
        <v>0</v>
      </c>
      <c r="F44" s="167">
        <v>32.700000000000003</v>
      </c>
    </row>
    <row r="45" spans="1:6" x14ac:dyDescent="0.25">
      <c r="A45" s="216" t="s">
        <v>509</v>
      </c>
      <c r="B45" s="214">
        <v>359</v>
      </c>
      <c r="C45" s="214">
        <v>4</v>
      </c>
      <c r="D45" s="214">
        <v>362</v>
      </c>
      <c r="E45" s="214">
        <v>3</v>
      </c>
      <c r="F45" s="167">
        <v>180.5</v>
      </c>
    </row>
    <row r="46" spans="1:6" x14ac:dyDescent="0.25">
      <c r="A46" s="379"/>
      <c r="B46" s="311"/>
      <c r="C46" s="311"/>
      <c r="D46" s="311"/>
      <c r="E46" s="311"/>
      <c r="F46" s="1872"/>
    </row>
    <row r="47" spans="1:6" ht="17.25" customHeight="1" x14ac:dyDescent="0.25">
      <c r="A47" s="2487" t="s">
        <v>864</v>
      </c>
      <c r="B47" s="2487"/>
      <c r="C47" s="2487"/>
      <c r="D47" s="2487"/>
      <c r="E47" s="2487"/>
      <c r="F47" s="2487"/>
    </row>
    <row r="48" spans="1:6" x14ac:dyDescent="0.25">
      <c r="A48" s="224" t="s">
        <v>507</v>
      </c>
      <c r="B48" s="223"/>
      <c r="C48" s="223"/>
      <c r="D48" s="223"/>
      <c r="E48" s="223"/>
      <c r="F48" s="222"/>
    </row>
    <row r="49" spans="1:6" x14ac:dyDescent="0.25">
      <c r="B49" s="320"/>
      <c r="C49" s="320"/>
      <c r="D49" s="320"/>
      <c r="E49" s="320"/>
      <c r="F49" s="444"/>
    </row>
    <row r="57" spans="1:6" x14ac:dyDescent="0.25">
      <c r="A57" s="435"/>
    </row>
    <row r="58" spans="1:6" x14ac:dyDescent="0.25">
      <c r="A58" s="435"/>
    </row>
    <row r="59" spans="1:6" x14ac:dyDescent="0.25">
      <c r="A59" s="435"/>
    </row>
  </sheetData>
  <mergeCells count="2">
    <mergeCell ref="A1:E1"/>
    <mergeCell ref="A47:F47"/>
  </mergeCells>
  <pageMargins left="0.7" right="0.7" top="0.75" bottom="0.75" header="0.3" footer="0.3"/>
  <pageSetup paperSize="9" scale="77" orientation="portrait" r:id="rId1"/>
  <customProperties>
    <customPr name="_pios_id" r:id="rId2"/>
  </customPropertie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5D133-D0F7-4E58-87FB-489FD54E6907}">
  <dimension ref="A1:L15"/>
  <sheetViews>
    <sheetView showGridLines="0" view="pageBreakPreview" topLeftCell="A52" zoomScaleNormal="100" zoomScaleSheetLayoutView="100" workbookViewId="0">
      <selection activeCell="E52" sqref="E52"/>
    </sheetView>
  </sheetViews>
  <sheetFormatPr defaultColWidth="9.140625" defaultRowHeight="15" x14ac:dyDescent="0.25"/>
  <cols>
    <col min="1" max="1" width="29.5703125" style="309" customWidth="1"/>
    <col min="2" max="9" width="9.7109375" style="309" customWidth="1"/>
    <col min="10" max="10" width="9.7109375" style="349" customWidth="1"/>
    <col min="11" max="16384" width="9.140625" style="349"/>
  </cols>
  <sheetData>
    <row r="1" spans="1:12" ht="50.25" customHeight="1" thickBot="1" x14ac:dyDescent="0.3">
      <c r="A1" s="447"/>
      <c r="B1" s="1719" t="s">
        <v>533</v>
      </c>
      <c r="C1" s="2488" t="s">
        <v>532</v>
      </c>
      <c r="D1" s="2488"/>
      <c r="E1" s="2488" t="s">
        <v>621</v>
      </c>
      <c r="F1" s="2488"/>
      <c r="G1" s="2488" t="s">
        <v>531</v>
      </c>
      <c r="H1" s="2488"/>
      <c r="I1" s="2488" t="s">
        <v>530</v>
      </c>
      <c r="J1" s="2488"/>
    </row>
    <row r="2" spans="1:12" x14ac:dyDescent="0.25">
      <c r="A2" s="379" t="s">
        <v>518</v>
      </c>
      <c r="B2" s="311">
        <v>12714</v>
      </c>
      <c r="C2" s="349"/>
      <c r="D2" s="311">
        <v>23840</v>
      </c>
      <c r="E2" s="349"/>
      <c r="F2" s="311">
        <v>29730</v>
      </c>
      <c r="G2" s="349"/>
      <c r="H2" s="311">
        <v>18521</v>
      </c>
      <c r="I2" s="349"/>
      <c r="J2" s="445">
        <v>26.2</v>
      </c>
    </row>
    <row r="3" spans="1:12" x14ac:dyDescent="0.25">
      <c r="A3" s="446" t="s">
        <v>517</v>
      </c>
      <c r="B3" s="311"/>
      <c r="C3" s="349"/>
      <c r="D3" s="311"/>
      <c r="E3" s="349"/>
      <c r="F3" s="311"/>
      <c r="G3" s="349"/>
      <c r="H3" s="311"/>
      <c r="I3" s="349"/>
      <c r="J3" s="445"/>
    </row>
    <row r="4" spans="1:12" x14ac:dyDescent="0.25">
      <c r="A4" s="379" t="s">
        <v>516</v>
      </c>
      <c r="B4" s="311">
        <v>3833</v>
      </c>
      <c r="C4" s="349"/>
      <c r="D4" s="311">
        <v>13793</v>
      </c>
      <c r="E4" s="349"/>
      <c r="F4" s="311">
        <v>14573</v>
      </c>
      <c r="G4" s="349"/>
      <c r="H4" s="311">
        <v>10912</v>
      </c>
      <c r="I4" s="349"/>
      <c r="J4" s="445">
        <v>9.6999999999999993</v>
      </c>
    </row>
    <row r="5" spans="1:12" x14ac:dyDescent="0.25">
      <c r="A5" s="379" t="s">
        <v>515</v>
      </c>
      <c r="B5" s="311">
        <v>3634</v>
      </c>
      <c r="C5" s="349"/>
      <c r="D5" s="311">
        <v>5417</v>
      </c>
      <c r="E5" s="349"/>
      <c r="F5" s="311">
        <v>7417</v>
      </c>
      <c r="G5" s="349"/>
      <c r="H5" s="311">
        <v>4212</v>
      </c>
      <c r="I5" s="349"/>
      <c r="J5" s="445">
        <v>18.399999999999999</v>
      </c>
      <c r="L5" s="870"/>
    </row>
    <row r="6" spans="1:12" x14ac:dyDescent="0.25">
      <c r="A6" s="379" t="s">
        <v>514</v>
      </c>
      <c r="B6" s="311">
        <v>2025</v>
      </c>
      <c r="C6" s="349"/>
      <c r="D6" s="311">
        <v>2343</v>
      </c>
      <c r="E6" s="349"/>
      <c r="F6" s="311">
        <v>3354</v>
      </c>
      <c r="G6" s="349"/>
      <c r="H6" s="311">
        <v>1798</v>
      </c>
      <c r="I6" s="349"/>
      <c r="J6" s="445">
        <v>31.9</v>
      </c>
    </row>
    <row r="7" spans="1:12" x14ac:dyDescent="0.25">
      <c r="A7" s="379" t="s">
        <v>513</v>
      </c>
      <c r="B7" s="311">
        <v>1231</v>
      </c>
      <c r="C7" s="349"/>
      <c r="D7" s="311">
        <v>1269</v>
      </c>
      <c r="E7" s="349"/>
      <c r="F7" s="311">
        <v>1873</v>
      </c>
      <c r="G7" s="349"/>
      <c r="H7" s="311">
        <v>894</v>
      </c>
      <c r="I7" s="349"/>
      <c r="J7" s="445">
        <v>43.7</v>
      </c>
    </row>
    <row r="8" spans="1:12" x14ac:dyDescent="0.25">
      <c r="A8" s="379" t="s">
        <v>512</v>
      </c>
      <c r="B8" s="311">
        <v>912</v>
      </c>
      <c r="C8" s="349"/>
      <c r="D8" s="311">
        <v>387</v>
      </c>
      <c r="E8" s="349"/>
      <c r="F8" s="311">
        <v>1134</v>
      </c>
      <c r="G8" s="349"/>
      <c r="H8" s="311">
        <v>305</v>
      </c>
      <c r="I8" s="349"/>
      <c r="J8" s="445">
        <v>47.8</v>
      </c>
    </row>
    <row r="9" spans="1:12" x14ac:dyDescent="0.25">
      <c r="A9" s="379" t="s">
        <v>511</v>
      </c>
      <c r="B9" s="311">
        <v>577</v>
      </c>
      <c r="C9" s="349"/>
      <c r="D9" s="311">
        <v>204</v>
      </c>
      <c r="E9" s="349"/>
      <c r="F9" s="311">
        <v>669</v>
      </c>
      <c r="G9" s="349"/>
      <c r="H9" s="311">
        <v>170</v>
      </c>
      <c r="I9" s="349"/>
      <c r="J9" s="445">
        <v>71.8</v>
      </c>
    </row>
    <row r="10" spans="1:12" x14ac:dyDescent="0.25">
      <c r="A10" s="379" t="s">
        <v>510</v>
      </c>
      <c r="B10" s="311">
        <v>27</v>
      </c>
      <c r="C10" s="349"/>
      <c r="D10" s="311">
        <v>208</v>
      </c>
      <c r="E10" s="349"/>
      <c r="F10" s="311">
        <v>78</v>
      </c>
      <c r="G10" s="349"/>
      <c r="H10" s="311">
        <v>46</v>
      </c>
      <c r="I10" s="349"/>
      <c r="J10" s="445">
        <v>44.8</v>
      </c>
    </row>
    <row r="11" spans="1:12" x14ac:dyDescent="0.25">
      <c r="A11" s="379" t="s">
        <v>509</v>
      </c>
      <c r="B11" s="311">
        <v>475</v>
      </c>
      <c r="C11" s="349"/>
      <c r="D11" s="311">
        <v>219</v>
      </c>
      <c r="E11" s="349"/>
      <c r="F11" s="311">
        <v>632</v>
      </c>
      <c r="G11" s="349"/>
      <c r="H11" s="311">
        <v>184</v>
      </c>
      <c r="I11" s="349"/>
      <c r="J11" s="445">
        <v>325.89999999999998</v>
      </c>
    </row>
    <row r="12" spans="1:12" x14ac:dyDescent="0.25">
      <c r="A12" s="379"/>
      <c r="B12" s="311"/>
      <c r="C12" s="349"/>
      <c r="D12" s="311"/>
      <c r="E12" s="349"/>
      <c r="F12" s="311"/>
      <c r="G12" s="349"/>
      <c r="H12" s="311"/>
      <c r="I12" s="349"/>
      <c r="J12" s="445"/>
    </row>
    <row r="13" spans="1:12" x14ac:dyDescent="0.25">
      <c r="A13" s="379" t="s">
        <v>508</v>
      </c>
      <c r="B13" s="311">
        <v>2589</v>
      </c>
      <c r="C13" s="349"/>
      <c r="D13" s="311" t="s">
        <v>63</v>
      </c>
      <c r="E13" s="349"/>
      <c r="F13" s="311">
        <v>2589</v>
      </c>
      <c r="G13" s="349"/>
      <c r="H13" s="311" t="s">
        <v>63</v>
      </c>
      <c r="I13" s="349"/>
      <c r="J13" s="445">
        <v>85.7</v>
      </c>
    </row>
    <row r="14" spans="1:12" ht="15" customHeight="1" x14ac:dyDescent="0.25">
      <c r="A14" s="2487" t="s">
        <v>864</v>
      </c>
      <c r="B14" s="2487"/>
      <c r="C14" s="2487"/>
      <c r="D14" s="2487"/>
      <c r="E14" s="2487"/>
      <c r="F14" s="2487"/>
      <c r="G14" s="609"/>
      <c r="H14" s="609"/>
      <c r="I14" s="609"/>
      <c r="J14" s="608"/>
    </row>
    <row r="15" spans="1:12" x14ac:dyDescent="0.25">
      <c r="A15" s="224" t="s">
        <v>507</v>
      </c>
      <c r="B15" s="223"/>
      <c r="C15" s="223"/>
      <c r="D15" s="223"/>
      <c r="E15" s="223"/>
      <c r="F15" s="222"/>
    </row>
  </sheetData>
  <mergeCells count="5">
    <mergeCell ref="C1:D1"/>
    <mergeCell ref="E1:F1"/>
    <mergeCell ref="G1:H1"/>
    <mergeCell ref="I1:J1"/>
    <mergeCell ref="A14:F14"/>
  </mergeCells>
  <pageMargins left="0.7" right="0.7" top="0.75" bottom="0.75" header="0.3" footer="0.3"/>
  <pageSetup paperSize="9" scale="75" orientation="portrait" r:id="rId1"/>
  <customProperties>
    <customPr name="_pios_id" r:id="rId2"/>
  </customPropertie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FC0FB-E2B2-4D36-96B0-F8070C038CD4}">
  <sheetPr>
    <tabColor rgb="FFFFFF99"/>
  </sheetPr>
  <dimension ref="A1:I66"/>
  <sheetViews>
    <sheetView view="pageBreakPreview" topLeftCell="A52" zoomScaleNormal="100" zoomScaleSheetLayoutView="100" workbookViewId="0">
      <selection activeCell="C24" sqref="C24"/>
    </sheetView>
  </sheetViews>
  <sheetFormatPr defaultColWidth="9.140625" defaultRowHeight="15" x14ac:dyDescent="0.25"/>
  <cols>
    <col min="1" max="2" width="37.7109375" style="225" customWidth="1"/>
    <col min="3" max="3" width="13.28515625" style="225" customWidth="1"/>
    <col min="4" max="4" width="13" style="225" customWidth="1"/>
    <col min="5" max="6" width="17" style="225" customWidth="1"/>
    <col min="7" max="7" width="15" style="225" customWidth="1"/>
    <col min="8" max="16384" width="9.140625" style="225"/>
  </cols>
  <sheetData>
    <row r="1" spans="1:9" ht="13.5" customHeight="1" x14ac:dyDescent="0.25">
      <c r="A1" s="800" t="s">
        <v>542</v>
      </c>
      <c r="B1" s="799"/>
      <c r="C1" s="798"/>
      <c r="D1" s="798"/>
      <c r="E1" s="798"/>
      <c r="F1" s="798"/>
      <c r="G1" s="799"/>
      <c r="I1" s="799"/>
    </row>
    <row r="2" spans="1:9" ht="13.5" customHeight="1" x14ac:dyDescent="0.25">
      <c r="A2" s="799"/>
      <c r="B2" s="799"/>
      <c r="C2" s="798"/>
      <c r="D2" s="798"/>
      <c r="E2" s="798"/>
      <c r="F2" s="798"/>
      <c r="G2" s="798"/>
    </row>
    <row r="3" spans="1:9" ht="13.5" customHeight="1" x14ac:dyDescent="0.25">
      <c r="A3" s="231" t="s">
        <v>541</v>
      </c>
      <c r="B3" s="231"/>
      <c r="C3" s="795"/>
      <c r="D3" s="795"/>
      <c r="E3" s="795"/>
      <c r="F3" s="795"/>
      <c r="G3" s="795"/>
    </row>
    <row r="4" spans="1:9" ht="13.5" customHeight="1" x14ac:dyDescent="0.25">
      <c r="A4" s="1716" t="s">
        <v>1318</v>
      </c>
      <c r="B4" s="814"/>
      <c r="C4" s="795"/>
      <c r="D4" s="795"/>
      <c r="E4" s="795"/>
      <c r="F4" s="795"/>
      <c r="G4" s="795"/>
    </row>
    <row r="5" spans="1:9" ht="13.5" customHeight="1" x14ac:dyDescent="0.25">
      <c r="A5" s="797" t="s">
        <v>1317</v>
      </c>
      <c r="B5" s="245"/>
      <c r="C5" s="234"/>
      <c r="D5" s="234"/>
      <c r="E5" s="234"/>
      <c r="F5" s="234"/>
      <c r="G5" s="234"/>
    </row>
    <row r="6" spans="1:9" ht="13.5" customHeight="1" x14ac:dyDescent="0.25">
      <c r="A6" s="233"/>
      <c r="B6" s="233"/>
      <c r="C6" s="236"/>
      <c r="D6" s="236"/>
      <c r="E6" s="243"/>
      <c r="F6" s="243"/>
      <c r="G6" s="243"/>
    </row>
    <row r="7" spans="1:9" ht="13.5" customHeight="1" x14ac:dyDescent="0.25">
      <c r="A7" s="780"/>
      <c r="B7" s="780"/>
      <c r="C7" s="1033"/>
      <c r="D7" s="1034"/>
      <c r="E7" s="1034"/>
      <c r="F7" s="1033"/>
      <c r="G7" s="1034"/>
    </row>
    <row r="8" spans="1:9" ht="13.5" customHeight="1" x14ac:dyDescent="0.25">
      <c r="A8" s="780"/>
      <c r="B8" s="780"/>
      <c r="C8" s="244"/>
      <c r="D8" s="242"/>
      <c r="E8" s="242"/>
      <c r="F8" s="244"/>
      <c r="G8" s="1034"/>
    </row>
    <row r="9" spans="1:9" ht="13.5" customHeight="1" x14ac:dyDescent="0.25">
      <c r="A9" s="233"/>
      <c r="B9" s="233"/>
      <c r="C9" s="236"/>
      <c r="D9" s="237"/>
      <c r="E9" s="237"/>
      <c r="F9" s="236"/>
      <c r="G9" s="243"/>
    </row>
    <row r="10" spans="1:9" ht="13.5" customHeight="1" x14ac:dyDescent="0.25">
      <c r="A10" s="781"/>
      <c r="B10" s="781"/>
      <c r="C10" s="1038"/>
      <c r="D10" s="1037"/>
      <c r="E10" s="1037"/>
      <c r="F10" s="1038"/>
      <c r="G10" s="1037"/>
    </row>
    <row r="11" spans="1:9" ht="13.5" customHeight="1" x14ac:dyDescent="0.25">
      <c r="A11" s="782"/>
      <c r="B11" s="782"/>
      <c r="C11" s="1033"/>
      <c r="D11" s="1034"/>
      <c r="E11" s="1034"/>
      <c r="F11" s="1036"/>
      <c r="G11" s="1035"/>
    </row>
    <row r="12" spans="1:9" ht="13.5" customHeight="1" x14ac:dyDescent="0.25">
      <c r="A12" s="782"/>
      <c r="B12" s="782"/>
      <c r="C12" s="783"/>
      <c r="D12" s="242"/>
      <c r="E12" s="242"/>
      <c r="F12" s="241"/>
      <c r="G12" s="796"/>
    </row>
    <row r="13" spans="1:9" ht="13.5" customHeight="1" x14ac:dyDescent="0.25">
      <c r="A13" s="784"/>
      <c r="B13" s="784"/>
      <c r="C13" s="785"/>
      <c r="D13" s="237"/>
      <c r="E13" s="237"/>
      <c r="F13" s="240"/>
      <c r="G13" s="236"/>
      <c r="H13" s="791"/>
    </row>
    <row r="14" spans="1:9" ht="13.5" customHeight="1" x14ac:dyDescent="0.25">
      <c r="A14" s="1034"/>
      <c r="B14" s="1034"/>
      <c r="C14" s="1034"/>
      <c r="D14" s="1034"/>
      <c r="E14" s="1034"/>
      <c r="F14" s="1033"/>
      <c r="G14" s="1032"/>
      <c r="H14" s="791"/>
    </row>
    <row r="15" spans="1:9" ht="13.5" customHeight="1" x14ac:dyDescent="0.25">
      <c r="A15" s="233"/>
      <c r="B15" s="233"/>
      <c r="C15" s="238"/>
      <c r="D15" s="239"/>
      <c r="E15" s="239"/>
      <c r="F15" s="238"/>
      <c r="G15" s="238"/>
      <c r="H15" s="791"/>
    </row>
    <row r="16" spans="1:9" ht="13.5" customHeight="1" x14ac:dyDescent="0.25">
      <c r="A16" s="226"/>
      <c r="B16" s="226"/>
      <c r="C16" s="234"/>
      <c r="D16" s="234"/>
      <c r="E16" s="234"/>
      <c r="F16" s="234"/>
      <c r="G16" s="795"/>
      <c r="H16" s="791"/>
    </row>
    <row r="17" spans="1:8" ht="13.5" customHeight="1" x14ac:dyDescent="0.25">
      <c r="A17" s="1023"/>
      <c r="B17" s="1023"/>
      <c r="C17" s="1023"/>
      <c r="D17" s="1023"/>
      <c r="E17" s="1023"/>
      <c r="F17" s="1022"/>
      <c r="G17" s="795"/>
      <c r="H17" s="791"/>
    </row>
    <row r="18" spans="1:8" ht="13.5" customHeight="1" x14ac:dyDescent="0.25">
      <c r="A18" s="1023"/>
      <c r="B18" s="1023"/>
      <c r="C18" s="1023"/>
      <c r="D18" s="1023"/>
      <c r="E18" s="1023"/>
      <c r="F18" s="1022"/>
      <c r="G18" s="795"/>
      <c r="H18" s="791"/>
    </row>
    <row r="19" spans="1:8" ht="13.5" customHeight="1" x14ac:dyDescent="0.25">
      <c r="A19" s="1031"/>
      <c r="B19" s="1031"/>
      <c r="C19" s="1031"/>
      <c r="D19" s="1031"/>
      <c r="E19" s="1031"/>
      <c r="F19" s="1030"/>
      <c r="G19" s="795"/>
      <c r="H19" s="791"/>
    </row>
    <row r="20" spans="1:8" ht="13.5" customHeight="1" x14ac:dyDescent="0.25">
      <c r="A20" s="1031"/>
      <c r="B20" s="1031"/>
      <c r="C20" s="1031"/>
      <c r="D20" s="1031"/>
      <c r="E20" s="1031"/>
      <c r="F20" s="1030"/>
      <c r="H20" s="791"/>
    </row>
    <row r="21" spans="1:8" ht="13.5" customHeight="1" x14ac:dyDescent="0.25">
      <c r="C21" s="231"/>
      <c r="D21" s="226"/>
      <c r="E21" s="226"/>
      <c r="F21" s="226"/>
      <c r="H21" s="791"/>
    </row>
    <row r="22" spans="1:8" ht="13.5" customHeight="1" x14ac:dyDescent="0.25">
      <c r="C22" s="226"/>
      <c r="D22" s="226"/>
      <c r="E22" s="226"/>
      <c r="F22" s="226"/>
      <c r="H22" s="791"/>
    </row>
    <row r="23" spans="1:8" ht="13.5" customHeight="1" x14ac:dyDescent="0.25">
      <c r="C23" s="234"/>
      <c r="D23" s="786"/>
      <c r="E23" s="234"/>
      <c r="F23" s="234"/>
      <c r="G23" s="794"/>
      <c r="H23" s="791"/>
    </row>
    <row r="24" spans="1:8" ht="13.5" customHeight="1" x14ac:dyDescent="0.25">
      <c r="C24" s="234"/>
      <c r="D24" s="234"/>
      <c r="E24" s="234"/>
      <c r="F24" s="234"/>
      <c r="G24" s="794"/>
      <c r="H24" s="791"/>
    </row>
    <row r="25" spans="1:8" ht="13.5" customHeight="1" x14ac:dyDescent="0.25">
      <c r="C25" s="234"/>
      <c r="D25" s="234"/>
      <c r="E25" s="234"/>
      <c r="F25" s="234"/>
      <c r="G25" s="793"/>
      <c r="H25" s="791"/>
    </row>
    <row r="26" spans="1:8" ht="13.5" customHeight="1" x14ac:dyDescent="0.25">
      <c r="C26" s="237"/>
      <c r="D26" s="237"/>
      <c r="E26" s="234"/>
      <c r="F26" s="234"/>
      <c r="G26" s="234"/>
      <c r="H26" s="791"/>
    </row>
    <row r="27" spans="1:8" ht="13.5" customHeight="1" x14ac:dyDescent="0.25">
      <c r="C27" s="237"/>
      <c r="D27" s="237"/>
      <c r="E27" s="236"/>
      <c r="F27" s="236"/>
      <c r="G27" s="236"/>
      <c r="H27" s="791"/>
    </row>
    <row r="28" spans="1:8" ht="13.5" customHeight="1" x14ac:dyDescent="0.25">
      <c r="A28" s="152" t="s">
        <v>540</v>
      </c>
      <c r="B28" s="231"/>
      <c r="C28" s="1024"/>
      <c r="D28" s="1024"/>
      <c r="E28" s="1026"/>
      <c r="F28" s="1026"/>
      <c r="G28" s="1026"/>
      <c r="H28" s="791"/>
    </row>
    <row r="29" spans="1:8" ht="13.5" customHeight="1" x14ac:dyDescent="0.25">
      <c r="A29" s="797" t="str">
        <f>A5</f>
        <v>End of Q4 2019</v>
      </c>
      <c r="B29" s="792"/>
      <c r="C29" s="1024"/>
      <c r="D29" s="1024"/>
      <c r="E29" s="1026"/>
      <c r="F29" s="1026"/>
      <c r="G29" s="1026"/>
      <c r="H29" s="791"/>
    </row>
    <row r="30" spans="1:8" ht="13.5" customHeight="1" x14ac:dyDescent="0.25">
      <c r="A30" s="235"/>
      <c r="B30" s="235"/>
      <c r="C30" s="1024"/>
      <c r="D30" s="1024"/>
      <c r="E30" s="1029"/>
      <c r="F30" s="1029"/>
      <c r="G30" s="1029"/>
      <c r="H30" s="791"/>
    </row>
    <row r="31" spans="1:8" ht="13.5" customHeight="1" x14ac:dyDescent="0.25">
      <c r="A31" s="234"/>
      <c r="B31" s="234"/>
      <c r="C31" s="1024"/>
      <c r="D31" s="1024"/>
      <c r="E31" s="1029"/>
      <c r="F31" s="1029"/>
      <c r="G31" s="1029"/>
      <c r="H31" s="791"/>
    </row>
    <row r="32" spans="1:8" ht="13.5" customHeight="1" x14ac:dyDescent="0.25">
      <c r="A32" s="234"/>
      <c r="B32" s="234"/>
      <c r="C32" s="1024"/>
      <c r="D32" s="1024"/>
      <c r="E32" s="1029"/>
      <c r="F32" s="1029"/>
      <c r="G32" s="1029"/>
      <c r="H32" s="791"/>
    </row>
    <row r="33" spans="1:8" ht="13.5" customHeight="1" x14ac:dyDescent="0.25">
      <c r="A33" s="233"/>
      <c r="B33" s="233"/>
      <c r="C33" s="1024"/>
      <c r="D33" s="1024"/>
      <c r="E33" s="1026"/>
      <c r="F33" s="1026"/>
      <c r="G33" s="1026"/>
      <c r="H33" s="791"/>
    </row>
    <row r="34" spans="1:8" ht="13.5" customHeight="1" x14ac:dyDescent="0.25">
      <c r="A34" s="1027"/>
      <c r="B34" s="1027"/>
      <c r="C34" s="1024"/>
      <c r="D34" s="1024"/>
      <c r="E34" s="1029"/>
      <c r="F34" s="1029"/>
      <c r="G34" s="1029"/>
      <c r="H34" s="791"/>
    </row>
    <row r="35" spans="1:8" ht="13.5" customHeight="1" x14ac:dyDescent="0.25">
      <c r="A35" s="1027"/>
      <c r="B35" s="1027"/>
      <c r="C35" s="1024"/>
      <c r="D35" s="1024"/>
      <c r="E35" s="1029"/>
      <c r="F35" s="1029"/>
      <c r="G35" s="1029"/>
      <c r="H35" s="791"/>
    </row>
    <row r="36" spans="1:8" ht="13.5" customHeight="1" x14ac:dyDescent="0.25">
      <c r="A36" s="1025"/>
      <c r="B36" s="1025"/>
      <c r="C36" s="1024"/>
      <c r="D36" s="1024"/>
      <c r="E36" s="1029"/>
      <c r="F36" s="1029"/>
      <c r="G36" s="1029"/>
      <c r="H36" s="791"/>
    </row>
    <row r="37" spans="1:8" ht="13.5" customHeight="1" x14ac:dyDescent="0.25">
      <c r="A37" s="1027"/>
      <c r="B37" s="1027"/>
      <c r="C37" s="1024"/>
      <c r="D37" s="1024"/>
      <c r="E37" s="1029"/>
      <c r="F37" s="1029"/>
      <c r="G37" s="1029"/>
      <c r="H37" s="791"/>
    </row>
    <row r="38" spans="1:8" ht="13.5" customHeight="1" x14ac:dyDescent="0.25">
      <c r="A38" s="1027"/>
      <c r="B38" s="1027"/>
      <c r="C38" s="1024"/>
      <c r="D38" s="1024"/>
      <c r="E38" s="1026"/>
      <c r="F38" s="1026"/>
      <c r="G38" s="1026"/>
      <c r="H38" s="791"/>
    </row>
    <row r="39" spans="1:8" ht="13.5" customHeight="1" x14ac:dyDescent="0.25">
      <c r="A39" s="1027"/>
      <c r="B39" s="1027"/>
      <c r="C39" s="1024"/>
      <c r="D39" s="1024"/>
      <c r="E39" s="1028"/>
      <c r="F39" s="1028"/>
      <c r="G39" s="1028"/>
      <c r="H39" s="791"/>
    </row>
    <row r="40" spans="1:8" ht="13.5" customHeight="1" x14ac:dyDescent="0.25">
      <c r="A40" s="1027"/>
      <c r="B40" s="1027"/>
      <c r="C40" s="1024"/>
      <c r="D40" s="1024"/>
      <c r="E40" s="1026"/>
      <c r="F40" s="1026"/>
      <c r="G40" s="1026"/>
      <c r="H40" s="791"/>
    </row>
    <row r="41" spans="1:8" ht="13.5" customHeight="1" x14ac:dyDescent="0.25">
      <c r="A41" s="1027"/>
      <c r="B41" s="1027"/>
      <c r="C41" s="226"/>
      <c r="D41" s="226"/>
      <c r="E41" s="1026"/>
      <c r="F41" s="1026"/>
      <c r="G41" s="1026"/>
      <c r="H41" s="791"/>
    </row>
    <row r="42" spans="1:8" ht="13.5" customHeight="1" x14ac:dyDescent="0.25">
      <c r="A42" s="1025"/>
      <c r="B42" s="1025"/>
      <c r="C42" s="1024"/>
      <c r="D42" s="1024"/>
      <c r="E42" s="226"/>
      <c r="F42" s="226"/>
      <c r="G42" s="226"/>
      <c r="H42" s="791"/>
    </row>
    <row r="43" spans="1:8" ht="13.5" customHeight="1" x14ac:dyDescent="0.25">
      <c r="C43" s="1024"/>
      <c r="D43" s="1024"/>
      <c r="E43" s="226"/>
      <c r="F43" s="226"/>
      <c r="G43" s="226"/>
      <c r="H43" s="791"/>
    </row>
    <row r="44" spans="1:8" ht="13.5" customHeight="1" x14ac:dyDescent="0.25">
      <c r="C44" s="1024"/>
      <c r="D44" s="1024"/>
      <c r="E44" s="226"/>
      <c r="F44" s="226"/>
      <c r="G44" s="226"/>
      <c r="H44" s="791"/>
    </row>
    <row r="45" spans="1:8" ht="13.5" customHeight="1" x14ac:dyDescent="0.25">
      <c r="A45" s="226"/>
      <c r="B45" s="226"/>
      <c r="C45" s="226"/>
      <c r="D45" s="226"/>
      <c r="E45" s="226"/>
      <c r="F45" s="226"/>
      <c r="G45" s="226"/>
      <c r="H45" s="791"/>
    </row>
    <row r="46" spans="1:8" ht="13.5" customHeight="1" x14ac:dyDescent="0.25">
      <c r="C46" s="787"/>
      <c r="D46" s="788"/>
      <c r="E46" s="232"/>
      <c r="F46" s="232"/>
      <c r="G46" s="232"/>
      <c r="H46" s="791"/>
    </row>
    <row r="47" spans="1:8" ht="13.5" customHeight="1" x14ac:dyDescent="0.25">
      <c r="C47" s="226"/>
      <c r="D47" s="226"/>
      <c r="E47" s="226"/>
      <c r="F47" s="226"/>
      <c r="G47" s="226"/>
      <c r="H47" s="791"/>
    </row>
    <row r="48" spans="1:8" ht="13.5" customHeight="1" x14ac:dyDescent="0.25">
      <c r="B48" s="231"/>
      <c r="C48" s="228"/>
      <c r="D48" s="229"/>
      <c r="E48" s="226"/>
      <c r="F48" s="226"/>
      <c r="H48" s="791"/>
    </row>
    <row r="49" spans="1:8" ht="13.5" customHeight="1" x14ac:dyDescent="0.25">
      <c r="B49" s="792"/>
      <c r="C49" s="228"/>
      <c r="D49" s="789"/>
      <c r="E49" s="226"/>
      <c r="F49" s="226"/>
      <c r="H49" s="791"/>
    </row>
    <row r="50" spans="1:8" ht="13.5" customHeight="1" x14ac:dyDescent="0.25">
      <c r="A50" s="152" t="s">
        <v>539</v>
      </c>
      <c r="B50" s="230"/>
      <c r="C50" s="790"/>
      <c r="D50" s="228"/>
      <c r="E50" s="226"/>
      <c r="F50" s="226"/>
      <c r="H50" s="791"/>
    </row>
    <row r="51" spans="1:8" ht="13.5" customHeight="1" x14ac:dyDescent="0.25">
      <c r="A51" s="797" t="str">
        <f>A5</f>
        <v>End of Q4 2019</v>
      </c>
      <c r="B51" s="230"/>
      <c r="C51" s="229"/>
      <c r="D51" s="228"/>
      <c r="E51" s="226"/>
      <c r="F51" s="226"/>
      <c r="H51" s="791"/>
    </row>
    <row r="52" spans="1:8" ht="13.5" customHeight="1" x14ac:dyDescent="0.25">
      <c r="A52" s="226"/>
      <c r="B52" s="226"/>
      <c r="C52" s="226"/>
      <c r="D52" s="226"/>
      <c r="E52" s="226"/>
      <c r="F52" s="226"/>
      <c r="H52" s="791"/>
    </row>
    <row r="53" spans="1:8" ht="13.5" customHeight="1" x14ac:dyDescent="0.25">
      <c r="A53" s="1023"/>
      <c r="B53" s="1023"/>
      <c r="C53" s="1023"/>
      <c r="D53" s="1023"/>
      <c r="E53" s="1023"/>
      <c r="F53" s="1022"/>
      <c r="H53" s="791"/>
    </row>
    <row r="54" spans="1:8" ht="13.5" customHeight="1" x14ac:dyDescent="0.25">
      <c r="A54" s="1023"/>
      <c r="B54" s="1023"/>
      <c r="C54" s="1023"/>
      <c r="D54" s="1023"/>
      <c r="E54" s="1023"/>
      <c r="F54" s="1022"/>
      <c r="H54" s="791"/>
    </row>
    <row r="55" spans="1:8" ht="13.5" customHeight="1" x14ac:dyDescent="0.25">
      <c r="A55" s="1021"/>
      <c r="B55" s="1021"/>
      <c r="C55" s="226"/>
      <c r="D55" s="226"/>
      <c r="E55" s="226"/>
      <c r="F55" s="226"/>
      <c r="H55" s="791"/>
    </row>
    <row r="56" spans="1:8" ht="13.5" customHeight="1" x14ac:dyDescent="0.25">
      <c r="B56" s="1021"/>
      <c r="C56" s="226"/>
      <c r="D56" s="226"/>
      <c r="E56" s="226"/>
      <c r="F56" s="226"/>
      <c r="H56" s="791"/>
    </row>
    <row r="57" spans="1:8" x14ac:dyDescent="0.25">
      <c r="H57" s="791"/>
    </row>
    <row r="58" spans="1:8" x14ac:dyDescent="0.25">
      <c r="H58" s="791"/>
    </row>
    <row r="59" spans="1:8" x14ac:dyDescent="0.25">
      <c r="H59" s="791"/>
    </row>
    <row r="60" spans="1:8" x14ac:dyDescent="0.25">
      <c r="H60" s="791"/>
    </row>
    <row r="61" spans="1:8" x14ac:dyDescent="0.25">
      <c r="H61" s="791"/>
    </row>
    <row r="62" spans="1:8" x14ac:dyDescent="0.25">
      <c r="H62" s="791"/>
    </row>
    <row r="63" spans="1:8" x14ac:dyDescent="0.25">
      <c r="H63" s="791"/>
    </row>
    <row r="64" spans="1:8" x14ac:dyDescent="0.25">
      <c r="H64" s="791"/>
    </row>
    <row r="65" spans="8:8" x14ac:dyDescent="0.25">
      <c r="H65" s="791"/>
    </row>
    <row r="66" spans="8:8" x14ac:dyDescent="0.25">
      <c r="H66" s="791"/>
    </row>
  </sheetData>
  <pageMargins left="0.7" right="0.7" top="0.75" bottom="0.75" header="0.3" footer="0.3"/>
  <pageSetup paperSize="9" scale="80" pageOrder="overThenDown" orientation="portrait" r:id="rId1"/>
  <headerFooter>
    <oddHeader>&amp;R&amp;"Arial,Regular"&amp;8Risk, liquidity and capital management</oddHead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08B0F-C20E-42F2-BB16-AFAEAFCC089E}">
  <sheetPr>
    <tabColor rgb="FFFFFF99"/>
  </sheetPr>
  <dimension ref="A1:BE61"/>
  <sheetViews>
    <sheetView tabSelected="1" view="pageBreakPreview" topLeftCell="AJ34" zoomScale="110" zoomScaleNormal="100" zoomScaleSheetLayoutView="110" zoomScalePageLayoutView="90" workbookViewId="0">
      <selection activeCell="AY37" sqref="AY37"/>
    </sheetView>
  </sheetViews>
  <sheetFormatPr defaultColWidth="9.140625" defaultRowHeight="15" x14ac:dyDescent="0.25"/>
  <cols>
    <col min="1" max="1" width="50.28515625" style="149" customWidth="1"/>
    <col min="2" max="6" width="9.7109375" style="149" customWidth="1"/>
    <col min="7" max="7" width="1.42578125" style="149" customWidth="1"/>
    <col min="8" max="8" width="43.7109375" style="145" customWidth="1"/>
    <col min="9" max="9" width="7.7109375" style="145" customWidth="1"/>
    <col min="10" max="10" width="7.140625" style="145" customWidth="1"/>
    <col min="11" max="11" width="7.85546875" style="145" customWidth="1"/>
    <col min="12" max="12" width="7.42578125" style="145" customWidth="1"/>
    <col min="13" max="13" width="7.5703125" style="145" customWidth="1"/>
    <col min="14" max="14" width="8.28515625" style="145" customWidth="1"/>
    <col min="15" max="15" width="10.42578125" style="145" customWidth="1"/>
    <col min="16" max="16" width="7.5703125" style="145" bestFit="1" customWidth="1"/>
    <col min="17" max="17" width="7.28515625" style="145" customWidth="1"/>
    <col min="18" max="18" width="37" style="145" customWidth="1"/>
    <col min="19" max="19" width="6.28515625" style="145" customWidth="1"/>
    <col min="20" max="20" width="7.42578125" style="145" customWidth="1"/>
    <col min="21" max="21" width="8" style="145" customWidth="1"/>
    <col min="22" max="25" width="6.5703125" style="145" customWidth="1"/>
    <col min="26" max="26" width="7.140625" style="145" customWidth="1"/>
    <col min="27" max="27" width="6.28515625" style="145" customWidth="1"/>
    <col min="28" max="28" width="1" style="145" customWidth="1"/>
    <col min="29" max="29" width="35.42578125" style="145" customWidth="1"/>
    <col min="30" max="30" width="7.5703125" style="145" customWidth="1"/>
    <col min="31" max="31" width="7.140625" style="145" customWidth="1"/>
    <col min="32" max="32" width="8.140625" style="145" customWidth="1"/>
    <col min="33" max="33" width="6.42578125" style="145" customWidth="1"/>
    <col min="34" max="34" width="6.7109375" style="145" customWidth="1"/>
    <col min="35" max="35" width="6.85546875" style="145" customWidth="1"/>
    <col min="36" max="36" width="6.5703125" style="145" customWidth="1"/>
    <col min="37" max="37" width="7.140625" style="145" customWidth="1"/>
    <col min="38" max="38" width="6.28515625" style="145" customWidth="1"/>
    <col min="39" max="39" width="33.7109375" style="145" customWidth="1"/>
    <col min="40" max="48" width="7.85546875" style="145" customWidth="1"/>
    <col min="49" max="49" width="31" style="145" customWidth="1"/>
    <col min="50" max="55" width="11.140625" style="145" customWidth="1"/>
    <col min="56" max="16384" width="9.140625" style="145"/>
  </cols>
  <sheetData>
    <row r="1" spans="1:57" ht="13.5" customHeight="1" x14ac:dyDescent="0.25">
      <c r="A1" s="147" t="s">
        <v>586</v>
      </c>
      <c r="B1" s="146"/>
      <c r="C1" s="146"/>
      <c r="D1" s="146"/>
      <c r="E1" s="146"/>
      <c r="F1" s="146"/>
      <c r="G1" s="146"/>
      <c r="H1" s="147" t="s">
        <v>585</v>
      </c>
      <c r="I1" s="464"/>
      <c r="J1" s="464"/>
      <c r="K1" s="464"/>
      <c r="L1" s="464"/>
      <c r="M1" s="464"/>
      <c r="N1" s="464"/>
      <c r="O1" s="464"/>
      <c r="P1" s="464"/>
      <c r="Q1" s="464"/>
      <c r="R1" s="147" t="s">
        <v>584</v>
      </c>
      <c r="AC1" s="147" t="s">
        <v>584</v>
      </c>
      <c r="AM1" s="147" t="s">
        <v>584</v>
      </c>
      <c r="AW1" s="147" t="s">
        <v>793</v>
      </c>
      <c r="AX1" s="464"/>
      <c r="AY1" s="464"/>
      <c r="AZ1" s="464"/>
      <c r="BA1" s="464"/>
      <c r="BB1" s="464"/>
      <c r="BC1" s="464"/>
    </row>
    <row r="2" spans="1:57" ht="13.5" customHeight="1" x14ac:dyDescent="0.25">
      <c r="A2" s="466" t="s">
        <v>1337</v>
      </c>
      <c r="B2" s="1127"/>
      <c r="C2" s="1127"/>
      <c r="D2" s="1127"/>
      <c r="E2" s="1127"/>
      <c r="F2" s="1127"/>
      <c r="G2" s="1127"/>
      <c r="H2" s="466" t="s">
        <v>1337</v>
      </c>
      <c r="I2" s="464"/>
      <c r="J2" s="464"/>
      <c r="K2" s="464"/>
      <c r="L2" s="464"/>
      <c r="M2" s="464"/>
      <c r="N2" s="464"/>
      <c r="O2" s="464"/>
      <c r="P2" s="464"/>
      <c r="Q2" s="464"/>
      <c r="R2" s="466" t="s">
        <v>1337</v>
      </c>
      <c r="AC2" s="466" t="s">
        <v>1337</v>
      </c>
      <c r="AM2" s="466" t="s">
        <v>1337</v>
      </c>
      <c r="AW2" s="466" t="s">
        <v>1337</v>
      </c>
      <c r="AX2" s="464"/>
      <c r="AY2" s="464"/>
      <c r="AZ2" s="464"/>
      <c r="BA2" s="464"/>
      <c r="BB2" s="464"/>
      <c r="BC2" s="464"/>
    </row>
    <row r="3" spans="1:57" ht="12" customHeight="1" x14ac:dyDescent="0.25">
      <c r="A3" s="472"/>
      <c r="B3" s="2529"/>
      <c r="C3" s="2529"/>
      <c r="D3" s="2529"/>
      <c r="E3" s="2529"/>
      <c r="F3" s="2529"/>
      <c r="G3" s="2529"/>
      <c r="Q3" s="2528"/>
      <c r="R3" s="150" t="s">
        <v>583</v>
      </c>
      <c r="AC3" s="150" t="s">
        <v>583</v>
      </c>
      <c r="AM3" s="150" t="s">
        <v>583</v>
      </c>
      <c r="AW3" s="150"/>
      <c r="AX3" s="1122"/>
      <c r="AY3" s="1122"/>
      <c r="AZ3" s="1122"/>
      <c r="BA3" s="1122"/>
      <c r="BB3" s="1122"/>
      <c r="BC3" s="1122"/>
      <c r="BD3" s="1122"/>
      <c r="BE3" s="1122"/>
    </row>
    <row r="4" spans="1:57" ht="15.75" thickBot="1" x14ac:dyDescent="0.3">
      <c r="A4" s="472"/>
      <c r="B4" s="2506"/>
      <c r="C4" s="2506"/>
      <c r="D4" s="2506"/>
      <c r="E4" s="2506"/>
      <c r="F4" s="2506"/>
      <c r="G4" s="2506"/>
      <c r="H4" s="246"/>
      <c r="Q4" s="2527"/>
      <c r="AW4" s="1133"/>
      <c r="AX4" s="2489" t="s">
        <v>582</v>
      </c>
      <c r="AY4" s="2489"/>
      <c r="AZ4" s="2489" t="s">
        <v>575</v>
      </c>
      <c r="BA4" s="2489"/>
      <c r="BB4" s="2489" t="s">
        <v>579</v>
      </c>
      <c r="BC4" s="2489"/>
      <c r="BD4" s="1122"/>
      <c r="BE4" s="1122"/>
    </row>
    <row r="5" spans="1:57" ht="26.25" customHeight="1" thickBot="1" x14ac:dyDescent="0.3">
      <c r="A5" s="471" t="s">
        <v>792</v>
      </c>
      <c r="B5" s="1129"/>
      <c r="C5" s="1129"/>
      <c r="D5" s="1129"/>
      <c r="E5" s="1129"/>
      <c r="F5" s="1129"/>
      <c r="G5" s="2506"/>
      <c r="Q5" s="2527"/>
      <c r="R5" s="2505" t="s">
        <v>579</v>
      </c>
      <c r="S5" s="2501" t="s">
        <v>568</v>
      </c>
      <c r="T5" s="2501" t="s">
        <v>567</v>
      </c>
      <c r="U5" s="2501" t="s">
        <v>566</v>
      </c>
      <c r="V5" s="2501" t="s">
        <v>565</v>
      </c>
      <c r="W5" s="2501" t="s">
        <v>564</v>
      </c>
      <c r="X5" s="2501" t="s">
        <v>563</v>
      </c>
      <c r="Y5" s="2501" t="s">
        <v>562</v>
      </c>
      <c r="Z5" s="2501" t="s">
        <v>561</v>
      </c>
      <c r="AA5" s="2501" t="s">
        <v>298</v>
      </c>
      <c r="AB5" s="148"/>
      <c r="AC5" s="2505" t="s">
        <v>580</v>
      </c>
      <c r="AD5" s="2501" t="s">
        <v>568</v>
      </c>
      <c r="AE5" s="2501" t="s">
        <v>567</v>
      </c>
      <c r="AF5" s="2501" t="s">
        <v>566</v>
      </c>
      <c r="AG5" s="2501" t="s">
        <v>565</v>
      </c>
      <c r="AH5" s="2501" t="s">
        <v>564</v>
      </c>
      <c r="AI5" s="2501" t="s">
        <v>563</v>
      </c>
      <c r="AJ5" s="2501" t="s">
        <v>562</v>
      </c>
      <c r="AK5" s="2501" t="s">
        <v>561</v>
      </c>
      <c r="AL5" s="2501" t="s">
        <v>298</v>
      </c>
      <c r="AM5" s="2505" t="s">
        <v>569</v>
      </c>
      <c r="AN5" s="2501" t="s">
        <v>568</v>
      </c>
      <c r="AO5" s="2501" t="s">
        <v>567</v>
      </c>
      <c r="AP5" s="2501" t="s">
        <v>566</v>
      </c>
      <c r="AQ5" s="2501" t="s">
        <v>565</v>
      </c>
      <c r="AR5" s="2501" t="s">
        <v>564</v>
      </c>
      <c r="AS5" s="2501" t="s">
        <v>563</v>
      </c>
      <c r="AT5" s="2501" t="s">
        <v>562</v>
      </c>
      <c r="AU5" s="2501" t="s">
        <v>561</v>
      </c>
      <c r="AV5" s="2501" t="s">
        <v>298</v>
      </c>
      <c r="AW5" s="1132" t="s">
        <v>143</v>
      </c>
      <c r="AX5" s="2337" t="s">
        <v>667</v>
      </c>
      <c r="AY5" s="1131" t="s">
        <v>666</v>
      </c>
      <c r="AZ5" s="1131" t="s">
        <v>667</v>
      </c>
      <c r="BA5" s="1131" t="s">
        <v>666</v>
      </c>
      <c r="BB5" s="1131" t="s">
        <v>667</v>
      </c>
      <c r="BC5" s="1131" t="s">
        <v>666</v>
      </c>
      <c r="BD5" s="1122"/>
      <c r="BE5" s="1122"/>
    </row>
    <row r="6" spans="1:57" ht="20.25" customHeight="1" thickBot="1" x14ac:dyDescent="0.3">
      <c r="A6" s="471"/>
      <c r="B6" s="1129"/>
      <c r="C6" s="1129"/>
      <c r="D6" s="1129"/>
      <c r="E6" s="1129"/>
      <c r="F6" s="1129"/>
      <c r="G6" s="2506"/>
      <c r="H6" s="2526" t="s">
        <v>299</v>
      </c>
      <c r="I6" s="2504" t="s">
        <v>579</v>
      </c>
      <c r="J6" s="2504" t="s">
        <v>575</v>
      </c>
      <c r="K6" s="2504" t="s">
        <v>580</v>
      </c>
      <c r="L6" s="2525" t="s">
        <v>576</v>
      </c>
      <c r="M6" s="2504" t="s">
        <v>569</v>
      </c>
      <c r="N6" s="2504" t="s">
        <v>3</v>
      </c>
      <c r="O6" s="2504" t="s">
        <v>581</v>
      </c>
      <c r="P6" s="2504" t="s">
        <v>298</v>
      </c>
      <c r="Q6" s="246"/>
      <c r="R6" s="1120" t="s">
        <v>560</v>
      </c>
      <c r="S6" s="1121">
        <v>24.9</v>
      </c>
      <c r="T6" s="1123" t="s">
        <v>63</v>
      </c>
      <c r="U6" s="1123" t="s">
        <v>63</v>
      </c>
      <c r="V6" s="1123" t="s">
        <v>63</v>
      </c>
      <c r="W6" s="1123" t="s">
        <v>63</v>
      </c>
      <c r="X6" s="1123" t="s">
        <v>63</v>
      </c>
      <c r="Y6" s="1123" t="s">
        <v>63</v>
      </c>
      <c r="Z6" s="1123" t="s">
        <v>63</v>
      </c>
      <c r="AA6" s="1123">
        <v>24.9</v>
      </c>
      <c r="AB6" s="148"/>
      <c r="AC6" s="1120" t="s">
        <v>560</v>
      </c>
      <c r="AD6" s="1121">
        <v>0.2</v>
      </c>
      <c r="AE6" s="1123" t="s">
        <v>63</v>
      </c>
      <c r="AF6" s="1123" t="s">
        <v>63</v>
      </c>
      <c r="AG6" s="1123" t="s">
        <v>63</v>
      </c>
      <c r="AH6" s="1123" t="s">
        <v>63</v>
      </c>
      <c r="AI6" s="1123" t="s">
        <v>63</v>
      </c>
      <c r="AJ6" s="1123" t="s">
        <v>63</v>
      </c>
      <c r="AK6" s="1123" t="s">
        <v>63</v>
      </c>
      <c r="AL6" s="1123">
        <v>0.2</v>
      </c>
      <c r="AM6" s="1120" t="s">
        <v>560</v>
      </c>
      <c r="AN6" s="1121">
        <v>1.5</v>
      </c>
      <c r="AO6" s="1123" t="s">
        <v>63</v>
      </c>
      <c r="AP6" s="1123" t="s">
        <v>63</v>
      </c>
      <c r="AQ6" s="1123" t="s">
        <v>63</v>
      </c>
      <c r="AR6" s="1123" t="s">
        <v>63</v>
      </c>
      <c r="AS6" s="1123" t="s">
        <v>63</v>
      </c>
      <c r="AT6" s="1123" t="s">
        <v>63</v>
      </c>
      <c r="AU6" s="1123" t="s">
        <v>63</v>
      </c>
      <c r="AV6" s="1123">
        <v>1.5</v>
      </c>
      <c r="AW6" s="2524"/>
      <c r="AX6" s="2523"/>
      <c r="AY6" s="2523"/>
      <c r="AZ6" s="2523"/>
      <c r="BA6" s="2523"/>
      <c r="BB6" s="2523"/>
      <c r="BC6" s="2523"/>
      <c r="BD6" s="1122"/>
      <c r="BE6" s="1122"/>
    </row>
    <row r="7" spans="1:57" ht="13.5" customHeight="1" x14ac:dyDescent="0.25">
      <c r="A7" s="471"/>
      <c r="B7" s="1122"/>
      <c r="C7" s="1122"/>
      <c r="D7" s="1122"/>
      <c r="E7" s="1122"/>
      <c r="F7" s="1122"/>
      <c r="G7" s="2506"/>
      <c r="H7" s="1120" t="s">
        <v>560</v>
      </c>
      <c r="I7" s="1121">
        <v>24.9</v>
      </c>
      <c r="J7" s="1121">
        <v>12.2</v>
      </c>
      <c r="K7" s="1121">
        <v>0.2</v>
      </c>
      <c r="L7" s="1121">
        <v>5.8</v>
      </c>
      <c r="M7" s="1121">
        <v>1.5</v>
      </c>
      <c r="N7" s="1121">
        <v>0.1</v>
      </c>
      <c r="O7" s="2514"/>
      <c r="P7" s="1121">
        <v>44.7</v>
      </c>
      <c r="Q7" s="246"/>
      <c r="R7" s="1120" t="s">
        <v>559</v>
      </c>
      <c r="S7" s="1121">
        <v>11.4</v>
      </c>
      <c r="T7" s="1121">
        <v>2.7</v>
      </c>
      <c r="U7" s="1121">
        <v>8</v>
      </c>
      <c r="V7" s="1121">
        <v>8.1</v>
      </c>
      <c r="W7" s="1121">
        <v>18.899999999999999</v>
      </c>
      <c r="X7" s="1121">
        <v>12.5</v>
      </c>
      <c r="Y7" s="1121">
        <v>15.7</v>
      </c>
      <c r="Z7" s="1123" t="s">
        <v>63</v>
      </c>
      <c r="AA7" s="1123">
        <v>77.2</v>
      </c>
      <c r="AB7" s="148"/>
      <c r="AC7" s="1120" t="s">
        <v>559</v>
      </c>
      <c r="AD7" s="1121">
        <v>13</v>
      </c>
      <c r="AE7" s="1121">
        <v>2.5</v>
      </c>
      <c r="AF7" s="1121">
        <v>8.3000000000000007</v>
      </c>
      <c r="AG7" s="1121">
        <v>5.9</v>
      </c>
      <c r="AH7" s="1121">
        <v>13.2</v>
      </c>
      <c r="AI7" s="1121">
        <v>4.8</v>
      </c>
      <c r="AJ7" s="1121">
        <v>37.6</v>
      </c>
      <c r="AK7" s="1123" t="s">
        <v>63</v>
      </c>
      <c r="AL7" s="1123">
        <v>85.4</v>
      </c>
      <c r="AM7" s="1120" t="s">
        <v>559</v>
      </c>
      <c r="AN7" s="1121">
        <v>4.4000000000000004</v>
      </c>
      <c r="AO7" s="1121">
        <v>2</v>
      </c>
      <c r="AP7" s="1121">
        <v>4.7</v>
      </c>
      <c r="AQ7" s="1121">
        <v>6</v>
      </c>
      <c r="AR7" s="1121">
        <v>12.3</v>
      </c>
      <c r="AS7" s="1121">
        <v>14</v>
      </c>
      <c r="AT7" s="1121">
        <v>15.9</v>
      </c>
      <c r="AU7" s="1123" t="s">
        <v>63</v>
      </c>
      <c r="AV7" s="1123">
        <v>59.3</v>
      </c>
      <c r="AW7" s="2517"/>
      <c r="AX7" s="2522"/>
      <c r="AY7" s="2522"/>
      <c r="AZ7" s="2522"/>
      <c r="BA7" s="2522"/>
      <c r="BB7" s="2522"/>
      <c r="BC7" s="2522"/>
      <c r="BD7" s="1122"/>
      <c r="BE7" s="1122"/>
    </row>
    <row r="8" spans="1:57" ht="13.5" customHeight="1" thickBot="1" x14ac:dyDescent="0.3">
      <c r="A8" s="1122"/>
      <c r="B8" s="471" t="s">
        <v>791</v>
      </c>
      <c r="C8" s="1122"/>
      <c r="D8" s="1122"/>
      <c r="E8" s="1122"/>
      <c r="F8" s="1130"/>
      <c r="G8" s="2506"/>
      <c r="H8" s="1120" t="s">
        <v>559</v>
      </c>
      <c r="I8" s="1121">
        <v>77.2</v>
      </c>
      <c r="J8" s="1121">
        <v>14.4</v>
      </c>
      <c r="K8" s="1121">
        <v>85.4</v>
      </c>
      <c r="L8" s="1121">
        <v>84.2</v>
      </c>
      <c r="M8" s="1121">
        <v>59.3</v>
      </c>
      <c r="N8" s="1121">
        <v>2.2000000000000002</v>
      </c>
      <c r="O8" s="2514"/>
      <c r="P8" s="1121">
        <v>322.7</v>
      </c>
      <c r="Q8" s="246"/>
      <c r="R8" s="1120" t="s">
        <v>558</v>
      </c>
      <c r="S8" s="1121">
        <v>2.2999999999999998</v>
      </c>
      <c r="T8" s="1121">
        <v>0.2</v>
      </c>
      <c r="U8" s="1121">
        <v>0.3</v>
      </c>
      <c r="V8" s="1121">
        <v>0.2</v>
      </c>
      <c r="W8" s="1121">
        <v>0.3</v>
      </c>
      <c r="X8" s="1121" t="s">
        <v>63</v>
      </c>
      <c r="Y8" s="1123" t="s">
        <v>63</v>
      </c>
      <c r="Z8" s="1123" t="s">
        <v>63</v>
      </c>
      <c r="AA8" s="1123">
        <v>3.4</v>
      </c>
      <c r="AB8" s="148"/>
      <c r="AC8" s="1120" t="s">
        <v>558</v>
      </c>
      <c r="AD8" s="1121">
        <v>0.5</v>
      </c>
      <c r="AE8" s="1121" t="s">
        <v>63</v>
      </c>
      <c r="AF8" s="1121">
        <v>0.3</v>
      </c>
      <c r="AG8" s="1121" t="s">
        <v>63</v>
      </c>
      <c r="AH8" s="1121" t="s">
        <v>63</v>
      </c>
      <c r="AI8" s="1121" t="s">
        <v>63</v>
      </c>
      <c r="AJ8" s="1123" t="s">
        <v>63</v>
      </c>
      <c r="AK8" s="1123" t="s">
        <v>63</v>
      </c>
      <c r="AL8" s="1123">
        <v>0.9</v>
      </c>
      <c r="AM8" s="1120" t="s">
        <v>558</v>
      </c>
      <c r="AN8" s="1121">
        <v>0.2</v>
      </c>
      <c r="AO8" s="1121" t="s">
        <v>63</v>
      </c>
      <c r="AP8" s="1121" t="s">
        <v>63</v>
      </c>
      <c r="AQ8" s="1121" t="s">
        <v>63</v>
      </c>
      <c r="AR8" s="1121" t="s">
        <v>63</v>
      </c>
      <c r="AS8" s="1121" t="s">
        <v>63</v>
      </c>
      <c r="AT8" s="1123" t="s">
        <v>63</v>
      </c>
      <c r="AU8" s="1123" t="s">
        <v>63</v>
      </c>
      <c r="AV8" s="1123">
        <v>0.2</v>
      </c>
      <c r="AW8" s="2517" t="s">
        <v>665</v>
      </c>
      <c r="AX8" s="2517">
        <v>101914.98109873633</v>
      </c>
      <c r="AY8" s="2517">
        <v>99327.766664273106</v>
      </c>
      <c r="AZ8" s="2517">
        <v>17534.37367685647</v>
      </c>
      <c r="BA8" s="2517">
        <v>17522.099618244083</v>
      </c>
      <c r="BB8" s="2517">
        <v>30386.596984256663</v>
      </c>
      <c r="BC8" s="2517">
        <v>30240.627582671576</v>
      </c>
      <c r="BD8" s="1122"/>
      <c r="BE8" s="1122"/>
    </row>
    <row r="9" spans="1:57" ht="13.5" customHeight="1" thickBot="1" x14ac:dyDescent="0.3">
      <c r="A9" s="2505" t="s">
        <v>299</v>
      </c>
      <c r="B9" s="2521" t="s">
        <v>579</v>
      </c>
      <c r="C9" s="2521" t="s">
        <v>575</v>
      </c>
      <c r="D9" s="2521" t="s">
        <v>580</v>
      </c>
      <c r="E9" s="2521" t="s">
        <v>3</v>
      </c>
      <c r="F9" s="2521" t="s">
        <v>578</v>
      </c>
      <c r="G9" s="2506"/>
      <c r="H9" s="1120" t="s">
        <v>558</v>
      </c>
      <c r="I9" s="1121">
        <v>3.4</v>
      </c>
      <c r="J9" s="1121">
        <v>3.5</v>
      </c>
      <c r="K9" s="1121">
        <v>0.9</v>
      </c>
      <c r="L9" s="1121">
        <v>0.3</v>
      </c>
      <c r="M9" s="1121">
        <v>0.2</v>
      </c>
      <c r="N9" s="1121">
        <v>0.3</v>
      </c>
      <c r="O9" s="2514"/>
      <c r="P9" s="1121">
        <v>8.5</v>
      </c>
      <c r="Q9" s="246"/>
      <c r="R9" s="1120" t="s">
        <v>557</v>
      </c>
      <c r="S9" s="1121">
        <v>8.1999999999999993</v>
      </c>
      <c r="T9" s="1123" t="s">
        <v>63</v>
      </c>
      <c r="U9" s="1123" t="s">
        <v>63</v>
      </c>
      <c r="V9" s="1123" t="s">
        <v>63</v>
      </c>
      <c r="W9" s="1123" t="s">
        <v>63</v>
      </c>
      <c r="X9" s="1123" t="s">
        <v>63</v>
      </c>
      <c r="Y9" s="1123" t="s">
        <v>63</v>
      </c>
      <c r="Z9" s="1121" t="s">
        <v>63</v>
      </c>
      <c r="AA9" s="1121">
        <v>8.1999999999999993</v>
      </c>
      <c r="AB9" s="148"/>
      <c r="AC9" s="1120" t="s">
        <v>557</v>
      </c>
      <c r="AD9" s="1121">
        <v>17.3</v>
      </c>
      <c r="AE9" s="1123" t="s">
        <v>63</v>
      </c>
      <c r="AF9" s="1123" t="s">
        <v>63</v>
      </c>
      <c r="AG9" s="1123" t="s">
        <v>63</v>
      </c>
      <c r="AH9" s="1123" t="s">
        <v>63</v>
      </c>
      <c r="AI9" s="1123" t="s">
        <v>63</v>
      </c>
      <c r="AJ9" s="1123" t="s">
        <v>63</v>
      </c>
      <c r="AK9" s="1121" t="s">
        <v>63</v>
      </c>
      <c r="AL9" s="1121">
        <v>17.3</v>
      </c>
      <c r="AM9" s="1120" t="s">
        <v>557</v>
      </c>
      <c r="AN9" s="1121">
        <v>8.6999999999999993</v>
      </c>
      <c r="AO9" s="1123" t="s">
        <v>63</v>
      </c>
      <c r="AP9" s="1123" t="s">
        <v>63</v>
      </c>
      <c r="AQ9" s="1123" t="s">
        <v>63</v>
      </c>
      <c r="AR9" s="1123" t="s">
        <v>63</v>
      </c>
      <c r="AS9" s="1123" t="s">
        <v>63</v>
      </c>
      <c r="AT9" s="1123" t="s">
        <v>63</v>
      </c>
      <c r="AU9" s="1121" t="s">
        <v>63</v>
      </c>
      <c r="AV9" s="1121">
        <v>8.6999999999999993</v>
      </c>
      <c r="AW9" s="2513" t="s">
        <v>664</v>
      </c>
      <c r="AX9" s="2513">
        <v>99180.299519285647</v>
      </c>
      <c r="AY9" s="2513">
        <v>97006.170892319278</v>
      </c>
      <c r="AZ9" s="2513">
        <v>17534.37367685647</v>
      </c>
      <c r="BA9" s="2513">
        <v>17522.099618244079</v>
      </c>
      <c r="BB9" s="2513">
        <v>29798.464325964294</v>
      </c>
      <c r="BC9" s="2513">
        <v>29740.714823123057</v>
      </c>
      <c r="BD9" s="1122"/>
      <c r="BE9" s="1122"/>
    </row>
    <row r="10" spans="1:57" ht="13.5" customHeight="1" x14ac:dyDescent="0.25">
      <c r="A10" s="2500" t="s">
        <v>790</v>
      </c>
      <c r="B10" s="2499">
        <v>29.798464326234303</v>
      </c>
      <c r="C10" s="2499">
        <v>17.534373676848517</v>
      </c>
      <c r="D10" s="2499">
        <v>17.486069025521967</v>
      </c>
      <c r="E10" s="2499">
        <v>34.361389442215078</v>
      </c>
      <c r="F10" s="2499">
        <v>99.180296470819869</v>
      </c>
      <c r="G10" s="2506"/>
      <c r="H10" s="1120" t="s">
        <v>557</v>
      </c>
      <c r="I10" s="1121">
        <v>8.1999999999999993</v>
      </c>
      <c r="J10" s="1121">
        <v>8.1999999999999993</v>
      </c>
      <c r="K10" s="1121">
        <v>17.3</v>
      </c>
      <c r="L10" s="1121">
        <v>21.8</v>
      </c>
      <c r="M10" s="1121">
        <v>8.6999999999999993</v>
      </c>
      <c r="N10" s="1121">
        <v>0.3</v>
      </c>
      <c r="O10" s="1121">
        <v>7.7</v>
      </c>
      <c r="P10" s="1121">
        <v>72.099999999999994</v>
      </c>
      <c r="Q10" s="2520"/>
      <c r="R10" s="1120" t="s">
        <v>545</v>
      </c>
      <c r="S10" s="1121" t="s">
        <v>63</v>
      </c>
      <c r="T10" s="1123" t="s">
        <v>63</v>
      </c>
      <c r="U10" s="1123" t="s">
        <v>63</v>
      </c>
      <c r="V10" s="1123" t="s">
        <v>63</v>
      </c>
      <c r="W10" s="1123" t="s">
        <v>63</v>
      </c>
      <c r="X10" s="1123" t="s">
        <v>63</v>
      </c>
      <c r="Y10" s="1123" t="s">
        <v>63</v>
      </c>
      <c r="Z10" s="1121">
        <v>20.8</v>
      </c>
      <c r="AA10" s="1121">
        <v>20.8</v>
      </c>
      <c r="AB10" s="148"/>
      <c r="AC10" s="1120" t="s">
        <v>545</v>
      </c>
      <c r="AD10" s="1121" t="s">
        <v>63</v>
      </c>
      <c r="AE10" s="1123" t="s">
        <v>63</v>
      </c>
      <c r="AF10" s="1123" t="s">
        <v>63</v>
      </c>
      <c r="AG10" s="1123" t="s">
        <v>63</v>
      </c>
      <c r="AH10" s="1123" t="s">
        <v>63</v>
      </c>
      <c r="AI10" s="1123" t="s">
        <v>63</v>
      </c>
      <c r="AJ10" s="1123" t="s">
        <v>63</v>
      </c>
      <c r="AK10" s="1121">
        <v>3.1</v>
      </c>
      <c r="AL10" s="1121">
        <v>3.1</v>
      </c>
      <c r="AM10" s="1120" t="s">
        <v>545</v>
      </c>
      <c r="AN10" s="1121" t="s">
        <v>63</v>
      </c>
      <c r="AO10" s="1123" t="s">
        <v>63</v>
      </c>
      <c r="AP10" s="1123" t="s">
        <v>63</v>
      </c>
      <c r="AQ10" s="1123" t="s">
        <v>63</v>
      </c>
      <c r="AR10" s="1123" t="s">
        <v>63</v>
      </c>
      <c r="AS10" s="1123" t="s">
        <v>63</v>
      </c>
      <c r="AT10" s="1123" t="s">
        <v>63</v>
      </c>
      <c r="AU10" s="1121">
        <v>1.8</v>
      </c>
      <c r="AV10" s="1121">
        <v>1.8</v>
      </c>
      <c r="AW10" s="2513" t="s">
        <v>663</v>
      </c>
      <c r="AX10" s="2513">
        <v>2734.6815794506906</v>
      </c>
      <c r="AY10" s="2513">
        <v>2321.5957719538183</v>
      </c>
      <c r="AZ10" s="2513">
        <v>0</v>
      </c>
      <c r="BA10" s="2513">
        <v>0</v>
      </c>
      <c r="BB10" s="2513">
        <v>588.13265829236991</v>
      </c>
      <c r="BC10" s="2513">
        <v>499.91275954851449</v>
      </c>
      <c r="BD10" s="1122"/>
      <c r="BE10" s="1122"/>
    </row>
    <row r="11" spans="1:57" x14ac:dyDescent="0.25">
      <c r="A11" s="2496" t="s">
        <v>784</v>
      </c>
      <c r="B11" s="1126">
        <v>23.577357448670003</v>
      </c>
      <c r="C11" s="1126">
        <v>8.6013820762082336</v>
      </c>
      <c r="D11" s="1126">
        <v>2.0404402859056545</v>
      </c>
      <c r="E11" s="1126">
        <v>7.3420895483590565</v>
      </c>
      <c r="F11" s="1126">
        <v>41.561269359142933</v>
      </c>
      <c r="G11" s="2506"/>
      <c r="H11" s="1120" t="s">
        <v>545</v>
      </c>
      <c r="I11" s="1121">
        <v>20.8</v>
      </c>
      <c r="J11" s="1121">
        <v>6.7</v>
      </c>
      <c r="K11" s="1121">
        <v>3.1</v>
      </c>
      <c r="L11" s="1121">
        <v>4.8</v>
      </c>
      <c r="M11" s="1121">
        <v>1.8</v>
      </c>
      <c r="N11" s="1121">
        <v>1.9</v>
      </c>
      <c r="O11" s="2514"/>
      <c r="P11" s="1121">
        <v>39.1</v>
      </c>
      <c r="Q11" s="2515"/>
      <c r="R11" s="460" t="s">
        <v>555</v>
      </c>
      <c r="S11" s="749">
        <v>46.8</v>
      </c>
      <c r="T11" s="749">
        <v>2.9</v>
      </c>
      <c r="U11" s="749">
        <v>8.3000000000000007</v>
      </c>
      <c r="V11" s="749">
        <v>8.3000000000000007</v>
      </c>
      <c r="W11" s="749">
        <v>19.2</v>
      </c>
      <c r="X11" s="749">
        <v>12.5</v>
      </c>
      <c r="Y11" s="749">
        <v>15.7</v>
      </c>
      <c r="Z11" s="749">
        <v>20.8</v>
      </c>
      <c r="AA11" s="749">
        <v>134.5</v>
      </c>
      <c r="AB11" s="148"/>
      <c r="AC11" s="460" t="s">
        <v>555</v>
      </c>
      <c r="AD11" s="749">
        <v>30.9</v>
      </c>
      <c r="AE11" s="749">
        <v>2.5</v>
      </c>
      <c r="AF11" s="749">
        <v>8.6</v>
      </c>
      <c r="AG11" s="749">
        <v>5.9</v>
      </c>
      <c r="AH11" s="749">
        <v>13.2</v>
      </c>
      <c r="AI11" s="749">
        <v>4.9000000000000004</v>
      </c>
      <c r="AJ11" s="749">
        <v>37.6</v>
      </c>
      <c r="AK11" s="749">
        <v>3.1</v>
      </c>
      <c r="AL11" s="749">
        <v>106.9</v>
      </c>
      <c r="AM11" s="460" t="s">
        <v>555</v>
      </c>
      <c r="AN11" s="749">
        <v>14.7</v>
      </c>
      <c r="AO11" s="749">
        <v>2</v>
      </c>
      <c r="AP11" s="749">
        <v>4.8</v>
      </c>
      <c r="AQ11" s="749">
        <v>6</v>
      </c>
      <c r="AR11" s="749">
        <v>12.3</v>
      </c>
      <c r="AS11" s="749">
        <v>14</v>
      </c>
      <c r="AT11" s="749">
        <v>15.9</v>
      </c>
      <c r="AU11" s="749">
        <v>1.8</v>
      </c>
      <c r="AV11" s="749">
        <v>71.5</v>
      </c>
      <c r="AW11" s="2513" t="s">
        <v>662</v>
      </c>
      <c r="AX11" s="2513">
        <v>0</v>
      </c>
      <c r="AY11" s="2513">
        <v>0</v>
      </c>
      <c r="AZ11" s="2513">
        <v>0</v>
      </c>
      <c r="BA11" s="2513">
        <v>0</v>
      </c>
      <c r="BB11" s="2513">
        <v>0</v>
      </c>
      <c r="BC11" s="2513">
        <v>0</v>
      </c>
      <c r="BD11" s="1122"/>
      <c r="BE11" s="1122"/>
    </row>
    <row r="12" spans="1:57" ht="23.25" thickBot="1" x14ac:dyDescent="0.3">
      <c r="A12" s="2496" t="s">
        <v>783</v>
      </c>
      <c r="B12" s="1126">
        <v>4.8900328208933379</v>
      </c>
      <c r="C12" s="1126">
        <v>8.1433866526182026</v>
      </c>
      <c r="D12" s="1126">
        <v>1.5871277109409647</v>
      </c>
      <c r="E12" s="1126">
        <v>5.2329399425891765</v>
      </c>
      <c r="F12" s="1126">
        <v>19.853487127041664</v>
      </c>
      <c r="G12" s="2506"/>
      <c r="H12" s="2498" t="s">
        <v>570</v>
      </c>
      <c r="I12" s="2512"/>
      <c r="J12" s="2512"/>
      <c r="K12" s="2512"/>
      <c r="L12" s="2512"/>
      <c r="M12" s="2512"/>
      <c r="N12" s="2512"/>
      <c r="O12" s="2512">
        <v>67.7</v>
      </c>
      <c r="P12" s="2512">
        <v>67.7</v>
      </c>
      <c r="Q12" s="246"/>
      <c r="R12" s="1120" t="s">
        <v>553</v>
      </c>
      <c r="S12" s="1121">
        <v>0.9</v>
      </c>
      <c r="T12" s="1121">
        <v>1.6</v>
      </c>
      <c r="U12" s="1121">
        <v>2.6</v>
      </c>
      <c r="V12" s="1121">
        <v>0.2</v>
      </c>
      <c r="W12" s="1121" t="s">
        <v>63</v>
      </c>
      <c r="X12" s="1121" t="s">
        <v>63</v>
      </c>
      <c r="Y12" s="1123" t="s">
        <v>63</v>
      </c>
      <c r="Z12" s="1121">
        <v>47.7</v>
      </c>
      <c r="AA12" s="1121">
        <v>53.1</v>
      </c>
      <c r="AB12" s="148"/>
      <c r="AC12" s="1120" t="s">
        <v>553</v>
      </c>
      <c r="AD12" s="1121">
        <v>0.6</v>
      </c>
      <c r="AE12" s="1121">
        <v>0.1</v>
      </c>
      <c r="AF12" s="1121">
        <v>0.1</v>
      </c>
      <c r="AG12" s="1121" t="s">
        <v>63</v>
      </c>
      <c r="AH12" s="1121" t="s">
        <v>63</v>
      </c>
      <c r="AI12" s="1121" t="s">
        <v>63</v>
      </c>
      <c r="AJ12" s="1123" t="s">
        <v>63</v>
      </c>
      <c r="AK12" s="1121">
        <v>39</v>
      </c>
      <c r="AL12" s="1121">
        <v>39.9</v>
      </c>
      <c r="AM12" s="1120" t="s">
        <v>553</v>
      </c>
      <c r="AN12" s="1121">
        <v>0.5</v>
      </c>
      <c r="AO12" s="1121">
        <v>0.3</v>
      </c>
      <c r="AP12" s="1121">
        <v>0.6</v>
      </c>
      <c r="AQ12" s="1121" t="s">
        <v>63</v>
      </c>
      <c r="AR12" s="1121" t="s">
        <v>63</v>
      </c>
      <c r="AS12" s="1121" t="s">
        <v>63</v>
      </c>
      <c r="AT12" s="1123" t="s">
        <v>63</v>
      </c>
      <c r="AU12" s="1121">
        <v>21.5</v>
      </c>
      <c r="AV12" s="1121">
        <v>23</v>
      </c>
      <c r="AW12" s="1059"/>
      <c r="AX12" s="1059"/>
      <c r="AY12" s="1059"/>
      <c r="AZ12" s="1059"/>
      <c r="BA12" s="1059"/>
      <c r="BB12" s="1059"/>
      <c r="BC12" s="1059"/>
      <c r="BD12" s="1122"/>
      <c r="BE12" s="1122"/>
    </row>
    <row r="13" spans="1:57" ht="20.25" customHeight="1" x14ac:dyDescent="0.25">
      <c r="A13" s="2496" t="s">
        <v>782</v>
      </c>
      <c r="B13" s="1126">
        <v>0.50608115893903005</v>
      </c>
      <c r="C13" s="1126">
        <v>0.61426125355936456</v>
      </c>
      <c r="D13" s="1126">
        <v>4.4473050785589558</v>
      </c>
      <c r="E13" s="1126">
        <v>1.1389121083441582</v>
      </c>
      <c r="F13" s="1126">
        <v>6.706559599401511</v>
      </c>
      <c r="G13" s="2506"/>
      <c r="H13" s="460" t="s">
        <v>555</v>
      </c>
      <c r="I13" s="749">
        <v>134.5</v>
      </c>
      <c r="J13" s="749">
        <v>45</v>
      </c>
      <c r="K13" s="749">
        <v>106.9</v>
      </c>
      <c r="L13" s="749">
        <v>116.9</v>
      </c>
      <c r="M13" s="749">
        <v>71.5</v>
      </c>
      <c r="N13" s="749">
        <v>4.7</v>
      </c>
      <c r="O13" s="749">
        <v>75.400000000000006</v>
      </c>
      <c r="P13" s="749">
        <v>554.79999999999995</v>
      </c>
      <c r="Q13" s="2518"/>
      <c r="R13" s="1120" t="s">
        <v>552</v>
      </c>
      <c r="S13" s="1121">
        <v>9.8000000000000007</v>
      </c>
      <c r="T13" s="1121">
        <v>5.0999999999999996</v>
      </c>
      <c r="U13" s="1121">
        <v>0.1</v>
      </c>
      <c r="V13" s="1121" t="s">
        <v>63</v>
      </c>
      <c r="W13" s="1121" t="s">
        <v>63</v>
      </c>
      <c r="X13" s="1121" t="s">
        <v>63</v>
      </c>
      <c r="Y13" s="1123" t="s">
        <v>63</v>
      </c>
      <c r="Z13" s="1121" t="s">
        <v>63</v>
      </c>
      <c r="AA13" s="1123">
        <v>15</v>
      </c>
      <c r="AB13" s="148"/>
      <c r="AC13" s="1120" t="s">
        <v>552</v>
      </c>
      <c r="AD13" s="1121">
        <v>2.2999999999999998</v>
      </c>
      <c r="AE13" s="1121" t="s">
        <v>63</v>
      </c>
      <c r="AF13" s="1121" t="s">
        <v>63</v>
      </c>
      <c r="AG13" s="1121" t="s">
        <v>63</v>
      </c>
      <c r="AH13" s="1121" t="s">
        <v>63</v>
      </c>
      <c r="AI13" s="1121" t="s">
        <v>63</v>
      </c>
      <c r="AJ13" s="1123" t="s">
        <v>63</v>
      </c>
      <c r="AK13" s="1121" t="s">
        <v>63</v>
      </c>
      <c r="AL13" s="1123">
        <v>2.2999999999999998</v>
      </c>
      <c r="AM13" s="1120" t="s">
        <v>552</v>
      </c>
      <c r="AN13" s="1121">
        <v>2.6</v>
      </c>
      <c r="AO13" s="1121">
        <v>0.8</v>
      </c>
      <c r="AP13" s="1121" t="s">
        <v>63</v>
      </c>
      <c r="AQ13" s="1121" t="s">
        <v>63</v>
      </c>
      <c r="AR13" s="1121" t="s">
        <v>63</v>
      </c>
      <c r="AS13" s="1121" t="s">
        <v>63</v>
      </c>
      <c r="AT13" s="1123" t="s">
        <v>63</v>
      </c>
      <c r="AU13" s="1121" t="s">
        <v>63</v>
      </c>
      <c r="AV13" s="1123">
        <v>3.4</v>
      </c>
      <c r="AW13" s="734" t="s">
        <v>661</v>
      </c>
      <c r="AX13" s="734">
        <v>320643.89282897365</v>
      </c>
      <c r="AY13" s="734">
        <v>75627.214299700121</v>
      </c>
      <c r="AZ13" s="734">
        <v>66739.255425788477</v>
      </c>
      <c r="BA13" s="734">
        <v>47911.147064777411</v>
      </c>
      <c r="BB13" s="734">
        <v>132518.38364094589</v>
      </c>
      <c r="BC13" s="734">
        <v>51363.206407413316</v>
      </c>
      <c r="BD13" s="2509"/>
      <c r="BE13" s="1122"/>
    </row>
    <row r="14" spans="1:57" ht="13.5" customHeight="1" x14ac:dyDescent="0.25">
      <c r="A14" s="2496" t="s">
        <v>780</v>
      </c>
      <c r="B14" s="1126">
        <v>0.82499289773192985</v>
      </c>
      <c r="C14" s="1126">
        <v>0.17534369446271861</v>
      </c>
      <c r="D14" s="1126">
        <v>9.411195950116392</v>
      </c>
      <c r="E14" s="1126">
        <v>20.647447842922688</v>
      </c>
      <c r="F14" s="1126">
        <v>31.058980385233749</v>
      </c>
      <c r="G14" s="2506"/>
      <c r="H14" s="1120"/>
      <c r="I14" s="1129"/>
      <c r="J14" s="1129"/>
      <c r="K14" s="1129"/>
      <c r="L14" s="1129"/>
      <c r="M14" s="1129"/>
      <c r="N14" s="1129"/>
      <c r="O14" s="1129"/>
      <c r="P14" s="1129"/>
      <c r="Q14" s="246"/>
      <c r="R14" s="1120" t="s">
        <v>1567</v>
      </c>
      <c r="S14" s="1121" t="s">
        <v>63</v>
      </c>
      <c r="T14" s="1121" t="s">
        <v>63</v>
      </c>
      <c r="U14" s="1121" t="s">
        <v>63</v>
      </c>
      <c r="V14" s="1121" t="s">
        <v>63</v>
      </c>
      <c r="W14" s="1121" t="s">
        <v>63</v>
      </c>
      <c r="X14" s="1121" t="s">
        <v>63</v>
      </c>
      <c r="Y14" s="1123" t="s">
        <v>63</v>
      </c>
      <c r="Z14" s="1121" t="s">
        <v>63</v>
      </c>
      <c r="AA14" s="1123" t="s">
        <v>63</v>
      </c>
      <c r="AB14" s="148"/>
      <c r="AC14" s="1120" t="s">
        <v>1567</v>
      </c>
      <c r="AD14" s="1121" t="s">
        <v>63</v>
      </c>
      <c r="AE14" s="1121" t="s">
        <v>63</v>
      </c>
      <c r="AF14" s="1121" t="s">
        <v>63</v>
      </c>
      <c r="AG14" s="1121" t="s">
        <v>63</v>
      </c>
      <c r="AH14" s="1121" t="s">
        <v>63</v>
      </c>
      <c r="AI14" s="1121" t="s">
        <v>63</v>
      </c>
      <c r="AJ14" s="1123" t="s">
        <v>63</v>
      </c>
      <c r="AK14" s="1121" t="s">
        <v>63</v>
      </c>
      <c r="AL14" s="1123" t="s">
        <v>63</v>
      </c>
      <c r="AM14" s="1120" t="s">
        <v>1567</v>
      </c>
      <c r="AN14" s="1121" t="s">
        <v>63</v>
      </c>
      <c r="AO14" s="1121" t="s">
        <v>63</v>
      </c>
      <c r="AP14" s="1121" t="s">
        <v>63</v>
      </c>
      <c r="AQ14" s="1121" t="s">
        <v>63</v>
      </c>
      <c r="AR14" s="1121" t="s">
        <v>63</v>
      </c>
      <c r="AS14" s="1121" t="s">
        <v>63</v>
      </c>
      <c r="AT14" s="1123" t="s">
        <v>63</v>
      </c>
      <c r="AU14" s="1121" t="s">
        <v>63</v>
      </c>
      <c r="AV14" s="1123" t="s">
        <v>63</v>
      </c>
      <c r="AW14" s="2513" t="s">
        <v>660</v>
      </c>
      <c r="AX14" s="2513">
        <v>91311.880271815549</v>
      </c>
      <c r="AY14" s="2513">
        <v>6074.6527204831737</v>
      </c>
      <c r="AZ14" s="2513">
        <v>317.32540388932608</v>
      </c>
      <c r="BA14" s="2513">
        <v>46.966511604453949</v>
      </c>
      <c r="BB14" s="2513">
        <v>28325.637598229816</v>
      </c>
      <c r="BC14" s="2513">
        <v>1947.9615539859874</v>
      </c>
      <c r="BD14" s="1122"/>
      <c r="BE14" s="1122"/>
    </row>
    <row r="15" spans="1:57" ht="13.5" customHeight="1" x14ac:dyDescent="0.25">
      <c r="A15" s="2500" t="s">
        <v>789</v>
      </c>
      <c r="B15" s="2499">
        <v>0.58813265829236994</v>
      </c>
      <c r="C15" s="2499">
        <v>0</v>
      </c>
      <c r="D15" s="2499">
        <v>0.46506390388219448</v>
      </c>
      <c r="E15" s="2499">
        <v>1.6814850172761258</v>
      </c>
      <c r="F15" s="2499">
        <v>2.7346815794506911</v>
      </c>
      <c r="G15" s="2506"/>
      <c r="H15" s="1120" t="s">
        <v>553</v>
      </c>
      <c r="I15" s="1121">
        <v>53.1</v>
      </c>
      <c r="J15" s="1121">
        <v>11.8</v>
      </c>
      <c r="K15" s="1121">
        <v>39.9</v>
      </c>
      <c r="L15" s="1121">
        <v>38.9</v>
      </c>
      <c r="M15" s="1121">
        <v>23</v>
      </c>
      <c r="N15" s="1121">
        <v>2.2000000000000002</v>
      </c>
      <c r="O15" s="2514"/>
      <c r="P15" s="1121">
        <v>168.7</v>
      </c>
      <c r="Q15" s="246"/>
      <c r="R15" s="1120" t="s">
        <v>1566</v>
      </c>
      <c r="S15" s="1121">
        <v>2.9</v>
      </c>
      <c r="T15" s="1121">
        <v>2.6</v>
      </c>
      <c r="U15" s="1121">
        <v>4.7</v>
      </c>
      <c r="V15" s="1121" t="s">
        <v>63</v>
      </c>
      <c r="W15" s="1121" t="s">
        <v>63</v>
      </c>
      <c r="X15" s="1121" t="s">
        <v>63</v>
      </c>
      <c r="Y15" s="1123" t="s">
        <v>63</v>
      </c>
      <c r="Z15" s="1121" t="s">
        <v>63</v>
      </c>
      <c r="AA15" s="1123">
        <v>10.1</v>
      </c>
      <c r="AB15" s="148"/>
      <c r="AC15" s="1120" t="s">
        <v>1566</v>
      </c>
      <c r="AD15" s="1121" t="s">
        <v>63</v>
      </c>
      <c r="AE15" s="1121" t="s">
        <v>63</v>
      </c>
      <c r="AF15" s="1121" t="s">
        <v>63</v>
      </c>
      <c r="AG15" s="1121" t="s">
        <v>63</v>
      </c>
      <c r="AH15" s="1121" t="s">
        <v>63</v>
      </c>
      <c r="AI15" s="1121" t="s">
        <v>63</v>
      </c>
      <c r="AJ15" s="1123" t="s">
        <v>63</v>
      </c>
      <c r="AK15" s="1121" t="s">
        <v>63</v>
      </c>
      <c r="AL15" s="1123" t="s">
        <v>63</v>
      </c>
      <c r="AM15" s="1120" t="s">
        <v>1566</v>
      </c>
      <c r="AN15" s="1121" t="s">
        <v>63</v>
      </c>
      <c r="AO15" s="1121" t="s">
        <v>63</v>
      </c>
      <c r="AP15" s="1121" t="s">
        <v>63</v>
      </c>
      <c r="AQ15" s="1121" t="s">
        <v>63</v>
      </c>
      <c r="AR15" s="1121" t="s">
        <v>63</v>
      </c>
      <c r="AS15" s="1121" t="s">
        <v>63</v>
      </c>
      <c r="AT15" s="1123" t="s">
        <v>63</v>
      </c>
      <c r="AU15" s="1121" t="s">
        <v>63</v>
      </c>
      <c r="AV15" s="1123" t="s">
        <v>63</v>
      </c>
      <c r="AW15" s="2513" t="s">
        <v>659</v>
      </c>
      <c r="AX15" s="2513"/>
      <c r="AY15" s="2513"/>
      <c r="AZ15" s="2513"/>
      <c r="BA15" s="2513"/>
      <c r="BB15" s="2513"/>
      <c r="BC15" s="2513"/>
      <c r="BD15" s="1122"/>
      <c r="BE15" s="1122"/>
    </row>
    <row r="16" spans="1:57" ht="13.5" customHeight="1" x14ac:dyDescent="0.25">
      <c r="A16" s="2496" t="s">
        <v>780</v>
      </c>
      <c r="B16" s="1126">
        <v>0.58813265829236994</v>
      </c>
      <c r="C16" s="1126">
        <v>0</v>
      </c>
      <c r="D16" s="1126">
        <v>0.45985955036774973</v>
      </c>
      <c r="E16" s="1126">
        <v>1.6814850172761258</v>
      </c>
      <c r="F16" s="1126">
        <v>2.7294772259362463</v>
      </c>
      <c r="G16" s="2506"/>
      <c r="H16" s="1120" t="s">
        <v>552</v>
      </c>
      <c r="I16" s="1121">
        <v>15</v>
      </c>
      <c r="J16" s="1121">
        <v>8.1999999999999993</v>
      </c>
      <c r="K16" s="1121">
        <v>2.2999999999999998</v>
      </c>
      <c r="L16" s="1121">
        <v>2.1</v>
      </c>
      <c r="M16" s="1121">
        <v>3.4</v>
      </c>
      <c r="N16" s="1121">
        <v>1.3</v>
      </c>
      <c r="O16" s="2514"/>
      <c r="P16" s="1121">
        <v>32.299999999999997</v>
      </c>
      <c r="Q16" s="246"/>
      <c r="R16" s="1120" t="s">
        <v>1565</v>
      </c>
      <c r="S16" s="1121" t="s">
        <v>63</v>
      </c>
      <c r="T16" s="1121" t="s">
        <v>63</v>
      </c>
      <c r="U16" s="1121" t="s">
        <v>63</v>
      </c>
      <c r="V16" s="1121" t="s">
        <v>63</v>
      </c>
      <c r="W16" s="1121" t="s">
        <v>63</v>
      </c>
      <c r="X16" s="1121" t="s">
        <v>63</v>
      </c>
      <c r="Y16" s="1123" t="s">
        <v>63</v>
      </c>
      <c r="Z16" s="1121" t="s">
        <v>63</v>
      </c>
      <c r="AA16" s="1123" t="s">
        <v>63</v>
      </c>
      <c r="AB16" s="148"/>
      <c r="AC16" s="1120" t="s">
        <v>1565</v>
      </c>
      <c r="AD16" s="1121" t="s">
        <v>63</v>
      </c>
      <c r="AE16" s="1121" t="s">
        <v>63</v>
      </c>
      <c r="AF16" s="1121" t="s">
        <v>63</v>
      </c>
      <c r="AG16" s="1121" t="s">
        <v>63</v>
      </c>
      <c r="AH16" s="1121" t="s">
        <v>63</v>
      </c>
      <c r="AI16" s="1121" t="s">
        <v>63</v>
      </c>
      <c r="AJ16" s="1123" t="s">
        <v>63</v>
      </c>
      <c r="AK16" s="1121" t="s">
        <v>63</v>
      </c>
      <c r="AL16" s="1123" t="s">
        <v>63</v>
      </c>
      <c r="AM16" s="1120" t="s">
        <v>1565</v>
      </c>
      <c r="AN16" s="1121" t="s">
        <v>63</v>
      </c>
      <c r="AO16" s="1121" t="s">
        <v>63</v>
      </c>
      <c r="AP16" s="1121" t="s">
        <v>63</v>
      </c>
      <c r="AQ16" s="1121" t="s">
        <v>63</v>
      </c>
      <c r="AR16" s="1121" t="s">
        <v>63</v>
      </c>
      <c r="AS16" s="1121" t="s">
        <v>63</v>
      </c>
      <c r="AT16" s="1123" t="s">
        <v>63</v>
      </c>
      <c r="AU16" s="1121" t="s">
        <v>63</v>
      </c>
      <c r="AV16" s="1123" t="s">
        <v>63</v>
      </c>
      <c r="AW16" s="2513" t="s">
        <v>658</v>
      </c>
      <c r="AX16" s="2513">
        <v>98904.249079456698</v>
      </c>
      <c r="AY16" s="2513">
        <v>50408.548544028432</v>
      </c>
      <c r="AZ16" s="2513">
        <v>17634.165230080984</v>
      </c>
      <c r="BA16" s="2513">
        <v>12058.359668979603</v>
      </c>
      <c r="BB16" s="2513">
        <v>30840.94707099297</v>
      </c>
      <c r="BC16" s="2513">
        <v>14786.784315920253</v>
      </c>
      <c r="BD16" s="1122"/>
      <c r="BE16" s="1122"/>
    </row>
    <row r="17" spans="1:57" ht="22.5" customHeight="1" thickBot="1" x14ac:dyDescent="0.3">
      <c r="A17" s="2496" t="s">
        <v>779</v>
      </c>
      <c r="B17" s="1126">
        <v>0</v>
      </c>
      <c r="C17" s="1126">
        <v>0</v>
      </c>
      <c r="D17" s="1126">
        <v>5.2043535144447603E-3</v>
      </c>
      <c r="E17" s="1126">
        <v>0</v>
      </c>
      <c r="F17" s="1126">
        <v>5.2043535144447603E-3</v>
      </c>
      <c r="G17" s="2506"/>
      <c r="H17" s="1120" t="s">
        <v>554</v>
      </c>
      <c r="I17" s="1121">
        <v>43.6</v>
      </c>
      <c r="J17" s="1121">
        <v>30.9</v>
      </c>
      <c r="K17" s="1121">
        <v>35.4</v>
      </c>
      <c r="L17" s="1121">
        <v>54.9</v>
      </c>
      <c r="M17" s="1121">
        <v>13.4</v>
      </c>
      <c r="N17" s="1121">
        <v>15.299999999999999</v>
      </c>
      <c r="O17" s="1121"/>
      <c r="P17" s="1121">
        <v>193.7</v>
      </c>
      <c r="Q17" s="246"/>
      <c r="R17" s="1120" t="s">
        <v>549</v>
      </c>
      <c r="S17" s="1121">
        <v>1.6</v>
      </c>
      <c r="T17" s="1121" t="s">
        <v>63</v>
      </c>
      <c r="U17" s="1121">
        <v>1.2</v>
      </c>
      <c r="V17" s="1121">
        <v>1.4</v>
      </c>
      <c r="W17" s="1121">
        <v>7.4</v>
      </c>
      <c r="X17" s="1121">
        <v>5.2</v>
      </c>
      <c r="Y17" s="1123">
        <v>1</v>
      </c>
      <c r="Z17" s="1121" t="s">
        <v>63</v>
      </c>
      <c r="AA17" s="1123">
        <v>17.899999999999999</v>
      </c>
      <c r="AB17" s="148"/>
      <c r="AC17" s="1120" t="s">
        <v>549</v>
      </c>
      <c r="AD17" s="1121">
        <v>0.2</v>
      </c>
      <c r="AE17" s="1121" t="s">
        <v>63</v>
      </c>
      <c r="AF17" s="1121">
        <v>4.8</v>
      </c>
      <c r="AG17" s="1121">
        <v>7.1</v>
      </c>
      <c r="AH17" s="1121">
        <v>18.399999999999999</v>
      </c>
      <c r="AI17" s="1121">
        <v>0.5</v>
      </c>
      <c r="AJ17" s="1123">
        <v>0.2</v>
      </c>
      <c r="AK17" s="1121" t="s">
        <v>63</v>
      </c>
      <c r="AL17" s="1123">
        <v>31.1</v>
      </c>
      <c r="AM17" s="1120" t="s">
        <v>549</v>
      </c>
      <c r="AN17" s="1121" t="s">
        <v>63</v>
      </c>
      <c r="AO17" s="1121" t="s">
        <v>63</v>
      </c>
      <c r="AP17" s="1121">
        <v>0.9</v>
      </c>
      <c r="AQ17" s="1121">
        <v>2.5</v>
      </c>
      <c r="AR17" s="1121">
        <v>6.7</v>
      </c>
      <c r="AS17" s="1121">
        <v>0.6</v>
      </c>
      <c r="AT17" s="1123">
        <v>0.1</v>
      </c>
      <c r="AU17" s="1121" t="s">
        <v>63</v>
      </c>
      <c r="AV17" s="1123">
        <v>10.8</v>
      </c>
      <c r="AW17" s="2513" t="s">
        <v>657</v>
      </c>
      <c r="AX17" s="2513">
        <v>20004.233834003302</v>
      </c>
      <c r="AY17" s="2513">
        <v>3483.3203325740155</v>
      </c>
      <c r="AZ17" s="2513">
        <v>4493.7020373980549</v>
      </c>
      <c r="BA17" s="2513">
        <v>1504.1181788053973</v>
      </c>
      <c r="BB17" s="2513">
        <v>8948.1457655000031</v>
      </c>
      <c r="BC17" s="2513">
        <v>605.67131156440757</v>
      </c>
      <c r="BD17" s="1122"/>
      <c r="BE17" s="1122"/>
    </row>
    <row r="18" spans="1:57" ht="13.5" customHeight="1" x14ac:dyDescent="0.25">
      <c r="A18" s="949" t="s">
        <v>577</v>
      </c>
      <c r="B18" s="461">
        <v>30.386596984526648</v>
      </c>
      <c r="C18" s="461">
        <v>17.53437367684851</v>
      </c>
      <c r="D18" s="461">
        <v>17.951132929404164</v>
      </c>
      <c r="E18" s="461">
        <v>36.042874459491252</v>
      </c>
      <c r="F18" s="461">
        <v>101.91497805027055</v>
      </c>
      <c r="G18" s="2506"/>
      <c r="H18" s="1124" t="s">
        <v>1564</v>
      </c>
      <c r="I18" s="1121"/>
      <c r="J18" s="1121">
        <v>12</v>
      </c>
      <c r="K18" s="1121"/>
      <c r="L18" s="1121"/>
      <c r="M18" s="1121"/>
      <c r="N18" s="1121">
        <v>4.8</v>
      </c>
      <c r="O18" s="2514"/>
      <c r="P18" s="1121">
        <v>16.8</v>
      </c>
      <c r="Q18" s="246"/>
      <c r="R18" s="1120" t="s">
        <v>548</v>
      </c>
      <c r="S18" s="1121">
        <v>0.1</v>
      </c>
      <c r="T18" s="1121" t="s">
        <v>63</v>
      </c>
      <c r="U18" s="1121">
        <v>2.4</v>
      </c>
      <c r="V18" s="1121">
        <v>2.9</v>
      </c>
      <c r="W18" s="1121">
        <v>5.9</v>
      </c>
      <c r="X18" s="1121">
        <v>4.2</v>
      </c>
      <c r="Y18" s="1121">
        <v>0.2</v>
      </c>
      <c r="Z18" s="1123" t="s">
        <v>63</v>
      </c>
      <c r="AA18" s="1123">
        <v>15.6</v>
      </c>
      <c r="AB18" s="148"/>
      <c r="AC18" s="1120" t="s">
        <v>548</v>
      </c>
      <c r="AD18" s="1121" t="s">
        <v>63</v>
      </c>
      <c r="AE18" s="1121">
        <v>0.1</v>
      </c>
      <c r="AF18" s="1121">
        <v>0.8</v>
      </c>
      <c r="AG18" s="1121">
        <v>0.5</v>
      </c>
      <c r="AH18" s="1121">
        <v>2.7</v>
      </c>
      <c r="AI18" s="1121">
        <v>0.1</v>
      </c>
      <c r="AJ18" s="1121" t="s">
        <v>63</v>
      </c>
      <c r="AK18" s="1123" t="s">
        <v>63</v>
      </c>
      <c r="AL18" s="1123">
        <v>4.3</v>
      </c>
      <c r="AM18" s="1120" t="s">
        <v>548</v>
      </c>
      <c r="AN18" s="1121" t="s">
        <v>63</v>
      </c>
      <c r="AO18" s="1121" t="s">
        <v>63</v>
      </c>
      <c r="AP18" s="1121">
        <v>0.3</v>
      </c>
      <c r="AQ18" s="1121">
        <v>0.4</v>
      </c>
      <c r="AR18" s="1121">
        <v>1.6</v>
      </c>
      <c r="AS18" s="1121">
        <v>0.3</v>
      </c>
      <c r="AT18" s="1121" t="s">
        <v>63</v>
      </c>
      <c r="AU18" s="1123" t="s">
        <v>63</v>
      </c>
      <c r="AV18" s="1123">
        <v>2.6</v>
      </c>
      <c r="AW18" s="2513" t="s">
        <v>656</v>
      </c>
      <c r="AX18" s="2513">
        <v>68718.326234225911</v>
      </c>
      <c r="AY18" s="2513">
        <v>12393.862363884124</v>
      </c>
      <c r="AZ18" s="2513">
        <v>38350.671931302299</v>
      </c>
      <c r="BA18" s="2513">
        <v>33843.691622108876</v>
      </c>
      <c r="BB18" s="2513">
        <v>52248.682878463092</v>
      </c>
      <c r="BC18" s="2513">
        <v>32871.638101713084</v>
      </c>
      <c r="BD18" s="1122"/>
      <c r="BE18" s="1122"/>
    </row>
    <row r="19" spans="1:57" ht="13.5" customHeight="1" x14ac:dyDescent="0.25">
      <c r="A19"/>
      <c r="B19" s="2530"/>
      <c r="C19" s="2530"/>
      <c r="D19" s="2530"/>
      <c r="E19" s="2530"/>
      <c r="F19" s="2530"/>
      <c r="G19" s="2506"/>
      <c r="H19" s="1124" t="s">
        <v>1563</v>
      </c>
      <c r="I19" s="1121">
        <v>10.1</v>
      </c>
      <c r="J19" s="1121">
        <v>5.2</v>
      </c>
      <c r="K19" s="1121"/>
      <c r="L19" s="1121"/>
      <c r="M19" s="1121"/>
      <c r="N19" s="1121">
        <v>6.4</v>
      </c>
      <c r="O19" s="2514"/>
      <c r="P19" s="1121">
        <v>21.8</v>
      </c>
      <c r="Q19" s="246"/>
      <c r="R19" s="1120" t="s">
        <v>547</v>
      </c>
      <c r="S19" s="1121" t="s">
        <v>63</v>
      </c>
      <c r="T19" s="1121">
        <v>1</v>
      </c>
      <c r="U19" s="1121" t="s">
        <v>63</v>
      </c>
      <c r="V19" s="1121">
        <v>0.7</v>
      </c>
      <c r="W19" s="1121" t="s">
        <v>63</v>
      </c>
      <c r="X19" s="1121">
        <v>2.2000000000000002</v>
      </c>
      <c r="Y19" s="1121" t="s">
        <v>63</v>
      </c>
      <c r="Z19" s="1123" t="s">
        <v>63</v>
      </c>
      <c r="AA19" s="1123">
        <v>4</v>
      </c>
      <c r="AB19" s="148"/>
      <c r="AC19" s="1120" t="s">
        <v>547</v>
      </c>
      <c r="AD19" s="1121" t="s">
        <v>63</v>
      </c>
      <c r="AE19" s="1121" t="s">
        <v>63</v>
      </c>
      <c r="AF19" s="1121" t="s">
        <v>63</v>
      </c>
      <c r="AG19" s="1121" t="s">
        <v>63</v>
      </c>
      <c r="AH19" s="1121" t="s">
        <v>63</v>
      </c>
      <c r="AI19" s="1121">
        <v>0.5</v>
      </c>
      <c r="AJ19" s="1121" t="s">
        <v>63</v>
      </c>
      <c r="AK19" s="1123">
        <v>0.2</v>
      </c>
      <c r="AL19" s="1123">
        <v>0.8</v>
      </c>
      <c r="AM19" s="1120" t="s">
        <v>547</v>
      </c>
      <c r="AN19" s="1121" t="s">
        <v>63</v>
      </c>
      <c r="AO19" s="1121" t="s">
        <v>63</v>
      </c>
      <c r="AP19" s="1121" t="s">
        <v>63</v>
      </c>
      <c r="AQ19" s="1121" t="s">
        <v>63</v>
      </c>
      <c r="AR19" s="1121" t="s">
        <v>63</v>
      </c>
      <c r="AS19" s="1121">
        <v>0.1</v>
      </c>
      <c r="AT19" s="1121" t="s">
        <v>63</v>
      </c>
      <c r="AU19" s="1123">
        <v>0.1</v>
      </c>
      <c r="AV19" s="1123">
        <v>0.2</v>
      </c>
      <c r="AW19" s="2513" t="s">
        <v>655</v>
      </c>
      <c r="AX19" s="2513">
        <v>41705.203409472175</v>
      </c>
      <c r="AY19" s="2513">
        <v>3266.8303387303736</v>
      </c>
      <c r="AZ19" s="2513">
        <v>5943.3908231178075</v>
      </c>
      <c r="BA19" s="2513">
        <v>458.01108327908423</v>
      </c>
      <c r="BB19" s="2513">
        <v>12154.970327759995</v>
      </c>
      <c r="BC19" s="2513">
        <v>1151.1511242295851</v>
      </c>
      <c r="BD19" s="1122"/>
      <c r="BE19" s="1122"/>
    </row>
    <row r="20" spans="1:57" ht="13.5" customHeight="1" x14ac:dyDescent="0.25">
      <c r="A20" s="2496" t="s">
        <v>778</v>
      </c>
      <c r="B20" s="1126">
        <v>0.38570119805000008</v>
      </c>
      <c r="C20" s="1126">
        <v>4.3003992969999967E-2</v>
      </c>
      <c r="D20" s="1126">
        <v>2.3993631649999996E-2</v>
      </c>
      <c r="E20" s="1126">
        <v>0.4682899141500001</v>
      </c>
      <c r="F20" s="1126">
        <v>0.92098873682000015</v>
      </c>
      <c r="G20" s="2506"/>
      <c r="H20" s="1120" t="s">
        <v>1562</v>
      </c>
      <c r="I20" s="1121"/>
      <c r="J20" s="1121">
        <v>5.7</v>
      </c>
      <c r="K20" s="1121"/>
      <c r="L20" s="1121"/>
      <c r="M20" s="1121"/>
      <c r="N20" s="1121"/>
      <c r="O20" s="2514"/>
      <c r="P20" s="1121">
        <v>5.7</v>
      </c>
      <c r="Q20" s="246"/>
      <c r="R20" s="1120" t="s">
        <v>545</v>
      </c>
      <c r="S20" s="1121" t="s">
        <v>63</v>
      </c>
      <c r="T20" s="1121" t="s">
        <v>63</v>
      </c>
      <c r="U20" s="1121" t="s">
        <v>63</v>
      </c>
      <c r="V20" s="1121" t="s">
        <v>63</v>
      </c>
      <c r="W20" s="1121" t="s">
        <v>63</v>
      </c>
      <c r="X20" s="1121" t="s">
        <v>63</v>
      </c>
      <c r="Y20" s="1121" t="s">
        <v>63</v>
      </c>
      <c r="Z20" s="1123">
        <v>20.3</v>
      </c>
      <c r="AA20" s="1123">
        <v>20.3</v>
      </c>
      <c r="AB20" s="148"/>
      <c r="AC20" s="1120" t="s">
        <v>545</v>
      </c>
      <c r="AD20" s="1121" t="s">
        <v>63</v>
      </c>
      <c r="AE20" s="1121" t="s">
        <v>63</v>
      </c>
      <c r="AF20" s="1121" t="s">
        <v>63</v>
      </c>
      <c r="AG20" s="1121" t="s">
        <v>63</v>
      </c>
      <c r="AH20" s="1121" t="s">
        <v>63</v>
      </c>
      <c r="AI20" s="1121" t="s">
        <v>63</v>
      </c>
      <c r="AJ20" s="1121" t="s">
        <v>63</v>
      </c>
      <c r="AK20" s="1123">
        <v>3.7</v>
      </c>
      <c r="AL20" s="1123">
        <v>3.7</v>
      </c>
      <c r="AM20" s="1120" t="s">
        <v>545</v>
      </c>
      <c r="AN20" s="1121" t="s">
        <v>63</v>
      </c>
      <c r="AO20" s="1121" t="s">
        <v>63</v>
      </c>
      <c r="AP20" s="1121" t="s">
        <v>63</v>
      </c>
      <c r="AQ20" s="1121" t="s">
        <v>63</v>
      </c>
      <c r="AR20" s="1121" t="s">
        <v>63</v>
      </c>
      <c r="AS20" s="1121" t="s">
        <v>63</v>
      </c>
      <c r="AT20" s="1121" t="s">
        <v>63</v>
      </c>
      <c r="AU20" s="1123">
        <v>2.9</v>
      </c>
      <c r="AV20" s="1123">
        <v>2.9</v>
      </c>
      <c r="AW20" s="2519"/>
      <c r="AX20" s="1128"/>
      <c r="AY20" s="1128"/>
      <c r="AZ20" s="1128"/>
      <c r="BA20" s="1128"/>
      <c r="BB20" s="1128"/>
      <c r="BC20" s="1128"/>
      <c r="BD20" s="1122"/>
      <c r="BE20" s="1122"/>
    </row>
    <row r="21" spans="1:57" ht="15.75" thickBot="1" x14ac:dyDescent="0.3">
      <c r="A21" s="2496" t="s">
        <v>777</v>
      </c>
      <c r="B21" s="1126">
        <v>9.4773039359999978E-2</v>
      </c>
      <c r="C21" s="1126">
        <v>0</v>
      </c>
      <c r="D21" s="1126">
        <v>0</v>
      </c>
      <c r="E21" s="1126">
        <v>0.72979990349000001</v>
      </c>
      <c r="F21" s="1126">
        <v>0.82457294285000005</v>
      </c>
      <c r="G21" s="2506"/>
      <c r="H21" s="1120" t="s">
        <v>551</v>
      </c>
      <c r="I21" s="1121">
        <v>17.899999999999999</v>
      </c>
      <c r="J21" s="1121">
        <v>0</v>
      </c>
      <c r="K21" s="1121">
        <v>31.1</v>
      </c>
      <c r="L21" s="1121">
        <v>54.8</v>
      </c>
      <c r="M21" s="1121">
        <v>10.8</v>
      </c>
      <c r="N21" s="1121">
        <v>0.7</v>
      </c>
      <c r="O21" s="2514"/>
      <c r="P21" s="1121">
        <v>115.3</v>
      </c>
      <c r="Q21" s="2518"/>
      <c r="R21" s="2498" t="s">
        <v>86</v>
      </c>
      <c r="S21" s="1118" t="s">
        <v>63</v>
      </c>
      <c r="T21" s="1118" t="s">
        <v>63</v>
      </c>
      <c r="U21" s="1118" t="s">
        <v>63</v>
      </c>
      <c r="V21" s="1118" t="s">
        <v>63</v>
      </c>
      <c r="W21" s="1118" t="s">
        <v>63</v>
      </c>
      <c r="X21" s="1118" t="s">
        <v>63</v>
      </c>
      <c r="Y21" s="1118" t="s">
        <v>63</v>
      </c>
      <c r="Z21" s="1118">
        <v>19</v>
      </c>
      <c r="AA21" s="1118">
        <v>19</v>
      </c>
      <c r="AB21" s="148"/>
      <c r="AC21" s="2498" t="s">
        <v>86</v>
      </c>
      <c r="AD21" s="1118" t="s">
        <v>63</v>
      </c>
      <c r="AE21" s="1118" t="s">
        <v>63</v>
      </c>
      <c r="AF21" s="1118" t="s">
        <v>63</v>
      </c>
      <c r="AG21" s="1118" t="s">
        <v>63</v>
      </c>
      <c r="AH21" s="1118" t="s">
        <v>63</v>
      </c>
      <c r="AI21" s="1118" t="s">
        <v>63</v>
      </c>
      <c r="AJ21" s="1118" t="s">
        <v>63</v>
      </c>
      <c r="AK21" s="1118">
        <v>4</v>
      </c>
      <c r="AL21" s="1118">
        <v>4</v>
      </c>
      <c r="AM21" s="2498" t="s">
        <v>86</v>
      </c>
      <c r="AN21" s="1118" t="s">
        <v>63</v>
      </c>
      <c r="AO21" s="1118" t="s">
        <v>63</v>
      </c>
      <c r="AP21" s="1118" t="s">
        <v>63</v>
      </c>
      <c r="AQ21" s="1118" t="s">
        <v>63</v>
      </c>
      <c r="AR21" s="1118" t="s">
        <v>63</v>
      </c>
      <c r="AS21" s="1118" t="s">
        <v>63</v>
      </c>
      <c r="AT21" s="1118" t="s">
        <v>63</v>
      </c>
      <c r="AU21" s="1118">
        <v>3.6</v>
      </c>
      <c r="AV21" s="1118">
        <v>3.6</v>
      </c>
      <c r="AW21" s="2517" t="s">
        <v>654</v>
      </c>
      <c r="AX21" s="2517">
        <v>52073.844389252154</v>
      </c>
      <c r="AY21" s="2517">
        <v>15714.467802151859</v>
      </c>
      <c r="AZ21" s="2517">
        <v>49266.683770465723</v>
      </c>
      <c r="BA21" s="2517">
        <v>35933.360298583051</v>
      </c>
      <c r="BB21" s="2517">
        <v>50632.222311277554</v>
      </c>
      <c r="BC21" s="2517">
        <v>38522.404805559985</v>
      </c>
      <c r="BD21" s="1122"/>
      <c r="BE21" s="1122"/>
    </row>
    <row r="22" spans="1:57" ht="14.25" customHeight="1" x14ac:dyDescent="0.25">
      <c r="A22" s="2496" t="s">
        <v>788</v>
      </c>
      <c r="B22" s="1126">
        <v>0.26338035510999996</v>
      </c>
      <c r="C22" s="1126">
        <v>2.4851319679500001</v>
      </c>
      <c r="D22" s="1126">
        <v>0.16306872820000001</v>
      </c>
      <c r="E22" s="1126">
        <v>0.13724290447000001</v>
      </c>
      <c r="F22" s="1126">
        <v>3.0488239557299996</v>
      </c>
      <c r="G22" s="2506"/>
      <c r="H22" s="1120" t="s">
        <v>550</v>
      </c>
      <c r="I22" s="1121">
        <v>15.6</v>
      </c>
      <c r="J22" s="1121">
        <v>8</v>
      </c>
      <c r="K22" s="1121">
        <v>4.3</v>
      </c>
      <c r="L22" s="1121">
        <v>0.1</v>
      </c>
      <c r="M22" s="1121">
        <v>2.6</v>
      </c>
      <c r="N22" s="1121">
        <v>3.4</v>
      </c>
      <c r="O22" s="2514"/>
      <c r="P22" s="1121">
        <v>34.1</v>
      </c>
      <c r="Q22" s="2516"/>
      <c r="R22" s="460" t="s">
        <v>544</v>
      </c>
      <c r="S22" s="749">
        <v>15.3</v>
      </c>
      <c r="T22" s="749">
        <v>10.4</v>
      </c>
      <c r="U22" s="749">
        <v>10.9</v>
      </c>
      <c r="V22" s="749">
        <v>5.3</v>
      </c>
      <c r="W22" s="749">
        <v>13.3</v>
      </c>
      <c r="X22" s="749">
        <v>11.6</v>
      </c>
      <c r="Y22" s="749">
        <v>1.1000000000000001</v>
      </c>
      <c r="Z22" s="749">
        <v>87</v>
      </c>
      <c r="AA22" s="749">
        <v>155</v>
      </c>
      <c r="AB22" s="148"/>
      <c r="AC22" s="460" t="s">
        <v>544</v>
      </c>
      <c r="AD22" s="749">
        <v>3</v>
      </c>
      <c r="AE22" s="749">
        <v>0.2</v>
      </c>
      <c r="AF22" s="749">
        <v>5.7</v>
      </c>
      <c r="AG22" s="749">
        <v>7.6</v>
      </c>
      <c r="AH22" s="749">
        <v>21.2</v>
      </c>
      <c r="AI22" s="749">
        <v>1.1000000000000001</v>
      </c>
      <c r="AJ22" s="749">
        <v>0.2</v>
      </c>
      <c r="AK22" s="749">
        <v>47</v>
      </c>
      <c r="AL22" s="749">
        <v>86.1</v>
      </c>
      <c r="AM22" s="460" t="s">
        <v>544</v>
      </c>
      <c r="AN22" s="749">
        <v>3.1</v>
      </c>
      <c r="AO22" s="749">
        <v>1.1000000000000001</v>
      </c>
      <c r="AP22" s="749">
        <v>1.8</v>
      </c>
      <c r="AQ22" s="749">
        <v>2.9</v>
      </c>
      <c r="AR22" s="749">
        <v>8.3000000000000007</v>
      </c>
      <c r="AS22" s="749">
        <v>1</v>
      </c>
      <c r="AT22" s="749">
        <v>0.1</v>
      </c>
      <c r="AU22" s="749">
        <v>28.1</v>
      </c>
      <c r="AV22" s="749">
        <v>46.4</v>
      </c>
      <c r="AW22" s="2513" t="s">
        <v>653</v>
      </c>
      <c r="AX22" s="2513">
        <v>34208.741624361995</v>
      </c>
      <c r="AY22" s="2513">
        <v>5399.8699155256863</v>
      </c>
      <c r="AZ22" s="2513">
        <v>5385.0488616262637</v>
      </c>
      <c r="BA22" s="2513">
        <v>2371.2011927817048</v>
      </c>
      <c r="BB22" s="2513">
        <v>7172.1259671999987</v>
      </c>
      <c r="BC22" s="2513">
        <v>586.61062386781305</v>
      </c>
      <c r="BD22" s="1122"/>
      <c r="BE22" s="1122"/>
    </row>
    <row r="23" spans="1:57" ht="24" customHeight="1" thickBot="1" x14ac:dyDescent="0.3">
      <c r="A23" s="462"/>
      <c r="B23" s="2531"/>
      <c r="C23" s="2531"/>
      <c r="D23" s="2531"/>
      <c r="E23" s="2531"/>
      <c r="F23" s="2531"/>
      <c r="G23" s="2506"/>
      <c r="H23" s="1120" t="s">
        <v>547</v>
      </c>
      <c r="I23" s="1121">
        <v>4</v>
      </c>
      <c r="J23" s="1121">
        <v>4.5</v>
      </c>
      <c r="K23" s="1121">
        <v>0.8</v>
      </c>
      <c r="L23" s="1121"/>
      <c r="M23" s="1121">
        <v>0.2</v>
      </c>
      <c r="N23" s="1121">
        <v>0.4</v>
      </c>
      <c r="O23" s="2514"/>
      <c r="P23" s="1121">
        <v>9.8000000000000007</v>
      </c>
      <c r="Q23" s="2515"/>
      <c r="R23" s="1120" t="s">
        <v>543</v>
      </c>
      <c r="S23" s="1121">
        <v>12.5</v>
      </c>
      <c r="T23" s="1121">
        <v>19.899999999999999</v>
      </c>
      <c r="U23" s="1121">
        <v>0.5</v>
      </c>
      <c r="V23" s="1121">
        <v>-2.2000000000000002</v>
      </c>
      <c r="W23" s="1121">
        <v>2.1</v>
      </c>
      <c r="X23" s="1121">
        <v>0.3</v>
      </c>
      <c r="Y23" s="1123">
        <v>-0.3</v>
      </c>
      <c r="Z23" s="1121" t="s">
        <v>63</v>
      </c>
      <c r="AA23" s="1123">
        <v>32.799999999999997</v>
      </c>
      <c r="AB23" s="148"/>
      <c r="AC23" s="1120" t="s">
        <v>543</v>
      </c>
      <c r="AD23" s="1121">
        <v>-10.199999999999999</v>
      </c>
      <c r="AE23" s="1121">
        <v>-17.600000000000001</v>
      </c>
      <c r="AF23" s="1121">
        <v>-3.7</v>
      </c>
      <c r="AG23" s="1121">
        <v>1.7</v>
      </c>
      <c r="AH23" s="1121">
        <v>6</v>
      </c>
      <c r="AI23" s="1121">
        <v>-1.7</v>
      </c>
      <c r="AJ23" s="1123">
        <v>0.4</v>
      </c>
      <c r="AK23" s="1121" t="s">
        <v>63</v>
      </c>
      <c r="AL23" s="1123">
        <v>-25</v>
      </c>
      <c r="AM23" s="1120" t="s">
        <v>543</v>
      </c>
      <c r="AN23" s="1121">
        <v>-6.4</v>
      </c>
      <c r="AO23" s="1121">
        <v>-18.899999999999999</v>
      </c>
      <c r="AP23" s="1121">
        <v>-4.2</v>
      </c>
      <c r="AQ23" s="1121">
        <v>1.4</v>
      </c>
      <c r="AR23" s="1121">
        <v>0.3</v>
      </c>
      <c r="AS23" s="1121" t="s">
        <v>63</v>
      </c>
      <c r="AT23" s="1123">
        <v>-0.3</v>
      </c>
      <c r="AU23" s="1121" t="s">
        <v>63</v>
      </c>
      <c r="AV23" s="1123">
        <v>-28</v>
      </c>
      <c r="AW23" s="2513" t="s">
        <v>652</v>
      </c>
      <c r="AX23" s="2513">
        <v>9587.3333938591313</v>
      </c>
      <c r="AY23" s="2513">
        <v>4699.8312282094976</v>
      </c>
      <c r="AZ23" s="2513">
        <v>769.61415786244322</v>
      </c>
      <c r="BA23" s="2513">
        <v>446.14764811547889</v>
      </c>
      <c r="BB23" s="2513">
        <v>3451.7684573734437</v>
      </c>
      <c r="BC23" s="2513">
        <v>1567.6584850001484</v>
      </c>
      <c r="BD23" s="1122"/>
      <c r="BE23" s="1122"/>
    </row>
    <row r="24" spans="1:57" x14ac:dyDescent="0.25">
      <c r="A24" s="2495" t="s">
        <v>775</v>
      </c>
      <c r="B24" s="461">
        <v>31.130451577046674</v>
      </c>
      <c r="C24" s="461">
        <v>20.062509637768517</v>
      </c>
      <c r="D24" s="461">
        <v>18.13819528925416</v>
      </c>
      <c r="E24" s="461">
        <v>37.378207181601198</v>
      </c>
      <c r="F24" s="461">
        <v>106.70936368567057</v>
      </c>
      <c r="G24" s="2506"/>
      <c r="H24" s="1120" t="s">
        <v>545</v>
      </c>
      <c r="I24" s="1121">
        <v>20.3</v>
      </c>
      <c r="J24" s="1121">
        <v>8.8000000000000007</v>
      </c>
      <c r="K24" s="1121">
        <v>3.7</v>
      </c>
      <c r="L24" s="1121">
        <v>5.0999999999999996</v>
      </c>
      <c r="M24" s="1121">
        <v>2.9</v>
      </c>
      <c r="N24" s="1121">
        <v>1.3</v>
      </c>
      <c r="O24" s="2514"/>
      <c r="P24" s="1121">
        <v>42</v>
      </c>
      <c r="Q24" s="1715"/>
      <c r="AB24" s="148"/>
      <c r="AC24" s="1120"/>
      <c r="AD24" s="1121"/>
      <c r="AE24" s="1123"/>
      <c r="AF24" s="1123"/>
      <c r="AG24" s="1123"/>
      <c r="AH24" s="1123"/>
      <c r="AI24" s="1123"/>
      <c r="AJ24" s="1123"/>
      <c r="AK24" s="1123"/>
      <c r="AL24" s="1123"/>
      <c r="AM24" s="2513"/>
      <c r="AN24" s="2513"/>
      <c r="AO24" s="2513"/>
      <c r="AP24" s="2513"/>
      <c r="AQ24" s="2513"/>
      <c r="AR24" s="2513"/>
      <c r="AS24" s="2513"/>
      <c r="AT24" s="2513"/>
      <c r="AU24" s="2513"/>
      <c r="AV24" s="2513"/>
      <c r="AW24" s="2513" t="s">
        <v>651</v>
      </c>
      <c r="AX24" s="2513">
        <v>8277.7693710310268</v>
      </c>
      <c r="AY24" s="2513">
        <v>5614.7666584166773</v>
      </c>
      <c r="AZ24" s="2513">
        <v>43112.020750977019</v>
      </c>
      <c r="BA24" s="2513">
        <v>43037.840416329222</v>
      </c>
      <c r="BB24" s="2513">
        <v>40008.327886704108</v>
      </c>
      <c r="BC24" s="2513">
        <v>39811.684335064114</v>
      </c>
      <c r="BD24" s="1122"/>
      <c r="BE24" s="1122"/>
    </row>
    <row r="25" spans="1:57" ht="15.75" thickBot="1" x14ac:dyDescent="0.3">
      <c r="A25" s="1122"/>
      <c r="B25" s="1122"/>
      <c r="C25" s="1122"/>
      <c r="D25" s="1122"/>
      <c r="E25" s="1122"/>
      <c r="F25" s="1122"/>
      <c r="G25" s="2506"/>
      <c r="H25" s="1120" t="s">
        <v>546</v>
      </c>
      <c r="I25" s="2514"/>
      <c r="J25" s="2514"/>
      <c r="K25" s="2514"/>
      <c r="L25" s="2514"/>
      <c r="M25" s="2514"/>
      <c r="N25" s="2514"/>
      <c r="O25" s="1121">
        <v>76.7</v>
      </c>
      <c r="P25" s="1121">
        <v>76.7</v>
      </c>
      <c r="Q25" s="1715"/>
      <c r="AB25" s="148"/>
      <c r="AC25" s="1120"/>
      <c r="AD25" s="1121"/>
      <c r="AE25" s="1121"/>
      <c r="AF25" s="1121"/>
      <c r="AG25" s="1121"/>
      <c r="AH25" s="1121"/>
      <c r="AI25" s="1121"/>
      <c r="AJ25" s="1121"/>
      <c r="AK25" s="1123"/>
      <c r="AL25" s="1123"/>
      <c r="AM25" s="2513"/>
      <c r="AN25" s="2513"/>
      <c r="AO25" s="2513"/>
      <c r="AP25" s="2513"/>
      <c r="AQ25" s="2513"/>
      <c r="AR25" s="2513"/>
      <c r="AS25" s="2513"/>
      <c r="AT25" s="2513"/>
      <c r="AU25" s="2513"/>
      <c r="AV25" s="2513"/>
      <c r="AW25" s="2513" t="s">
        <v>650</v>
      </c>
      <c r="AX25" s="2513"/>
      <c r="AY25" s="2513">
        <v>0</v>
      </c>
      <c r="AZ25" s="2513"/>
      <c r="BA25" s="2513">
        <v>-9921.8289586433493</v>
      </c>
      <c r="BB25" s="2513"/>
      <c r="BC25" s="2513">
        <v>-3443.5486383720931</v>
      </c>
      <c r="BD25" s="1122"/>
      <c r="BE25" s="1122"/>
    </row>
    <row r="26" spans="1:57" ht="34.5" thickBot="1" x14ac:dyDescent="0.3">
      <c r="A26" s="468"/>
      <c r="B26" s="468"/>
      <c r="C26" s="468"/>
      <c r="D26" s="468"/>
      <c r="E26" s="468"/>
      <c r="F26" s="469" t="s">
        <v>787</v>
      </c>
      <c r="G26" s="2507"/>
      <c r="H26" s="2498" t="s">
        <v>86</v>
      </c>
      <c r="I26" s="2512">
        <v>19</v>
      </c>
      <c r="J26" s="2512">
        <v>0.1</v>
      </c>
      <c r="K26" s="2512">
        <v>4</v>
      </c>
      <c r="L26" s="2512">
        <v>4.4000000000000004</v>
      </c>
      <c r="M26" s="2512">
        <v>3.6</v>
      </c>
      <c r="N26" s="2512">
        <v>0.4</v>
      </c>
      <c r="O26" s="2512"/>
      <c r="P26" s="2512">
        <v>31.5</v>
      </c>
      <c r="Q26" s="463"/>
      <c r="R26" s="2505" t="s">
        <v>575</v>
      </c>
      <c r="S26" s="2501" t="s">
        <v>568</v>
      </c>
      <c r="T26" s="2501" t="s">
        <v>567</v>
      </c>
      <c r="U26" s="2501" t="s">
        <v>566</v>
      </c>
      <c r="V26" s="2501" t="s">
        <v>565</v>
      </c>
      <c r="W26" s="2501" t="s">
        <v>564</v>
      </c>
      <c r="X26" s="2501" t="s">
        <v>563</v>
      </c>
      <c r="Y26" s="2501" t="s">
        <v>562</v>
      </c>
      <c r="Z26" s="2501" t="s">
        <v>561</v>
      </c>
      <c r="AA26" s="2501" t="s">
        <v>298</v>
      </c>
      <c r="AB26" s="148"/>
      <c r="AC26" s="2505" t="s">
        <v>576</v>
      </c>
      <c r="AD26" s="2501" t="s">
        <v>568</v>
      </c>
      <c r="AE26" s="2501" t="s">
        <v>567</v>
      </c>
      <c r="AF26" s="2501" t="s">
        <v>566</v>
      </c>
      <c r="AG26" s="2501" t="s">
        <v>565</v>
      </c>
      <c r="AH26" s="2501" t="s">
        <v>564</v>
      </c>
      <c r="AI26" s="2501" t="s">
        <v>563</v>
      </c>
      <c r="AJ26" s="2501" t="s">
        <v>562</v>
      </c>
      <c r="AK26" s="2501" t="s">
        <v>561</v>
      </c>
      <c r="AL26" s="2501" t="s">
        <v>298</v>
      </c>
      <c r="AM26" s="2505" t="s">
        <v>3</v>
      </c>
      <c r="AN26" s="2501" t="s">
        <v>568</v>
      </c>
      <c r="AO26" s="2501" t="s">
        <v>567</v>
      </c>
      <c r="AP26" s="2501" t="s">
        <v>566</v>
      </c>
      <c r="AQ26" s="2501" t="s">
        <v>565</v>
      </c>
      <c r="AR26" s="2501" t="s">
        <v>564</v>
      </c>
      <c r="AS26" s="2501" t="s">
        <v>563</v>
      </c>
      <c r="AT26" s="2501" t="s">
        <v>562</v>
      </c>
      <c r="AU26" s="2501" t="s">
        <v>561</v>
      </c>
      <c r="AV26" s="2501" t="s">
        <v>298</v>
      </c>
      <c r="AW26" s="1059"/>
      <c r="AX26" s="1128"/>
      <c r="AY26" s="1128"/>
      <c r="AZ26" s="1128"/>
      <c r="BA26" s="1128"/>
      <c r="BB26" s="1128"/>
      <c r="BC26" s="1128"/>
      <c r="BD26" s="1122"/>
      <c r="BE26" s="1122"/>
    </row>
    <row r="27" spans="1:57" ht="13.5" customHeight="1" x14ac:dyDescent="0.25">
      <c r="A27" s="468"/>
      <c r="B27" s="468"/>
      <c r="C27" s="468"/>
      <c r="D27" s="468"/>
      <c r="E27" s="468"/>
      <c r="F27" s="469" t="s">
        <v>786</v>
      </c>
      <c r="G27" s="2507"/>
      <c r="H27" s="460" t="s">
        <v>544</v>
      </c>
      <c r="I27" s="749">
        <v>155</v>
      </c>
      <c r="J27" s="749">
        <v>64.2</v>
      </c>
      <c r="K27" s="749">
        <v>86.1</v>
      </c>
      <c r="L27" s="749">
        <v>105.4</v>
      </c>
      <c r="M27" s="749">
        <v>46.4</v>
      </c>
      <c r="N27" s="749">
        <v>21</v>
      </c>
      <c r="O27" s="749">
        <v>76.7</v>
      </c>
      <c r="P27" s="749">
        <v>554.79999999999995</v>
      </c>
      <c r="Q27" s="463"/>
      <c r="R27" s="1120" t="s">
        <v>560</v>
      </c>
      <c r="S27" s="1121">
        <v>12.2</v>
      </c>
      <c r="T27" s="1123" t="s">
        <v>63</v>
      </c>
      <c r="U27" s="1123" t="s">
        <v>63</v>
      </c>
      <c r="V27" s="1123" t="s">
        <v>63</v>
      </c>
      <c r="W27" s="1123" t="s">
        <v>63</v>
      </c>
      <c r="X27" s="1123" t="s">
        <v>63</v>
      </c>
      <c r="Y27" s="1123" t="s">
        <v>63</v>
      </c>
      <c r="Z27" s="1123" t="s">
        <v>63</v>
      </c>
      <c r="AA27" s="1123">
        <v>12.2</v>
      </c>
      <c r="AB27" s="148"/>
      <c r="AC27" s="1120" t="s">
        <v>560</v>
      </c>
      <c r="AD27" s="1121">
        <v>5.8</v>
      </c>
      <c r="AE27" s="750" t="s">
        <v>63</v>
      </c>
      <c r="AF27" s="750" t="s">
        <v>63</v>
      </c>
      <c r="AG27" s="750" t="s">
        <v>63</v>
      </c>
      <c r="AH27" s="750" t="s">
        <v>63</v>
      </c>
      <c r="AI27" s="750" t="s">
        <v>63</v>
      </c>
      <c r="AJ27" s="750" t="s">
        <v>63</v>
      </c>
      <c r="AK27" s="750" t="s">
        <v>63</v>
      </c>
      <c r="AL27" s="750">
        <v>5.8</v>
      </c>
      <c r="AM27" s="1120" t="s">
        <v>560</v>
      </c>
      <c r="AN27" s="1121">
        <v>0.1</v>
      </c>
      <c r="AO27" s="1123" t="s">
        <v>63</v>
      </c>
      <c r="AP27" s="1123" t="s">
        <v>63</v>
      </c>
      <c r="AQ27" s="1123" t="s">
        <v>63</v>
      </c>
      <c r="AR27" s="1123" t="s">
        <v>63</v>
      </c>
      <c r="AS27" s="1123" t="s">
        <v>63</v>
      </c>
      <c r="AT27" s="1123" t="s">
        <v>63</v>
      </c>
      <c r="AU27" s="1123" t="s">
        <v>63</v>
      </c>
      <c r="AV27" s="1123">
        <v>0.1</v>
      </c>
      <c r="AW27" s="734" t="s">
        <v>649</v>
      </c>
      <c r="AX27" s="2511"/>
      <c r="AY27" s="2510">
        <v>1.6578736991858283</v>
      </c>
      <c r="AZ27" s="2511"/>
      <c r="BA27" s="2510">
        <v>1.4628829148718683</v>
      </c>
      <c r="BB27" s="2511"/>
      <c r="BC27" s="2510">
        <v>2.3550420386766886</v>
      </c>
      <c r="BD27" s="2509"/>
      <c r="BE27" s="1122"/>
    </row>
    <row r="28" spans="1:57" ht="13.5" customHeight="1" x14ac:dyDescent="0.25">
      <c r="A28" s="468"/>
      <c r="B28" s="468"/>
      <c r="C28" s="468"/>
      <c r="D28" s="468"/>
      <c r="E28" s="468"/>
      <c r="F28" s="469"/>
      <c r="G28" s="2507"/>
      <c r="H28" s="470"/>
      <c r="I28" s="1058"/>
      <c r="J28" s="1058"/>
      <c r="K28" s="1058"/>
      <c r="L28" s="1058"/>
      <c r="M28" s="1058"/>
      <c r="N28" s="1058"/>
      <c r="O28" s="1058"/>
      <c r="P28" s="1058"/>
      <c r="Q28" s="1714"/>
      <c r="R28" s="1120" t="s">
        <v>559</v>
      </c>
      <c r="S28" s="1121">
        <v>1.9</v>
      </c>
      <c r="T28" s="1121">
        <v>1.6</v>
      </c>
      <c r="U28" s="1121">
        <v>1.9</v>
      </c>
      <c r="V28" s="1121">
        <v>3</v>
      </c>
      <c r="W28" s="1121">
        <v>5.3</v>
      </c>
      <c r="X28" s="1121">
        <v>0.7</v>
      </c>
      <c r="Y28" s="1121" t="s">
        <v>63</v>
      </c>
      <c r="Z28" s="1123" t="s">
        <v>63</v>
      </c>
      <c r="AA28" s="1123">
        <v>14.4</v>
      </c>
      <c r="AB28" s="148"/>
      <c r="AC28" s="1120" t="s">
        <v>559</v>
      </c>
      <c r="AD28" s="1121">
        <v>18.5</v>
      </c>
      <c r="AE28" s="1121">
        <v>1.6</v>
      </c>
      <c r="AF28" s="1121">
        <v>2.8</v>
      </c>
      <c r="AG28" s="1121">
        <v>2.6</v>
      </c>
      <c r="AH28" s="1121">
        <v>7.4</v>
      </c>
      <c r="AI28" s="1121">
        <v>11.8</v>
      </c>
      <c r="AJ28" s="1121">
        <v>39.5</v>
      </c>
      <c r="AK28" s="1123" t="s">
        <v>63</v>
      </c>
      <c r="AL28" s="1123">
        <v>84.2</v>
      </c>
      <c r="AM28" s="1120" t="s">
        <v>559</v>
      </c>
      <c r="AN28" s="1121">
        <v>1</v>
      </c>
      <c r="AO28" s="1121">
        <v>0.3</v>
      </c>
      <c r="AP28" s="1121">
        <v>0.5</v>
      </c>
      <c r="AQ28" s="1121">
        <v>0.1</v>
      </c>
      <c r="AR28" s="1121">
        <v>0.2</v>
      </c>
      <c r="AS28" s="1121">
        <v>0.1</v>
      </c>
      <c r="AT28" s="1121" t="s">
        <v>63</v>
      </c>
      <c r="AU28" s="1123" t="s">
        <v>63</v>
      </c>
      <c r="AV28" s="1123">
        <v>2.2000000000000002</v>
      </c>
      <c r="AW28" s="2338"/>
      <c r="AX28" s="2338"/>
      <c r="AY28" s="2338"/>
      <c r="AZ28" s="2338"/>
      <c r="BA28" s="2338"/>
      <c r="BB28" s="2338"/>
      <c r="BC28" s="2338"/>
      <c r="BD28" s="1122"/>
      <c r="BE28" s="1122"/>
    </row>
    <row r="29" spans="1:57" ht="13.5" customHeight="1" x14ac:dyDescent="0.25">
      <c r="A29" s="468"/>
      <c r="B29" s="468"/>
      <c r="C29" s="468"/>
      <c r="D29" s="468"/>
      <c r="E29" s="468"/>
      <c r="F29" s="468"/>
      <c r="G29" s="2507"/>
      <c r="H29" s="1122" t="s">
        <v>574</v>
      </c>
      <c r="I29" s="1121">
        <f>I27-I13</f>
        <v>20.5</v>
      </c>
      <c r="J29" s="1121">
        <f>J27-J13</f>
        <v>19.200000000000003</v>
      </c>
      <c r="K29" s="1121">
        <f>K27-K13</f>
        <v>-20.800000000000011</v>
      </c>
      <c r="L29" s="1121">
        <f>L27-L13</f>
        <v>-11.5</v>
      </c>
      <c r="M29" s="1121">
        <f>M27-M13</f>
        <v>-25.1</v>
      </c>
      <c r="N29" s="1121">
        <f>N27-N13</f>
        <v>16.3</v>
      </c>
      <c r="O29" s="1058"/>
      <c r="P29" s="1058"/>
      <c r="Q29" s="1714"/>
      <c r="R29" s="1120" t="s">
        <v>558</v>
      </c>
      <c r="S29" s="1121">
        <v>2.2999999999999998</v>
      </c>
      <c r="T29" s="1121">
        <v>1</v>
      </c>
      <c r="U29" s="1121">
        <v>0.1</v>
      </c>
      <c r="V29" s="1121" t="s">
        <v>63</v>
      </c>
      <c r="W29" s="1121" t="s">
        <v>63</v>
      </c>
      <c r="X29" s="1121" t="s">
        <v>63</v>
      </c>
      <c r="Y29" s="1123" t="s">
        <v>63</v>
      </c>
      <c r="Z29" s="1123" t="s">
        <v>63</v>
      </c>
      <c r="AA29" s="1123">
        <v>3.5</v>
      </c>
      <c r="AB29" s="148"/>
      <c r="AC29" s="1120" t="s">
        <v>558</v>
      </c>
      <c r="AD29" s="1121">
        <v>0.3</v>
      </c>
      <c r="AE29" s="1121" t="s">
        <v>63</v>
      </c>
      <c r="AF29" s="1121" t="s">
        <v>63</v>
      </c>
      <c r="AG29" s="1121" t="s">
        <v>63</v>
      </c>
      <c r="AH29" s="1121" t="s">
        <v>63</v>
      </c>
      <c r="AI29" s="1121" t="s">
        <v>63</v>
      </c>
      <c r="AJ29" s="1123" t="s">
        <v>63</v>
      </c>
      <c r="AK29" s="1123" t="s">
        <v>63</v>
      </c>
      <c r="AL29" s="1123">
        <v>0.3</v>
      </c>
      <c r="AM29" s="1120" t="s">
        <v>558</v>
      </c>
      <c r="AN29" s="1121">
        <v>0.2</v>
      </c>
      <c r="AO29" s="1121" t="s">
        <v>63</v>
      </c>
      <c r="AP29" s="1121" t="s">
        <v>63</v>
      </c>
      <c r="AQ29" s="1121" t="s">
        <v>63</v>
      </c>
      <c r="AR29" s="1121" t="s">
        <v>63</v>
      </c>
      <c r="AS29" s="1121" t="s">
        <v>63</v>
      </c>
      <c r="AT29" s="1123" t="s">
        <v>63</v>
      </c>
      <c r="AU29" s="1123" t="s">
        <v>63</v>
      </c>
      <c r="AV29" s="1123">
        <v>0.3</v>
      </c>
      <c r="AW29" s="2508" t="s">
        <v>1370</v>
      </c>
      <c r="AX29" s="2508"/>
      <c r="AY29" s="2508"/>
      <c r="AZ29" s="2508"/>
      <c r="BA29" s="2508"/>
      <c r="BB29" s="2508"/>
      <c r="BC29" s="2338"/>
      <c r="BD29" s="1122"/>
      <c r="BE29" s="1122"/>
    </row>
    <row r="30" spans="1:57" ht="13.5" customHeight="1" x14ac:dyDescent="0.25">
      <c r="A30" s="468"/>
      <c r="B30" s="467"/>
      <c r="C30" s="467"/>
      <c r="D30" s="467"/>
      <c r="E30" s="467"/>
      <c r="F30" s="467"/>
      <c r="G30" s="2507"/>
      <c r="H30" s="1122" t="s">
        <v>573</v>
      </c>
      <c r="I30" s="1121"/>
      <c r="J30" s="1121"/>
      <c r="K30" s="1121">
        <v>0.1</v>
      </c>
      <c r="L30" s="1121">
        <v>0.1</v>
      </c>
      <c r="M30" s="1121">
        <v>0.1</v>
      </c>
      <c r="N30" s="1121"/>
      <c r="O30" s="148"/>
      <c r="P30" s="1058"/>
      <c r="Q30" s="1714"/>
      <c r="R30" s="1120" t="s">
        <v>557</v>
      </c>
      <c r="S30" s="1121">
        <v>8.1999999999999993</v>
      </c>
      <c r="T30" s="1123" t="s">
        <v>63</v>
      </c>
      <c r="U30" s="1123" t="s">
        <v>63</v>
      </c>
      <c r="V30" s="1123" t="s">
        <v>63</v>
      </c>
      <c r="W30" s="1123" t="s">
        <v>63</v>
      </c>
      <c r="X30" s="1123" t="s">
        <v>63</v>
      </c>
      <c r="Y30" s="1123" t="s">
        <v>63</v>
      </c>
      <c r="Z30" s="1121" t="s">
        <v>63</v>
      </c>
      <c r="AA30" s="1121">
        <v>8.1999999999999993</v>
      </c>
      <c r="AB30" s="148"/>
      <c r="AC30" s="1120" t="s">
        <v>557</v>
      </c>
      <c r="AD30" s="1121">
        <v>21.8</v>
      </c>
      <c r="AE30" s="1123" t="s">
        <v>63</v>
      </c>
      <c r="AF30" s="1123" t="s">
        <v>63</v>
      </c>
      <c r="AG30" s="1123" t="s">
        <v>63</v>
      </c>
      <c r="AH30" s="1123" t="s">
        <v>63</v>
      </c>
      <c r="AI30" s="1123" t="s">
        <v>63</v>
      </c>
      <c r="AJ30" s="1123" t="s">
        <v>63</v>
      </c>
      <c r="AK30" s="1121" t="s">
        <v>63</v>
      </c>
      <c r="AL30" s="1121">
        <v>21.8</v>
      </c>
      <c r="AM30" s="1120" t="s">
        <v>557</v>
      </c>
      <c r="AN30" s="1121">
        <v>0.3</v>
      </c>
      <c r="AO30" s="1123" t="s">
        <v>63</v>
      </c>
      <c r="AP30" s="1123" t="s">
        <v>63</v>
      </c>
      <c r="AQ30" s="1123" t="s">
        <v>63</v>
      </c>
      <c r="AR30" s="1123" t="s">
        <v>63</v>
      </c>
      <c r="AS30" s="1123" t="s">
        <v>63</v>
      </c>
      <c r="AT30" s="1123" t="s">
        <v>63</v>
      </c>
      <c r="AU30" s="1121" t="s">
        <v>63</v>
      </c>
      <c r="AV30" s="1121">
        <v>0.3</v>
      </c>
      <c r="AW30" s="2508"/>
      <c r="AX30" s="2508"/>
      <c r="AY30" s="2508"/>
      <c r="AZ30" s="2508"/>
      <c r="BA30" s="2508"/>
      <c r="BB30" s="2508"/>
      <c r="BC30" s="2338"/>
      <c r="BD30" s="1122"/>
      <c r="BE30" s="1122"/>
    </row>
    <row r="31" spans="1:57" ht="13.5" customHeight="1" x14ac:dyDescent="0.25">
      <c r="A31" s="468"/>
      <c r="B31" s="468"/>
      <c r="C31" s="467"/>
      <c r="D31" s="467"/>
      <c r="E31" s="467"/>
      <c r="F31" s="465"/>
      <c r="G31" s="2507"/>
      <c r="I31" s="148"/>
      <c r="J31" s="148"/>
      <c r="K31" s="148"/>
      <c r="L31" s="148"/>
      <c r="M31" s="148"/>
      <c r="N31" s="148"/>
      <c r="O31" s="148"/>
      <c r="P31" s="148"/>
      <c r="Q31" s="148"/>
      <c r="R31" s="1120" t="s">
        <v>545</v>
      </c>
      <c r="S31" s="1121" t="s">
        <v>63</v>
      </c>
      <c r="T31" s="1123" t="s">
        <v>63</v>
      </c>
      <c r="U31" s="1123" t="s">
        <v>63</v>
      </c>
      <c r="V31" s="1123" t="s">
        <v>63</v>
      </c>
      <c r="W31" s="1123" t="s">
        <v>63</v>
      </c>
      <c r="X31" s="1123" t="s">
        <v>63</v>
      </c>
      <c r="Y31" s="1123" t="s">
        <v>63</v>
      </c>
      <c r="Z31" s="1121">
        <v>6.7</v>
      </c>
      <c r="AA31" s="1121">
        <v>6.7</v>
      </c>
      <c r="AB31" s="148"/>
      <c r="AC31" s="1120" t="s">
        <v>545</v>
      </c>
      <c r="AD31" s="1121" t="s">
        <v>63</v>
      </c>
      <c r="AE31" s="1123" t="s">
        <v>63</v>
      </c>
      <c r="AF31" s="1123" t="s">
        <v>63</v>
      </c>
      <c r="AG31" s="1123" t="s">
        <v>63</v>
      </c>
      <c r="AH31" s="1123" t="s">
        <v>63</v>
      </c>
      <c r="AI31" s="1123" t="s">
        <v>63</v>
      </c>
      <c r="AJ31" s="1123" t="s">
        <v>63</v>
      </c>
      <c r="AK31" s="1121">
        <v>4.8</v>
      </c>
      <c r="AL31" s="1121">
        <v>4.8</v>
      </c>
      <c r="AM31" s="1120" t="s">
        <v>545</v>
      </c>
      <c r="AN31" s="1121" t="s">
        <v>63</v>
      </c>
      <c r="AO31" s="1123" t="s">
        <v>63</v>
      </c>
      <c r="AP31" s="1123" t="s">
        <v>63</v>
      </c>
      <c r="AQ31" s="1123" t="s">
        <v>63</v>
      </c>
      <c r="AR31" s="1123" t="s">
        <v>63</v>
      </c>
      <c r="AS31" s="1123" t="s">
        <v>63</v>
      </c>
      <c r="AT31" s="1123" t="s">
        <v>63</v>
      </c>
      <c r="AU31" s="1121">
        <v>1.9</v>
      </c>
      <c r="AV31" s="1121">
        <v>1.9</v>
      </c>
      <c r="AW31" s="2508"/>
      <c r="AX31" s="2508"/>
      <c r="AY31" s="2508"/>
      <c r="AZ31" s="2508"/>
      <c r="BA31" s="2508"/>
      <c r="BB31" s="2508"/>
      <c r="BC31" s="2338"/>
      <c r="BD31" s="1122"/>
      <c r="BE31" s="1122"/>
    </row>
    <row r="32" spans="1:57" ht="17.25" customHeight="1" x14ac:dyDescent="0.25">
      <c r="A32" s="147" t="s">
        <v>571</v>
      </c>
      <c r="B32" s="146"/>
      <c r="C32" s="146"/>
      <c r="D32" s="146"/>
      <c r="E32" s="146"/>
      <c r="F32" s="465"/>
      <c r="G32" s="2507"/>
      <c r="H32" s="147" t="s">
        <v>572</v>
      </c>
      <c r="I32" s="1127"/>
      <c r="J32" s="1714"/>
      <c r="K32" s="1714"/>
      <c r="L32" s="1714"/>
      <c r="M32" s="1714"/>
      <c r="N32" s="1714"/>
      <c r="O32" s="1714"/>
      <c r="P32" s="1714"/>
      <c r="Q32" s="1714"/>
      <c r="R32" s="460" t="s">
        <v>555</v>
      </c>
      <c r="S32" s="749">
        <v>24.7</v>
      </c>
      <c r="T32" s="749">
        <v>2.6</v>
      </c>
      <c r="U32" s="749">
        <v>2</v>
      </c>
      <c r="V32" s="749">
        <v>3</v>
      </c>
      <c r="W32" s="749">
        <v>5.3</v>
      </c>
      <c r="X32" s="749">
        <v>0.7</v>
      </c>
      <c r="Y32" s="749" t="s">
        <v>63</v>
      </c>
      <c r="Z32" s="749">
        <v>6.7</v>
      </c>
      <c r="AA32" s="749">
        <v>45</v>
      </c>
      <c r="AB32" s="148"/>
      <c r="AC32" s="460" t="s">
        <v>555</v>
      </c>
      <c r="AD32" s="749">
        <v>46.3</v>
      </c>
      <c r="AE32" s="749">
        <v>1.6</v>
      </c>
      <c r="AF32" s="749">
        <v>2.8</v>
      </c>
      <c r="AG32" s="749">
        <v>2.6</v>
      </c>
      <c r="AH32" s="749">
        <v>7.4</v>
      </c>
      <c r="AI32" s="749">
        <v>11.8</v>
      </c>
      <c r="AJ32" s="749">
        <v>39.5</v>
      </c>
      <c r="AK32" s="749">
        <v>4.8</v>
      </c>
      <c r="AL32" s="749">
        <v>116.9</v>
      </c>
      <c r="AM32" s="460" t="s">
        <v>555</v>
      </c>
      <c r="AN32" s="749">
        <v>1.6</v>
      </c>
      <c r="AO32" s="749">
        <v>0.3</v>
      </c>
      <c r="AP32" s="749">
        <v>0.5</v>
      </c>
      <c r="AQ32" s="749">
        <v>0.2</v>
      </c>
      <c r="AR32" s="749">
        <v>0.2</v>
      </c>
      <c r="AS32" s="749">
        <v>0.1</v>
      </c>
      <c r="AT32" s="749" t="s">
        <v>63</v>
      </c>
      <c r="AU32" s="749">
        <v>1.9</v>
      </c>
      <c r="AV32" s="749">
        <v>4.7</v>
      </c>
      <c r="AW32" s="2338"/>
      <c r="AX32" s="2338"/>
      <c r="AY32" s="2338"/>
      <c r="AZ32" s="2338"/>
      <c r="BA32" s="2338"/>
      <c r="BB32" s="2338"/>
      <c r="BC32" s="2338"/>
      <c r="BD32" s="1122"/>
      <c r="BE32" s="1122"/>
    </row>
    <row r="33" spans="1:57" ht="20.25" customHeight="1" thickBot="1" x14ac:dyDescent="0.3">
      <c r="A33" s="1127"/>
      <c r="B33" s="1127"/>
      <c r="C33" s="1127"/>
      <c r="D33" s="1127"/>
      <c r="E33" s="1127"/>
      <c r="F33" s="1127"/>
      <c r="G33" s="2506"/>
      <c r="H33" s="466" t="s">
        <v>1337</v>
      </c>
      <c r="I33" s="1127"/>
      <c r="J33" s="1714"/>
      <c r="K33" s="1714"/>
      <c r="L33" s="1714"/>
      <c r="M33" s="1714"/>
      <c r="N33" s="1714"/>
      <c r="O33" s="1714"/>
      <c r="P33" s="1714"/>
      <c r="Q33" s="1714"/>
      <c r="R33" s="1120" t="s">
        <v>553</v>
      </c>
      <c r="S33" s="1121">
        <v>5.7</v>
      </c>
      <c r="T33" s="1121">
        <v>0.3</v>
      </c>
      <c r="U33" s="1121">
        <v>0.1</v>
      </c>
      <c r="V33" s="1121" t="s">
        <v>63</v>
      </c>
      <c r="W33" s="1121" t="s">
        <v>63</v>
      </c>
      <c r="X33" s="1121" t="s">
        <v>63</v>
      </c>
      <c r="Y33" s="1123" t="s">
        <v>63</v>
      </c>
      <c r="Z33" s="1121">
        <v>5.7</v>
      </c>
      <c r="AA33" s="1121">
        <v>11.8</v>
      </c>
      <c r="AB33" s="148"/>
      <c r="AC33" s="1120" t="s">
        <v>553</v>
      </c>
      <c r="AD33" s="1121">
        <v>4.7</v>
      </c>
      <c r="AE33" s="1121">
        <v>0.2</v>
      </c>
      <c r="AF33" s="1121">
        <v>0.7</v>
      </c>
      <c r="AG33" s="1121">
        <v>0.1</v>
      </c>
      <c r="AH33" s="1121" t="s">
        <v>63</v>
      </c>
      <c r="AI33" s="1121" t="s">
        <v>63</v>
      </c>
      <c r="AJ33" s="1123" t="s">
        <v>63</v>
      </c>
      <c r="AK33" s="1121">
        <v>33.200000000000003</v>
      </c>
      <c r="AL33" s="1121">
        <v>38.9</v>
      </c>
      <c r="AM33" s="1120" t="s">
        <v>553</v>
      </c>
      <c r="AN33" s="1121">
        <v>0.3</v>
      </c>
      <c r="AO33" s="1121" t="s">
        <v>63</v>
      </c>
      <c r="AP33" s="1121" t="s">
        <v>63</v>
      </c>
      <c r="AQ33" s="1121" t="s">
        <v>63</v>
      </c>
      <c r="AR33" s="1121" t="s">
        <v>63</v>
      </c>
      <c r="AS33" s="1121" t="s">
        <v>63</v>
      </c>
      <c r="AT33" s="1123" t="s">
        <v>63</v>
      </c>
      <c r="AU33" s="1121">
        <v>1.8</v>
      </c>
      <c r="AV33" s="1121">
        <v>2.2000000000000002</v>
      </c>
      <c r="AW33" s="1122"/>
      <c r="AX33" s="1122"/>
      <c r="AY33" s="1122"/>
      <c r="AZ33" s="1122"/>
      <c r="BA33" s="1122"/>
      <c r="BB33" s="1122"/>
      <c r="BC33" s="1121"/>
      <c r="BD33" s="1122"/>
      <c r="BE33" s="1122"/>
    </row>
    <row r="34" spans="1:57" ht="15.75" thickBot="1" x14ac:dyDescent="0.3">
      <c r="A34" s="2505"/>
      <c r="B34" s="2504" t="s">
        <v>1320</v>
      </c>
      <c r="C34" s="2504" t="s">
        <v>1147</v>
      </c>
      <c r="D34" s="2504" t="s">
        <v>880</v>
      </c>
      <c r="E34" s="2504" t="s">
        <v>845</v>
      </c>
      <c r="F34" s="2504" t="s">
        <v>770</v>
      </c>
      <c r="G34" s="1127"/>
      <c r="H34" s="463"/>
      <c r="I34" s="2503"/>
      <c r="J34" s="2503"/>
      <c r="K34" s="2503"/>
      <c r="L34" s="2503"/>
      <c r="M34" s="2503"/>
      <c r="N34" s="2503"/>
      <c r="O34" s="2503"/>
      <c r="P34" s="2503"/>
      <c r="Q34" s="2503"/>
      <c r="R34" s="1120" t="s">
        <v>552</v>
      </c>
      <c r="S34" s="1121">
        <v>6.6</v>
      </c>
      <c r="T34" s="1121">
        <v>1.2</v>
      </c>
      <c r="U34" s="1121">
        <v>0.4</v>
      </c>
      <c r="V34" s="1121" t="s">
        <v>63</v>
      </c>
      <c r="W34" s="1121" t="s">
        <v>63</v>
      </c>
      <c r="X34" s="1121" t="s">
        <v>63</v>
      </c>
      <c r="Y34" s="1123" t="s">
        <v>63</v>
      </c>
      <c r="Z34" s="1121" t="s">
        <v>63</v>
      </c>
      <c r="AA34" s="1123">
        <v>8.1999999999999993</v>
      </c>
      <c r="AB34" s="148"/>
      <c r="AC34" s="1120" t="s">
        <v>552</v>
      </c>
      <c r="AD34" s="1121">
        <v>2.1</v>
      </c>
      <c r="AE34" s="1121" t="s">
        <v>63</v>
      </c>
      <c r="AF34" s="1121" t="s">
        <v>63</v>
      </c>
      <c r="AG34" s="1121" t="s">
        <v>63</v>
      </c>
      <c r="AH34" s="1121" t="s">
        <v>63</v>
      </c>
      <c r="AI34" s="1121" t="s">
        <v>63</v>
      </c>
      <c r="AJ34" s="1123" t="s">
        <v>63</v>
      </c>
      <c r="AK34" s="1121" t="s">
        <v>63</v>
      </c>
      <c r="AL34" s="1123">
        <v>2.1</v>
      </c>
      <c r="AM34" s="1120" t="s">
        <v>552</v>
      </c>
      <c r="AN34" s="1121">
        <v>0.5</v>
      </c>
      <c r="AO34" s="1121">
        <v>0.4</v>
      </c>
      <c r="AP34" s="1121">
        <v>0.3</v>
      </c>
      <c r="AQ34" s="1121" t="s">
        <v>63</v>
      </c>
      <c r="AR34" s="1121" t="s">
        <v>63</v>
      </c>
      <c r="AS34" s="1121" t="s">
        <v>63</v>
      </c>
      <c r="AT34" s="1123" t="s">
        <v>63</v>
      </c>
      <c r="AU34" s="1121" t="s">
        <v>63</v>
      </c>
      <c r="AV34" s="1123">
        <v>1.3</v>
      </c>
      <c r="AW34" s="1122"/>
      <c r="AX34" s="1122"/>
      <c r="AY34" s="1122"/>
      <c r="AZ34" s="1122"/>
      <c r="BA34" s="1122"/>
      <c r="BB34" s="1122"/>
      <c r="BC34" s="1121"/>
      <c r="BD34" s="1122"/>
      <c r="BE34" s="1122"/>
    </row>
    <row r="35" spans="1:57" ht="23.25" thickBot="1" x14ac:dyDescent="0.3">
      <c r="A35" s="2500" t="s">
        <v>785</v>
      </c>
      <c r="B35" s="2499">
        <v>99.180296470819869</v>
      </c>
      <c r="C35" s="2499">
        <v>97.130539505015221</v>
      </c>
      <c r="D35" s="2499">
        <v>100.54047618599949</v>
      </c>
      <c r="E35" s="2499">
        <v>99.289730251083398</v>
      </c>
      <c r="F35" s="2499">
        <v>99.890130736179387</v>
      </c>
      <c r="G35" s="1127"/>
      <c r="H35" s="2502" t="s">
        <v>299</v>
      </c>
      <c r="I35" s="2501" t="s">
        <v>568</v>
      </c>
      <c r="J35" s="2501" t="s">
        <v>567</v>
      </c>
      <c r="K35" s="2501" t="s">
        <v>566</v>
      </c>
      <c r="L35" s="2501" t="s">
        <v>565</v>
      </c>
      <c r="M35" s="2501" t="s">
        <v>564</v>
      </c>
      <c r="N35" s="2501" t="s">
        <v>563</v>
      </c>
      <c r="O35" s="2501" t="s">
        <v>562</v>
      </c>
      <c r="P35" s="2501" t="s">
        <v>561</v>
      </c>
      <c r="Q35" s="2501" t="s">
        <v>298</v>
      </c>
      <c r="R35" s="1120" t="s">
        <v>1567</v>
      </c>
      <c r="S35" s="1121">
        <v>1.6</v>
      </c>
      <c r="T35" s="1121">
        <v>3.6</v>
      </c>
      <c r="U35" s="1121">
        <v>6.9</v>
      </c>
      <c r="V35" s="1121" t="s">
        <v>63</v>
      </c>
      <c r="W35" s="1121" t="s">
        <v>63</v>
      </c>
      <c r="X35" s="1121" t="s">
        <v>63</v>
      </c>
      <c r="Y35" s="1123" t="s">
        <v>63</v>
      </c>
      <c r="Z35" s="1121" t="s">
        <v>63</v>
      </c>
      <c r="AA35" s="1123">
        <v>12</v>
      </c>
      <c r="AB35" s="148"/>
      <c r="AC35" s="1120" t="s">
        <v>1567</v>
      </c>
      <c r="AD35" s="1121" t="s">
        <v>63</v>
      </c>
      <c r="AE35" s="1121" t="s">
        <v>63</v>
      </c>
      <c r="AF35" s="1121" t="s">
        <v>63</v>
      </c>
      <c r="AG35" s="1121" t="s">
        <v>63</v>
      </c>
      <c r="AH35" s="1121" t="s">
        <v>63</v>
      </c>
      <c r="AI35" s="1121" t="s">
        <v>63</v>
      </c>
      <c r="AJ35" s="1123" t="s">
        <v>63</v>
      </c>
      <c r="AK35" s="1121" t="s">
        <v>63</v>
      </c>
      <c r="AL35" s="1123" t="s">
        <v>63</v>
      </c>
      <c r="AM35" s="1120" t="s">
        <v>1567</v>
      </c>
      <c r="AN35" s="1121">
        <v>2.1</v>
      </c>
      <c r="AO35" s="1121">
        <v>1.4</v>
      </c>
      <c r="AP35" s="1121">
        <v>1.4</v>
      </c>
      <c r="AQ35" s="1121" t="s">
        <v>63</v>
      </c>
      <c r="AR35" s="1121" t="s">
        <v>63</v>
      </c>
      <c r="AS35" s="1121" t="s">
        <v>63</v>
      </c>
      <c r="AT35" s="1123" t="s">
        <v>63</v>
      </c>
      <c r="AU35" s="1121" t="s">
        <v>63</v>
      </c>
      <c r="AV35" s="1123">
        <v>4.8</v>
      </c>
      <c r="BC35" s="1121"/>
      <c r="BE35" s="1122"/>
    </row>
    <row r="36" spans="1:57" x14ac:dyDescent="0.25">
      <c r="A36" s="2496" t="s">
        <v>784</v>
      </c>
      <c r="B36" s="1126">
        <v>41.561269359142933</v>
      </c>
      <c r="C36" s="1126">
        <v>41.864012777033473</v>
      </c>
      <c r="D36" s="1126">
        <v>46.687241580226214</v>
      </c>
      <c r="E36" s="1126">
        <v>49.434731972732216</v>
      </c>
      <c r="F36" s="1126">
        <v>47.796784497059356</v>
      </c>
      <c r="G36" s="1127"/>
      <c r="H36" s="1120" t="s">
        <v>560</v>
      </c>
      <c r="I36" s="1121">
        <v>44.7</v>
      </c>
      <c r="J36" s="750"/>
      <c r="K36" s="750"/>
      <c r="L36" s="750"/>
      <c r="M36" s="750"/>
      <c r="N36" s="750"/>
      <c r="O36" s="750"/>
      <c r="P36" s="750"/>
      <c r="Q36" s="750">
        <v>44.7</v>
      </c>
      <c r="R36" s="1120" t="s">
        <v>1566</v>
      </c>
      <c r="S36" s="1121">
        <v>1.9</v>
      </c>
      <c r="T36" s="1121">
        <v>1.8</v>
      </c>
      <c r="U36" s="1121">
        <v>1.5</v>
      </c>
      <c r="V36" s="1121" t="s">
        <v>63</v>
      </c>
      <c r="W36" s="1121" t="s">
        <v>63</v>
      </c>
      <c r="X36" s="1121" t="s">
        <v>63</v>
      </c>
      <c r="Y36" s="1123" t="s">
        <v>63</v>
      </c>
      <c r="Z36" s="1121" t="s">
        <v>63</v>
      </c>
      <c r="AA36" s="1123">
        <v>5.2</v>
      </c>
      <c r="AB36" s="148"/>
      <c r="AC36" s="1120" t="s">
        <v>1566</v>
      </c>
      <c r="AD36" s="1121" t="s">
        <v>63</v>
      </c>
      <c r="AE36" s="1121" t="s">
        <v>63</v>
      </c>
      <c r="AF36" s="1121" t="s">
        <v>63</v>
      </c>
      <c r="AG36" s="1121" t="s">
        <v>63</v>
      </c>
      <c r="AH36" s="1121" t="s">
        <v>63</v>
      </c>
      <c r="AI36" s="1121" t="s">
        <v>63</v>
      </c>
      <c r="AJ36" s="1123" t="s">
        <v>63</v>
      </c>
      <c r="AK36" s="1121" t="s">
        <v>63</v>
      </c>
      <c r="AL36" s="1123" t="s">
        <v>63</v>
      </c>
      <c r="AM36" s="1120" t="s">
        <v>1566</v>
      </c>
      <c r="AN36" s="1121">
        <v>1.5</v>
      </c>
      <c r="AO36" s="1121">
        <v>2.4</v>
      </c>
      <c r="AP36" s="1121">
        <v>2.6</v>
      </c>
      <c r="AQ36" s="1121" t="s">
        <v>63</v>
      </c>
      <c r="AR36" s="1121" t="s">
        <v>63</v>
      </c>
      <c r="AS36" s="1121" t="s">
        <v>63</v>
      </c>
      <c r="AT36" s="1123" t="s">
        <v>63</v>
      </c>
      <c r="AU36" s="1121" t="s">
        <v>63</v>
      </c>
      <c r="AV36" s="1123">
        <v>6.4</v>
      </c>
      <c r="BC36" s="1121"/>
      <c r="BE36" s="1122"/>
    </row>
    <row r="37" spans="1:57" ht="25.5" customHeight="1" x14ac:dyDescent="0.25">
      <c r="A37" s="2496" t="s">
        <v>783</v>
      </c>
      <c r="B37" s="1126">
        <v>19.853487127041664</v>
      </c>
      <c r="C37" s="1126">
        <v>22.089301599891453</v>
      </c>
      <c r="D37" s="1126">
        <v>19.302086271647678</v>
      </c>
      <c r="E37" s="1126">
        <v>15.691318669673322</v>
      </c>
      <c r="F37" s="1126">
        <v>16.558282227642454</v>
      </c>
      <c r="G37" s="1127"/>
      <c r="H37" s="1120" t="s">
        <v>559</v>
      </c>
      <c r="I37" s="1121">
        <v>50.2</v>
      </c>
      <c r="J37" s="750">
        <v>10.7</v>
      </c>
      <c r="K37" s="750">
        <v>26.2</v>
      </c>
      <c r="L37" s="750">
        <v>25.7</v>
      </c>
      <c r="M37" s="750">
        <v>57.2</v>
      </c>
      <c r="N37" s="750">
        <v>43.9</v>
      </c>
      <c r="O37" s="750">
        <v>108.8</v>
      </c>
      <c r="P37" s="750"/>
      <c r="Q37" s="750">
        <v>322.7</v>
      </c>
      <c r="R37" s="1120" t="s">
        <v>1565</v>
      </c>
      <c r="S37" s="1121">
        <v>0.1</v>
      </c>
      <c r="T37" s="1121">
        <v>0.6</v>
      </c>
      <c r="U37" s="1121">
        <v>3.1</v>
      </c>
      <c r="V37" s="1121">
        <v>1.7</v>
      </c>
      <c r="W37" s="1121">
        <v>0.2</v>
      </c>
      <c r="X37" s="1121" t="s">
        <v>63</v>
      </c>
      <c r="Y37" s="1123" t="s">
        <v>63</v>
      </c>
      <c r="Z37" s="1121" t="s">
        <v>63</v>
      </c>
      <c r="AA37" s="1123">
        <v>5.7</v>
      </c>
      <c r="AB37" s="148"/>
      <c r="AC37" s="1120" t="s">
        <v>1565</v>
      </c>
      <c r="AD37" s="1121" t="s">
        <v>63</v>
      </c>
      <c r="AE37" s="1121" t="s">
        <v>63</v>
      </c>
      <c r="AF37" s="1121" t="s">
        <v>63</v>
      </c>
      <c r="AG37" s="1121" t="s">
        <v>63</v>
      </c>
      <c r="AH37" s="1121" t="s">
        <v>63</v>
      </c>
      <c r="AI37" s="1121" t="s">
        <v>63</v>
      </c>
      <c r="AJ37" s="1123" t="s">
        <v>63</v>
      </c>
      <c r="AK37" s="1121" t="s">
        <v>63</v>
      </c>
      <c r="AL37" s="1123" t="s">
        <v>63</v>
      </c>
      <c r="AM37" s="1120" t="s">
        <v>1565</v>
      </c>
      <c r="AN37" s="1121" t="s">
        <v>63</v>
      </c>
      <c r="AO37" s="1121" t="s">
        <v>63</v>
      </c>
      <c r="AP37" s="1121" t="s">
        <v>63</v>
      </c>
      <c r="AQ37" s="1121" t="s">
        <v>63</v>
      </c>
      <c r="AR37" s="1121" t="s">
        <v>63</v>
      </c>
      <c r="AS37" s="1121" t="s">
        <v>63</v>
      </c>
      <c r="AT37" s="1123" t="s">
        <v>63</v>
      </c>
      <c r="AU37" s="1121" t="s">
        <v>63</v>
      </c>
      <c r="AV37" s="1123" t="s">
        <v>63</v>
      </c>
      <c r="BC37" s="1121"/>
      <c r="BE37" s="1122"/>
    </row>
    <row r="38" spans="1:57" ht="21" customHeight="1" x14ac:dyDescent="0.25">
      <c r="A38" s="2496" t="s">
        <v>782</v>
      </c>
      <c r="B38" s="1126">
        <v>6.706559599401511</v>
      </c>
      <c r="C38" s="1126">
        <v>5.6337298871454884</v>
      </c>
      <c r="D38" s="1126">
        <v>6.6981124081517258</v>
      </c>
      <c r="E38" s="1126">
        <v>5.8885397365296903</v>
      </c>
      <c r="F38" s="1126">
        <v>5.8189398047531133</v>
      </c>
      <c r="G38" s="1127"/>
      <c r="H38" s="1120" t="s">
        <v>556</v>
      </c>
      <c r="I38" s="1121">
        <v>17.600000000000001</v>
      </c>
      <c r="J38" s="750">
        <v>1.1000000000000001</v>
      </c>
      <c r="K38" s="750">
        <v>0</v>
      </c>
      <c r="L38" s="750">
        <v>0.2</v>
      </c>
      <c r="M38" s="750"/>
      <c r="N38" s="750"/>
      <c r="O38" s="750"/>
      <c r="P38" s="750"/>
      <c r="Q38" s="750">
        <v>18.899999999999999</v>
      </c>
      <c r="R38" s="1120" t="s">
        <v>549</v>
      </c>
      <c r="S38" s="1121" t="s">
        <v>63</v>
      </c>
      <c r="T38" s="1121" t="s">
        <v>63</v>
      </c>
      <c r="U38" s="1121" t="s">
        <v>63</v>
      </c>
      <c r="V38" s="1121" t="s">
        <v>63</v>
      </c>
      <c r="W38" s="1121" t="s">
        <v>63</v>
      </c>
      <c r="X38" s="1121" t="s">
        <v>63</v>
      </c>
      <c r="Y38" s="1123" t="s">
        <v>63</v>
      </c>
      <c r="Z38" s="1121" t="s">
        <v>63</v>
      </c>
      <c r="AA38" s="1123" t="s">
        <v>63</v>
      </c>
      <c r="AB38" s="148"/>
      <c r="AC38" s="1120" t="s">
        <v>549</v>
      </c>
      <c r="AD38" s="1121">
        <v>0.9</v>
      </c>
      <c r="AE38" s="1121" t="s">
        <v>63</v>
      </c>
      <c r="AF38" s="1121">
        <v>3.8</v>
      </c>
      <c r="AG38" s="1121">
        <v>5.8</v>
      </c>
      <c r="AH38" s="1121">
        <v>19.600000000000001</v>
      </c>
      <c r="AI38" s="1121">
        <v>0.4</v>
      </c>
      <c r="AJ38" s="1123">
        <v>24.2</v>
      </c>
      <c r="AK38" s="1121" t="s">
        <v>63</v>
      </c>
      <c r="AL38" s="1123">
        <v>54.8</v>
      </c>
      <c r="AM38" s="1120" t="s">
        <v>549</v>
      </c>
      <c r="AN38" s="1121" t="s">
        <v>63</v>
      </c>
      <c r="AO38" s="1121">
        <v>0.1</v>
      </c>
      <c r="AP38" s="1121" t="s">
        <v>63</v>
      </c>
      <c r="AQ38" s="1121">
        <v>0.2</v>
      </c>
      <c r="AR38" s="1121">
        <v>0.4</v>
      </c>
      <c r="AS38" s="1121" t="s">
        <v>63</v>
      </c>
      <c r="AT38" s="1123" t="s">
        <v>63</v>
      </c>
      <c r="AU38" s="1121" t="s">
        <v>63</v>
      </c>
      <c r="AV38" s="1123">
        <v>0.7</v>
      </c>
      <c r="BC38" s="1123"/>
      <c r="BE38" s="1122"/>
    </row>
    <row r="39" spans="1:57" ht="15" customHeight="1" x14ac:dyDescent="0.25">
      <c r="A39" s="2496" t="s">
        <v>780</v>
      </c>
      <c r="B39" s="1126">
        <v>31.058980385233749</v>
      </c>
      <c r="C39" s="1126">
        <v>27.543495240944807</v>
      </c>
      <c r="D39" s="1126">
        <v>27.853035925973895</v>
      </c>
      <c r="E39" s="1126">
        <v>28.275139872148163</v>
      </c>
      <c r="F39" s="1126">
        <v>29.716124206724462</v>
      </c>
      <c r="G39" s="1127"/>
      <c r="H39" s="1120" t="s">
        <v>558</v>
      </c>
      <c r="I39" s="1121">
        <v>5.8</v>
      </c>
      <c r="J39" s="750">
        <v>1.3</v>
      </c>
      <c r="K39" s="750">
        <v>0.8</v>
      </c>
      <c r="L39" s="750">
        <v>0.2</v>
      </c>
      <c r="M39" s="750">
        <v>0.3</v>
      </c>
      <c r="N39" s="750"/>
      <c r="O39" s="750"/>
      <c r="P39" s="750"/>
      <c r="Q39" s="750">
        <v>8.5</v>
      </c>
      <c r="R39" s="1120" t="s">
        <v>548</v>
      </c>
      <c r="S39" s="1121">
        <v>1.5</v>
      </c>
      <c r="T39" s="1121" t="s">
        <v>63</v>
      </c>
      <c r="U39" s="1121">
        <v>2.8</v>
      </c>
      <c r="V39" s="1121">
        <v>2.2999999999999998</v>
      </c>
      <c r="W39" s="1121">
        <v>1.2</v>
      </c>
      <c r="X39" s="1121">
        <v>0.1</v>
      </c>
      <c r="Y39" s="1121" t="s">
        <v>63</v>
      </c>
      <c r="Z39" s="1123" t="s">
        <v>63</v>
      </c>
      <c r="AA39" s="1123">
        <v>8</v>
      </c>
      <c r="AB39" s="148"/>
      <c r="AC39" s="1120" t="s">
        <v>548</v>
      </c>
      <c r="AD39" s="1121" t="s">
        <v>63</v>
      </c>
      <c r="AE39" s="1121" t="s">
        <v>63</v>
      </c>
      <c r="AF39" s="1121">
        <v>0.1</v>
      </c>
      <c r="AG39" s="1121" t="s">
        <v>63</v>
      </c>
      <c r="AH39" s="1121" t="s">
        <v>63</v>
      </c>
      <c r="AI39" s="1121" t="s">
        <v>63</v>
      </c>
      <c r="AJ39" s="1121" t="s">
        <v>63</v>
      </c>
      <c r="AK39" s="1123" t="s">
        <v>63</v>
      </c>
      <c r="AL39" s="1123">
        <v>0.1</v>
      </c>
      <c r="AM39" s="1120" t="s">
        <v>548</v>
      </c>
      <c r="AN39" s="1121" t="s">
        <v>63</v>
      </c>
      <c r="AO39" s="1121" t="s">
        <v>63</v>
      </c>
      <c r="AP39" s="1121">
        <v>1.1000000000000001</v>
      </c>
      <c r="AQ39" s="1121">
        <v>0.3</v>
      </c>
      <c r="AR39" s="1121">
        <v>1.1000000000000001</v>
      </c>
      <c r="AS39" s="1121">
        <v>0.9</v>
      </c>
      <c r="AT39" s="1121" t="s">
        <v>63</v>
      </c>
      <c r="AU39" s="1123" t="s">
        <v>63</v>
      </c>
      <c r="AV39" s="1123">
        <v>3.4</v>
      </c>
      <c r="BC39" s="1129"/>
      <c r="BE39" s="1122"/>
    </row>
    <row r="40" spans="1:57" ht="13.5" customHeight="1" x14ac:dyDescent="0.25">
      <c r="A40" s="2500" t="s">
        <v>781</v>
      </c>
      <c r="B40" s="2499">
        <v>2.7346815794506911</v>
      </c>
      <c r="C40" s="2499">
        <v>2.8927137440759818</v>
      </c>
      <c r="D40" s="2499">
        <v>3.7999180736141458</v>
      </c>
      <c r="E40" s="2499">
        <v>3.6979419790024362</v>
      </c>
      <c r="F40" s="2499">
        <v>4.0398154299144551</v>
      </c>
      <c r="G40" s="1127"/>
      <c r="H40" s="1120" t="s">
        <v>556</v>
      </c>
      <c r="I40" s="1121">
        <v>4.5999999999999996</v>
      </c>
      <c r="J40" s="750">
        <v>1.1000000000000001</v>
      </c>
      <c r="K40" s="750">
        <v>0.3</v>
      </c>
      <c r="L40" s="750"/>
      <c r="M40" s="750"/>
      <c r="N40" s="750"/>
      <c r="O40" s="750"/>
      <c r="P40" s="750"/>
      <c r="Q40" s="750">
        <v>6</v>
      </c>
      <c r="R40" s="1120" t="s">
        <v>547</v>
      </c>
      <c r="S40" s="1121" t="s">
        <v>63</v>
      </c>
      <c r="T40" s="1121" t="s">
        <v>63</v>
      </c>
      <c r="U40" s="1121" t="s">
        <v>63</v>
      </c>
      <c r="V40" s="1121">
        <v>1.1000000000000001</v>
      </c>
      <c r="W40" s="1121">
        <v>0.9</v>
      </c>
      <c r="X40" s="1121" t="s">
        <v>63</v>
      </c>
      <c r="Y40" s="1121">
        <v>0.4</v>
      </c>
      <c r="Z40" s="1123">
        <v>2.1</v>
      </c>
      <c r="AA40" s="1123">
        <v>4.5</v>
      </c>
      <c r="AB40" s="148"/>
      <c r="AC40" s="1120" t="s">
        <v>547</v>
      </c>
      <c r="AD40" s="1121" t="s">
        <v>63</v>
      </c>
      <c r="AE40" s="1121" t="s">
        <v>63</v>
      </c>
      <c r="AF40" s="1121" t="s">
        <v>63</v>
      </c>
      <c r="AG40" s="1121" t="s">
        <v>63</v>
      </c>
      <c r="AH40" s="1121" t="s">
        <v>63</v>
      </c>
      <c r="AI40" s="1121" t="s">
        <v>63</v>
      </c>
      <c r="AJ40" s="1121" t="s">
        <v>63</v>
      </c>
      <c r="AK40" s="1123" t="s">
        <v>63</v>
      </c>
      <c r="AL40" s="1123" t="s">
        <v>63</v>
      </c>
      <c r="AM40" s="1120" t="s">
        <v>547</v>
      </c>
      <c r="AN40" s="1121" t="s">
        <v>63</v>
      </c>
      <c r="AO40" s="1121" t="s">
        <v>63</v>
      </c>
      <c r="AP40" s="1121" t="s">
        <v>63</v>
      </c>
      <c r="AQ40" s="1121" t="s">
        <v>63</v>
      </c>
      <c r="AR40" s="1121" t="s">
        <v>63</v>
      </c>
      <c r="AS40" s="1121">
        <v>0.2</v>
      </c>
      <c r="AT40" s="1121">
        <v>0.2</v>
      </c>
      <c r="AU40" s="1123" t="s">
        <v>63</v>
      </c>
      <c r="AV40" s="1123">
        <v>0.4</v>
      </c>
      <c r="BC40" s="1123"/>
      <c r="BE40" s="1122"/>
    </row>
    <row r="41" spans="1:57" x14ac:dyDescent="0.25">
      <c r="A41" s="2496" t="s">
        <v>780</v>
      </c>
      <c r="B41" s="1126">
        <v>2.7294772259362463</v>
      </c>
      <c r="C41" s="1126">
        <v>2.8902631255084024</v>
      </c>
      <c r="D41" s="1126">
        <v>3.7999180736141458</v>
      </c>
      <c r="E41" s="1126">
        <v>3.6781026574012627</v>
      </c>
      <c r="F41" s="1126">
        <v>4.0392450885834554</v>
      </c>
      <c r="G41" s="1127"/>
      <c r="H41" s="1120" t="s">
        <v>557</v>
      </c>
      <c r="I41" s="1121">
        <v>64.400000000000006</v>
      </c>
      <c r="J41" s="750"/>
      <c r="K41" s="750"/>
      <c r="L41" s="750"/>
      <c r="M41" s="750"/>
      <c r="N41" s="750"/>
      <c r="O41" s="750"/>
      <c r="P41" s="750">
        <v>7.7</v>
      </c>
      <c r="Q41" s="750">
        <v>72.099999999999994</v>
      </c>
      <c r="R41" s="1120" t="s">
        <v>545</v>
      </c>
      <c r="S41" s="1121" t="s">
        <v>63</v>
      </c>
      <c r="T41" s="1121" t="s">
        <v>63</v>
      </c>
      <c r="U41" s="1121" t="s">
        <v>63</v>
      </c>
      <c r="V41" s="1121" t="s">
        <v>63</v>
      </c>
      <c r="W41" s="1121" t="s">
        <v>63</v>
      </c>
      <c r="X41" s="1121" t="s">
        <v>63</v>
      </c>
      <c r="Y41" s="1121" t="s">
        <v>63</v>
      </c>
      <c r="Z41" s="1123">
        <v>8.8000000000000007</v>
      </c>
      <c r="AA41" s="1123">
        <v>8.8000000000000007</v>
      </c>
      <c r="AB41" s="148"/>
      <c r="AC41" s="1120" t="s">
        <v>545</v>
      </c>
      <c r="AD41" s="1121" t="s">
        <v>63</v>
      </c>
      <c r="AE41" s="1121" t="s">
        <v>63</v>
      </c>
      <c r="AF41" s="1121" t="s">
        <v>63</v>
      </c>
      <c r="AG41" s="1121" t="s">
        <v>63</v>
      </c>
      <c r="AH41" s="1121" t="s">
        <v>63</v>
      </c>
      <c r="AI41" s="1121" t="s">
        <v>63</v>
      </c>
      <c r="AJ41" s="1121" t="s">
        <v>63</v>
      </c>
      <c r="AK41" s="1123">
        <v>5.0999999999999996</v>
      </c>
      <c r="AL41" s="1123">
        <v>5.0999999999999996</v>
      </c>
      <c r="AM41" s="1120" t="s">
        <v>545</v>
      </c>
      <c r="AN41" s="1121" t="s">
        <v>63</v>
      </c>
      <c r="AO41" s="1121" t="s">
        <v>63</v>
      </c>
      <c r="AP41" s="1121" t="s">
        <v>63</v>
      </c>
      <c r="AQ41" s="1121" t="s">
        <v>63</v>
      </c>
      <c r="AR41" s="1121" t="s">
        <v>63</v>
      </c>
      <c r="AS41" s="1121" t="s">
        <v>63</v>
      </c>
      <c r="AT41" s="1121" t="s">
        <v>63</v>
      </c>
      <c r="AU41" s="1123">
        <v>1.3</v>
      </c>
      <c r="AV41" s="1123">
        <v>1.3</v>
      </c>
      <c r="BC41" s="1123"/>
      <c r="BE41" s="1122"/>
    </row>
    <row r="42" spans="1:57" ht="15" customHeight="1" thickBot="1" x14ac:dyDescent="0.3">
      <c r="A42" s="2496" t="s">
        <v>779</v>
      </c>
      <c r="B42" s="1126">
        <v>5.2043535144447603E-3</v>
      </c>
      <c r="C42" s="1126">
        <v>2.4506185675790999E-3</v>
      </c>
      <c r="D42" s="1126">
        <v>0</v>
      </c>
      <c r="E42" s="1126">
        <v>1.9839321601173774E-2</v>
      </c>
      <c r="F42" s="1126">
        <v>5.7034133099998386E-4</v>
      </c>
      <c r="G42" s="1127"/>
      <c r="H42" s="1120" t="s">
        <v>545</v>
      </c>
      <c r="I42" s="1121"/>
      <c r="J42" s="750"/>
      <c r="K42" s="750"/>
      <c r="L42" s="750"/>
      <c r="M42" s="750"/>
      <c r="N42" s="750"/>
      <c r="O42" s="750"/>
      <c r="P42" s="750">
        <v>39.1</v>
      </c>
      <c r="Q42" s="750">
        <v>39.1</v>
      </c>
      <c r="R42" s="2498" t="s">
        <v>86</v>
      </c>
      <c r="S42" s="1118" t="s">
        <v>63</v>
      </c>
      <c r="T42" s="1118" t="s">
        <v>63</v>
      </c>
      <c r="U42" s="1118" t="s">
        <v>63</v>
      </c>
      <c r="V42" s="1118" t="s">
        <v>63</v>
      </c>
      <c r="W42" s="1118" t="s">
        <v>63</v>
      </c>
      <c r="X42" s="1118" t="s">
        <v>63</v>
      </c>
      <c r="Y42" s="1118" t="s">
        <v>63</v>
      </c>
      <c r="Z42" s="1118">
        <v>0.1</v>
      </c>
      <c r="AA42" s="1118">
        <v>0.1</v>
      </c>
      <c r="AB42" s="148"/>
      <c r="AC42" s="2498" t="s">
        <v>86</v>
      </c>
      <c r="AD42" s="1118" t="s">
        <v>63</v>
      </c>
      <c r="AE42" s="1118" t="s">
        <v>63</v>
      </c>
      <c r="AF42" s="1118" t="s">
        <v>63</v>
      </c>
      <c r="AG42" s="1118" t="s">
        <v>63</v>
      </c>
      <c r="AH42" s="1118" t="s">
        <v>63</v>
      </c>
      <c r="AI42" s="1118" t="s">
        <v>63</v>
      </c>
      <c r="AJ42" s="1118" t="s">
        <v>63</v>
      </c>
      <c r="AK42" s="1118">
        <v>4.4000000000000004</v>
      </c>
      <c r="AL42" s="1118">
        <v>4.4000000000000004</v>
      </c>
      <c r="AM42" s="2498" t="s">
        <v>86</v>
      </c>
      <c r="AN42" s="1118" t="s">
        <v>63</v>
      </c>
      <c r="AO42" s="1118" t="s">
        <v>63</v>
      </c>
      <c r="AP42" s="1118" t="s">
        <v>63</v>
      </c>
      <c r="AQ42" s="1118" t="s">
        <v>63</v>
      </c>
      <c r="AR42" s="1118" t="s">
        <v>63</v>
      </c>
      <c r="AS42" s="1118" t="s">
        <v>63</v>
      </c>
      <c r="AT42" s="1118" t="s">
        <v>63</v>
      </c>
      <c r="AU42" s="1118">
        <v>0.4</v>
      </c>
      <c r="AV42" s="1118">
        <v>0.4</v>
      </c>
      <c r="BE42" s="1122"/>
    </row>
    <row r="43" spans="1:57" ht="15.75" thickBot="1" x14ac:dyDescent="0.3">
      <c r="A43" s="949" t="s">
        <v>577</v>
      </c>
      <c r="B43" s="461">
        <v>101.91497805027055</v>
      </c>
      <c r="C43" s="461">
        <v>100.02325324909121</v>
      </c>
      <c r="D43" s="461">
        <v>104.34039425961365</v>
      </c>
      <c r="E43" s="948">
        <v>102.98767223008601</v>
      </c>
      <c r="F43" s="948">
        <v>103.92994616609383</v>
      </c>
      <c r="G43" s="1127"/>
      <c r="H43" s="1119" t="s">
        <v>570</v>
      </c>
      <c r="I43" s="1118"/>
      <c r="J43" s="1118"/>
      <c r="K43" s="1118"/>
      <c r="L43" s="1118"/>
      <c r="M43" s="1118"/>
      <c r="N43" s="1118"/>
      <c r="O43" s="1118"/>
      <c r="P43" s="1118">
        <v>67.7</v>
      </c>
      <c r="Q43" s="1118">
        <v>67.7</v>
      </c>
      <c r="R43" s="460" t="s">
        <v>544</v>
      </c>
      <c r="S43" s="749">
        <v>17.399999999999999</v>
      </c>
      <c r="T43" s="749">
        <v>7.4</v>
      </c>
      <c r="U43" s="749">
        <v>14.8</v>
      </c>
      <c r="V43" s="749">
        <v>5.0999999999999996</v>
      </c>
      <c r="W43" s="749">
        <v>2.2999999999999998</v>
      </c>
      <c r="X43" s="749">
        <v>0.1</v>
      </c>
      <c r="Y43" s="749">
        <v>0.4</v>
      </c>
      <c r="Z43" s="749">
        <v>16.600000000000001</v>
      </c>
      <c r="AA43" s="749">
        <v>64.2</v>
      </c>
      <c r="AB43" s="148"/>
      <c r="AC43" s="460" t="s">
        <v>544</v>
      </c>
      <c r="AD43" s="749">
        <v>7.8</v>
      </c>
      <c r="AE43" s="749">
        <v>0.2</v>
      </c>
      <c r="AF43" s="749">
        <v>4.5999999999999996</v>
      </c>
      <c r="AG43" s="749">
        <v>5.8</v>
      </c>
      <c r="AH43" s="749">
        <v>19.600000000000001</v>
      </c>
      <c r="AI43" s="749">
        <v>0.4</v>
      </c>
      <c r="AJ43" s="749">
        <v>24.2</v>
      </c>
      <c r="AK43" s="749">
        <v>42.7</v>
      </c>
      <c r="AL43" s="749">
        <v>105.4</v>
      </c>
      <c r="AM43" s="460" t="s">
        <v>544</v>
      </c>
      <c r="AN43" s="749">
        <v>4.4000000000000004</v>
      </c>
      <c r="AO43" s="749">
        <v>4.3</v>
      </c>
      <c r="AP43" s="749">
        <v>5.5</v>
      </c>
      <c r="AQ43" s="749">
        <v>0.5</v>
      </c>
      <c r="AR43" s="749">
        <v>1.5</v>
      </c>
      <c r="AS43" s="749">
        <v>1.1000000000000001</v>
      </c>
      <c r="AT43" s="749">
        <v>0.2</v>
      </c>
      <c r="AU43" s="749">
        <v>3.5</v>
      </c>
      <c r="AV43" s="749">
        <v>21</v>
      </c>
      <c r="BE43" s="1122"/>
    </row>
    <row r="44" spans="1:57" x14ac:dyDescent="0.25">
      <c r="A44"/>
      <c r="B44" s="2532"/>
      <c r="C44" s="2532"/>
      <c r="D44" s="2532"/>
      <c r="E44" s="2532"/>
      <c r="F44" s="2532"/>
      <c r="G44" s="1127"/>
      <c r="H44" s="460" t="s">
        <v>555</v>
      </c>
      <c r="I44" s="749">
        <v>165.2</v>
      </c>
      <c r="J44" s="749">
        <v>12</v>
      </c>
      <c r="K44" s="749">
        <v>27</v>
      </c>
      <c r="L44" s="749">
        <v>25.9</v>
      </c>
      <c r="M44" s="749">
        <v>57.6</v>
      </c>
      <c r="N44" s="749">
        <v>44</v>
      </c>
      <c r="O44" s="749">
        <v>108.8</v>
      </c>
      <c r="P44" s="749">
        <v>114.5</v>
      </c>
      <c r="Q44" s="749">
        <v>554.79999999999995</v>
      </c>
      <c r="R44" s="1120" t="s">
        <v>543</v>
      </c>
      <c r="S44" s="1121">
        <v>9.8000000000000007</v>
      </c>
      <c r="T44" s="1121">
        <v>13.3</v>
      </c>
      <c r="U44" s="1121">
        <v>5.0999999999999996</v>
      </c>
      <c r="V44" s="1121">
        <v>-2.5</v>
      </c>
      <c r="W44" s="1121">
        <v>-8.5</v>
      </c>
      <c r="X44" s="1121">
        <v>1.1000000000000001</v>
      </c>
      <c r="Y44" s="1123">
        <v>-0.2</v>
      </c>
      <c r="Z44" s="1121" t="s">
        <v>63</v>
      </c>
      <c r="AA44" s="1123">
        <v>18</v>
      </c>
      <c r="AB44" s="148"/>
      <c r="AC44" s="1120" t="s">
        <v>543</v>
      </c>
      <c r="AD44" s="1121">
        <v>-7</v>
      </c>
      <c r="AE44" s="1121">
        <v>-2.5</v>
      </c>
      <c r="AF44" s="1121">
        <v>-3.9</v>
      </c>
      <c r="AG44" s="1121">
        <v>0.6</v>
      </c>
      <c r="AH44" s="1121">
        <v>-0.9</v>
      </c>
      <c r="AI44" s="1121">
        <v>0.1</v>
      </c>
      <c r="AJ44" s="1123">
        <v>0.8</v>
      </c>
      <c r="AK44" s="1121" t="s">
        <v>63</v>
      </c>
      <c r="AL44" s="1123">
        <v>-12.7</v>
      </c>
      <c r="AM44" s="1120" t="s">
        <v>543</v>
      </c>
      <c r="AN44" s="1121">
        <v>0.9</v>
      </c>
      <c r="AO44" s="1121">
        <v>6.1</v>
      </c>
      <c r="AP44" s="1121">
        <v>4.8</v>
      </c>
      <c r="AQ44" s="1121">
        <v>1.6</v>
      </c>
      <c r="AR44" s="1121">
        <v>0.9</v>
      </c>
      <c r="AS44" s="1121">
        <v>1.2</v>
      </c>
      <c r="AT44" s="1123">
        <v>0.5</v>
      </c>
      <c r="AU44" s="1121" t="s">
        <v>63</v>
      </c>
      <c r="AV44" s="1123">
        <v>16</v>
      </c>
      <c r="BE44" s="1122"/>
    </row>
    <row r="45" spans="1:57" ht="15" customHeight="1" x14ac:dyDescent="0.25">
      <c r="A45" s="2496" t="s">
        <v>778</v>
      </c>
      <c r="B45" s="1126">
        <v>0.92098873682000015</v>
      </c>
      <c r="C45" s="1126">
        <v>0.59630023196999993</v>
      </c>
      <c r="D45" s="1126">
        <v>0.78459263792999989</v>
      </c>
      <c r="E45" s="1126">
        <v>0.68028564945000003</v>
      </c>
      <c r="F45" s="1126">
        <v>1.8830616453499998</v>
      </c>
      <c r="G45" s="1127"/>
      <c r="I45" s="1713"/>
      <c r="J45" s="1713"/>
      <c r="K45" s="1713"/>
      <c r="L45" s="1713"/>
      <c r="M45" s="1713"/>
      <c r="N45" s="1713"/>
      <c r="O45" s="1713"/>
      <c r="P45" s="1713"/>
      <c r="Q45" s="1713"/>
      <c r="R45" s="1120"/>
      <c r="S45" s="1121"/>
      <c r="T45" s="1121"/>
      <c r="U45" s="1121"/>
      <c r="V45" s="1121"/>
      <c r="W45" s="1121"/>
      <c r="X45" s="1121"/>
      <c r="Y45" s="750"/>
      <c r="Z45" s="750"/>
      <c r="AA45" s="750"/>
      <c r="AB45" s="148"/>
      <c r="AC45" s="1120"/>
      <c r="AD45" s="1121"/>
      <c r="AE45" s="1123"/>
      <c r="AF45" s="1123"/>
      <c r="AG45" s="1123"/>
      <c r="AH45" s="1123"/>
      <c r="AI45" s="1123"/>
      <c r="AJ45" s="1123"/>
      <c r="AK45" s="1121"/>
      <c r="AL45" s="1121"/>
      <c r="BE45" s="1122"/>
    </row>
    <row r="46" spans="1:57" x14ac:dyDescent="0.25">
      <c r="A46" s="2496" t="s">
        <v>777</v>
      </c>
      <c r="B46" s="1126">
        <v>0.82457294285000005</v>
      </c>
      <c r="C46" s="1126">
        <v>2.1378107235899999</v>
      </c>
      <c r="D46" s="1126">
        <v>0.89699428454999997</v>
      </c>
      <c r="E46" s="1126">
        <v>1.6730855593899996</v>
      </c>
      <c r="F46" s="1126">
        <v>2.1555003554099996</v>
      </c>
      <c r="G46" s="1127"/>
      <c r="H46" s="1120" t="s">
        <v>553</v>
      </c>
      <c r="I46" s="1121">
        <v>12.7</v>
      </c>
      <c r="J46" s="1121">
        <v>2.5</v>
      </c>
      <c r="K46" s="1121">
        <v>4.2</v>
      </c>
      <c r="L46" s="1121">
        <v>0.3</v>
      </c>
      <c r="M46" s="1121"/>
      <c r="N46" s="1121"/>
      <c r="O46" s="750"/>
      <c r="P46" s="1121">
        <v>149</v>
      </c>
      <c r="Q46" s="1121">
        <v>168.7</v>
      </c>
      <c r="R46" s="1120"/>
      <c r="S46" s="1121"/>
      <c r="T46" s="750"/>
      <c r="U46" s="750"/>
      <c r="V46" s="750"/>
      <c r="W46" s="750"/>
      <c r="X46" s="750"/>
      <c r="Y46" s="750"/>
      <c r="Z46" s="1121"/>
      <c r="AA46" s="1121"/>
      <c r="AB46" s="148"/>
      <c r="AC46" s="1120"/>
      <c r="AD46" s="1120"/>
      <c r="AE46" s="1120"/>
      <c r="AF46" s="1120"/>
      <c r="AG46" s="1120"/>
      <c r="AH46" s="1120"/>
      <c r="AI46" s="1120"/>
      <c r="AJ46" s="1120"/>
      <c r="AK46" s="1120"/>
      <c r="AL46" s="1120"/>
      <c r="AS46" s="2497"/>
      <c r="AT46" s="2497"/>
      <c r="AU46" s="2497"/>
      <c r="AV46" s="2497"/>
      <c r="BC46" s="2497"/>
      <c r="BE46" s="1122"/>
    </row>
    <row r="47" spans="1:57" ht="15" customHeight="1" x14ac:dyDescent="0.25">
      <c r="A47" s="2496" t="s">
        <v>776</v>
      </c>
      <c r="B47" s="1126">
        <v>3.0488239557299996</v>
      </c>
      <c r="C47" s="1126">
        <v>2.1809739071200007</v>
      </c>
      <c r="D47" s="1126">
        <v>2.6202002065099999</v>
      </c>
      <c r="E47" s="1126">
        <v>3.4877506490999997</v>
      </c>
      <c r="F47" s="1126">
        <v>3.5872998531000002</v>
      </c>
      <c r="G47" s="1127"/>
      <c r="H47" s="1120" t="s">
        <v>556</v>
      </c>
      <c r="I47" s="1121">
        <v>1.9</v>
      </c>
      <c r="J47" s="1121">
        <v>0.1</v>
      </c>
      <c r="K47" s="1121">
        <v>0.3</v>
      </c>
      <c r="L47" s="750"/>
      <c r="M47" s="750"/>
      <c r="N47" s="750"/>
      <c r="O47" s="750"/>
      <c r="P47" s="750"/>
      <c r="Q47" s="750">
        <v>2.2999999999999998</v>
      </c>
      <c r="R47" s="1120"/>
      <c r="S47" s="1120"/>
      <c r="T47" s="1120"/>
      <c r="U47" s="1120"/>
      <c r="V47" s="1120"/>
      <c r="W47" s="1120"/>
      <c r="X47" s="1120"/>
      <c r="Y47" s="1120"/>
      <c r="Z47" s="1120"/>
      <c r="AA47" s="1120"/>
      <c r="AB47" s="148"/>
      <c r="AC47" s="1120"/>
      <c r="AD47" s="1120"/>
      <c r="AE47" s="1120"/>
      <c r="AF47" s="1120"/>
      <c r="AG47" s="1120"/>
      <c r="AH47" s="1120"/>
      <c r="AI47" s="1120"/>
      <c r="AJ47" s="1120"/>
      <c r="AK47" s="1120"/>
      <c r="AL47" s="1120"/>
      <c r="BE47" s="1122"/>
    </row>
    <row r="48" spans="1:57" ht="15" customHeight="1" thickBot="1" x14ac:dyDescent="0.3">
      <c r="A48" s="462"/>
      <c r="B48" s="2533"/>
      <c r="C48" s="2533"/>
      <c r="D48" s="2533"/>
      <c r="E48" s="2533"/>
      <c r="F48" s="2533"/>
      <c r="G48" s="1127"/>
      <c r="H48" s="1120" t="s">
        <v>552</v>
      </c>
      <c r="I48" s="1121">
        <v>24</v>
      </c>
      <c r="J48" s="1121">
        <v>7.5</v>
      </c>
      <c r="K48" s="1121">
        <v>0.8</v>
      </c>
      <c r="L48" s="1121"/>
      <c r="M48" s="1121"/>
      <c r="N48" s="1121"/>
      <c r="O48" s="750"/>
      <c r="P48" s="750"/>
      <c r="Q48" s="750">
        <v>32.299999999999997</v>
      </c>
      <c r="R48" s="1120"/>
      <c r="S48" s="1120"/>
      <c r="T48" s="1120"/>
      <c r="U48" s="1120"/>
      <c r="V48" s="1120"/>
      <c r="W48" s="1120"/>
      <c r="X48" s="1120"/>
      <c r="Y48" s="1120"/>
      <c r="Z48" s="1120"/>
      <c r="AA48" s="1120"/>
      <c r="AB48" s="148"/>
      <c r="AC48" s="1120"/>
      <c r="AD48" s="1120"/>
      <c r="AE48" s="1120"/>
      <c r="AF48" s="1120"/>
      <c r="AG48" s="1120"/>
      <c r="AH48" s="1120"/>
      <c r="AI48" s="1120"/>
      <c r="AJ48" s="1120"/>
      <c r="AK48" s="1120"/>
      <c r="AL48" s="1120"/>
      <c r="BE48" s="1122"/>
    </row>
    <row r="49" spans="1:57" x14ac:dyDescent="0.25">
      <c r="A49" s="2495" t="s">
        <v>775</v>
      </c>
      <c r="B49" s="461">
        <v>106.70936368567057</v>
      </c>
      <c r="C49" s="461">
        <v>104.9383381117712</v>
      </c>
      <c r="D49" s="461">
        <v>108.64218138860363</v>
      </c>
      <c r="E49" s="461">
        <v>108.82879408802584</v>
      </c>
      <c r="F49" s="461">
        <v>111.55580801995384</v>
      </c>
      <c r="G49" s="1127"/>
      <c r="H49" s="1120" t="s">
        <v>556</v>
      </c>
      <c r="I49" s="1121">
        <v>9.1999999999999993</v>
      </c>
      <c r="J49" s="1121">
        <v>2.8</v>
      </c>
      <c r="K49" s="1121"/>
      <c r="L49" s="750"/>
      <c r="M49" s="750"/>
      <c r="N49" s="750"/>
      <c r="O49" s="750"/>
      <c r="P49" s="750"/>
      <c r="Q49" s="750">
        <v>12.1</v>
      </c>
      <c r="R49" s="1120"/>
      <c r="S49" s="1120"/>
      <c r="T49" s="1120"/>
      <c r="U49" s="1120"/>
      <c r="V49" s="1120"/>
      <c r="W49" s="1120"/>
      <c r="X49" s="1120"/>
      <c r="Y49" s="1120"/>
      <c r="Z49" s="1120"/>
      <c r="AA49" s="1120"/>
      <c r="AB49" s="148"/>
      <c r="AC49" s="1120"/>
      <c r="AD49" s="1120"/>
      <c r="AE49" s="1120"/>
      <c r="AF49" s="1120"/>
      <c r="AG49" s="1120"/>
      <c r="AH49" s="1120"/>
      <c r="AI49" s="1120"/>
      <c r="AJ49" s="1120"/>
      <c r="AK49" s="1120"/>
      <c r="AL49" s="1120"/>
      <c r="BE49" s="149"/>
    </row>
    <row r="50" spans="1:57" x14ac:dyDescent="0.25">
      <c r="A50" s="1117"/>
      <c r="B50" s="1125"/>
      <c r="C50" s="1117"/>
      <c r="D50" s="1117"/>
      <c r="E50" s="1117"/>
      <c r="F50" s="1127"/>
      <c r="G50" s="1127"/>
      <c r="H50" s="1120" t="s">
        <v>554</v>
      </c>
      <c r="I50" s="1121">
        <v>14.299999999999999</v>
      </c>
      <c r="J50" s="1121">
        <v>12.699999999999998</v>
      </c>
      <c r="K50" s="1121">
        <v>38.4</v>
      </c>
      <c r="L50" s="1121">
        <v>25</v>
      </c>
      <c r="M50" s="1121">
        <v>65.3</v>
      </c>
      <c r="N50" s="1121">
        <v>12.2</v>
      </c>
      <c r="O50" s="1121">
        <v>25.7</v>
      </c>
      <c r="P50" s="1121"/>
      <c r="Q50" s="1121">
        <v>193.7</v>
      </c>
      <c r="R50" s="1120"/>
      <c r="S50" s="1120"/>
      <c r="T50" s="1120"/>
      <c r="U50" s="1120"/>
      <c r="V50" s="1120"/>
      <c r="W50" s="1120"/>
      <c r="X50" s="1120"/>
      <c r="Y50" s="1120"/>
      <c r="Z50" s="1120"/>
      <c r="AA50" s="1120"/>
      <c r="AB50" s="148"/>
      <c r="AC50" s="1120"/>
      <c r="AD50" s="1120"/>
      <c r="AE50" s="1120"/>
      <c r="AF50" s="1120"/>
      <c r="AG50" s="1120"/>
      <c r="AH50" s="1120"/>
      <c r="AI50" s="1120"/>
      <c r="AJ50" s="1120"/>
      <c r="AK50" s="1120"/>
      <c r="AL50" s="1120"/>
      <c r="BE50" s="149"/>
    </row>
    <row r="51" spans="1:57" x14ac:dyDescent="0.25">
      <c r="A51" s="465"/>
      <c r="B51" s="465"/>
      <c r="C51" s="465"/>
      <c r="D51" s="465"/>
      <c r="E51" s="465"/>
      <c r="F51" s="465"/>
      <c r="G51" s="1127"/>
      <c r="H51" s="1124" t="s">
        <v>1564</v>
      </c>
      <c r="I51" s="1121">
        <v>3.6</v>
      </c>
      <c r="J51" s="1121">
        <v>4.9000000000000004</v>
      </c>
      <c r="K51" s="1121">
        <v>8.3000000000000007</v>
      </c>
      <c r="L51" s="1121"/>
      <c r="M51" s="750"/>
      <c r="N51" s="750"/>
      <c r="O51" s="750"/>
      <c r="P51" s="750"/>
      <c r="Q51" s="750">
        <v>16.8</v>
      </c>
      <c r="R51" s="1120"/>
      <c r="S51" s="1120"/>
      <c r="T51" s="1120"/>
      <c r="U51" s="1120"/>
      <c r="V51" s="1120"/>
      <c r="W51" s="1120"/>
      <c r="X51" s="1120"/>
      <c r="Y51" s="1120"/>
      <c r="Z51" s="1120"/>
      <c r="AA51" s="1120"/>
      <c r="AB51" s="148"/>
      <c r="AC51" s="1120"/>
      <c r="AD51" s="1120"/>
      <c r="AE51" s="1120"/>
      <c r="AF51" s="1120"/>
      <c r="AG51" s="1120"/>
      <c r="AH51" s="1120"/>
      <c r="AI51" s="1120"/>
      <c r="AJ51" s="1120"/>
      <c r="AK51" s="1120"/>
      <c r="AL51" s="1120"/>
      <c r="BE51" s="149"/>
    </row>
    <row r="52" spans="1:57" x14ac:dyDescent="0.25">
      <c r="A52" s="465"/>
      <c r="B52" s="2493"/>
      <c r="C52" s="465"/>
      <c r="D52" s="465"/>
      <c r="E52" s="465"/>
      <c r="F52" s="2494"/>
      <c r="G52" s="1127"/>
      <c r="H52" s="1124" t="s">
        <v>1563</v>
      </c>
      <c r="I52" s="1121">
        <v>6.3</v>
      </c>
      <c r="J52" s="1121">
        <v>6.8</v>
      </c>
      <c r="K52" s="1121">
        <v>8.6999999999999993</v>
      </c>
      <c r="L52" s="1121"/>
      <c r="M52" s="1121"/>
      <c r="N52" s="1121"/>
      <c r="O52" s="1121"/>
      <c r="P52" s="1123"/>
      <c r="Q52" s="1123">
        <v>21.8</v>
      </c>
      <c r="R52" s="1120"/>
      <c r="S52" s="1120"/>
      <c r="T52" s="1120"/>
      <c r="U52" s="1120"/>
      <c r="V52" s="1120"/>
      <c r="W52" s="1120"/>
      <c r="X52" s="1120"/>
      <c r="Y52" s="1120"/>
      <c r="Z52" s="1120"/>
      <c r="AA52" s="1120"/>
      <c r="AB52" s="148"/>
      <c r="AC52" s="1120"/>
      <c r="AD52" s="1120"/>
      <c r="AE52" s="1120"/>
      <c r="AF52" s="1120"/>
      <c r="AG52" s="1120"/>
      <c r="AH52" s="1120"/>
      <c r="AI52" s="1120"/>
      <c r="AJ52" s="1120"/>
      <c r="AK52" s="1120"/>
      <c r="AL52" s="1120"/>
      <c r="BE52" s="149"/>
    </row>
    <row r="53" spans="1:57" x14ac:dyDescent="0.25">
      <c r="A53" s="465"/>
      <c r="B53" s="2493"/>
      <c r="C53" s="465"/>
      <c r="D53" s="465"/>
      <c r="E53" s="465"/>
      <c r="F53" s="465"/>
      <c r="G53" s="1127"/>
      <c r="H53" s="1120" t="s">
        <v>1562</v>
      </c>
      <c r="I53" s="1121">
        <v>0.1</v>
      </c>
      <c r="J53" s="1121">
        <v>0.6</v>
      </c>
      <c r="K53" s="1121">
        <v>3.1</v>
      </c>
      <c r="L53" s="1121">
        <v>1.7</v>
      </c>
      <c r="M53" s="1121">
        <v>0.2</v>
      </c>
      <c r="N53" s="1121"/>
      <c r="O53" s="1121"/>
      <c r="P53" s="1123"/>
      <c r="Q53" s="1123">
        <v>5.7</v>
      </c>
      <c r="R53" s="1120"/>
      <c r="S53" s="1120"/>
      <c r="T53" s="1120"/>
      <c r="U53" s="1120"/>
      <c r="V53" s="1120"/>
      <c r="W53" s="1120"/>
      <c r="X53" s="1120"/>
      <c r="Y53" s="1120"/>
      <c r="Z53" s="1120"/>
      <c r="AA53" s="1120"/>
      <c r="AB53" s="148"/>
      <c r="AC53" s="1120"/>
      <c r="AD53" s="1120"/>
      <c r="AE53" s="1120"/>
      <c r="AF53" s="1120"/>
      <c r="AG53" s="1120"/>
      <c r="AH53" s="1120"/>
      <c r="AI53" s="1120"/>
      <c r="AJ53" s="1120"/>
      <c r="AK53" s="1120"/>
      <c r="AL53" s="1120"/>
    </row>
    <row r="54" spans="1:57" x14ac:dyDescent="0.25">
      <c r="A54" s="465"/>
      <c r="B54" s="2493"/>
      <c r="C54" s="465"/>
      <c r="D54" s="465"/>
      <c r="E54" s="465"/>
      <c r="F54" s="465"/>
      <c r="G54" s="1127"/>
      <c r="H54" s="1120" t="s">
        <v>551</v>
      </c>
      <c r="I54" s="1121">
        <v>2.7</v>
      </c>
      <c r="J54" s="1121">
        <v>0.2</v>
      </c>
      <c r="K54" s="1121">
        <v>10.7</v>
      </c>
      <c r="L54" s="1121">
        <v>17</v>
      </c>
      <c r="M54" s="1121">
        <v>52.5</v>
      </c>
      <c r="N54" s="1121">
        <v>6.6</v>
      </c>
      <c r="O54" s="1121">
        <v>25.5</v>
      </c>
      <c r="P54" s="1123"/>
      <c r="Q54" s="1123">
        <v>115.3</v>
      </c>
      <c r="R54" s="1120"/>
      <c r="S54" s="1120"/>
      <c r="T54" s="1120"/>
      <c r="U54" s="1120"/>
      <c r="V54" s="1120"/>
      <c r="W54" s="1120"/>
      <c r="X54" s="1120"/>
      <c r="Y54" s="1120"/>
      <c r="Z54" s="1120"/>
      <c r="AA54" s="1120"/>
      <c r="AB54" s="148"/>
      <c r="AC54" s="1120"/>
      <c r="AD54" s="1120"/>
      <c r="AE54" s="1120"/>
      <c r="AF54" s="1120"/>
      <c r="AG54" s="1120"/>
      <c r="AH54" s="1120"/>
      <c r="AI54" s="1120"/>
      <c r="AJ54" s="1120"/>
      <c r="AK54" s="1120"/>
      <c r="AL54" s="1120"/>
    </row>
    <row r="55" spans="1:57" x14ac:dyDescent="0.25">
      <c r="A55" s="465"/>
      <c r="B55" s="2493"/>
      <c r="C55" s="465"/>
      <c r="D55" s="465"/>
      <c r="E55" s="465"/>
      <c r="F55" s="465"/>
      <c r="G55" s="1127"/>
      <c r="H55" s="1120" t="s">
        <v>550</v>
      </c>
      <c r="I55" s="1121">
        <v>1.6</v>
      </c>
      <c r="J55" s="1121">
        <v>0.2</v>
      </c>
      <c r="K55" s="1121">
        <v>7.6</v>
      </c>
      <c r="L55" s="1121">
        <v>6.3</v>
      </c>
      <c r="M55" s="1121">
        <v>12.6</v>
      </c>
      <c r="N55" s="1121">
        <v>5.6</v>
      </c>
      <c r="O55" s="750">
        <v>0.2</v>
      </c>
      <c r="P55" s="1123"/>
      <c r="Q55" s="750">
        <v>34.1</v>
      </c>
      <c r="R55" s="1120"/>
      <c r="S55" s="1120"/>
      <c r="T55" s="1120"/>
      <c r="U55" s="1120"/>
      <c r="V55" s="1120"/>
      <c r="W55" s="1120"/>
      <c r="X55" s="1120"/>
      <c r="Y55" s="1120"/>
      <c r="Z55" s="1120"/>
      <c r="AA55" s="1120"/>
      <c r="AB55" s="148"/>
      <c r="AC55" s="1120"/>
      <c r="AD55" s="1120"/>
      <c r="AE55" s="1120"/>
      <c r="AF55" s="1120"/>
      <c r="AG55" s="1120"/>
      <c r="AH55" s="1120"/>
      <c r="AI55" s="1120"/>
      <c r="AJ55" s="1120"/>
      <c r="AK55" s="1120"/>
      <c r="AL55" s="1120"/>
      <c r="AM55" s="1122"/>
      <c r="AW55" s="1122"/>
    </row>
    <row r="56" spans="1:57" ht="12.75" customHeight="1" x14ac:dyDescent="0.25">
      <c r="A56" s="465"/>
      <c r="B56" s="2493"/>
      <c r="C56" s="465"/>
      <c r="D56" s="465"/>
      <c r="E56" s="465"/>
      <c r="F56" s="465"/>
      <c r="G56" s="1127"/>
      <c r="H56" s="1120" t="s">
        <v>547</v>
      </c>
      <c r="I56" s="750"/>
      <c r="J56" s="1121">
        <v>1</v>
      </c>
      <c r="K56" s="750"/>
      <c r="L56" s="750">
        <v>1.8</v>
      </c>
      <c r="M56" s="750">
        <v>0.9</v>
      </c>
      <c r="N56" s="1121">
        <v>3</v>
      </c>
      <c r="O56" s="750">
        <v>0.7</v>
      </c>
      <c r="P56" s="1121">
        <v>2.4</v>
      </c>
      <c r="Q56" s="1121">
        <v>9.8000000000000007</v>
      </c>
      <c r="R56" s="1120"/>
      <c r="S56" s="1120"/>
      <c r="T56" s="1120"/>
      <c r="U56" s="1120"/>
      <c r="V56" s="1120"/>
      <c r="W56" s="1120"/>
      <c r="X56" s="1120"/>
      <c r="Y56" s="1120"/>
      <c r="Z56" s="1120"/>
      <c r="AA56" s="1120"/>
      <c r="AB56" s="148"/>
      <c r="AC56" s="1120"/>
      <c r="AD56" s="1120"/>
      <c r="AE56" s="1120"/>
      <c r="AF56" s="1120"/>
      <c r="AG56" s="1120"/>
      <c r="AH56" s="1120"/>
      <c r="AI56" s="1120"/>
      <c r="AJ56" s="1120"/>
      <c r="AK56" s="1120"/>
      <c r="AL56" s="1120"/>
      <c r="AM56" s="1122"/>
      <c r="AW56" s="1122"/>
    </row>
    <row r="57" spans="1:57" x14ac:dyDescent="0.25">
      <c r="A57" s="465"/>
      <c r="B57" s="2493"/>
      <c r="C57" s="465"/>
      <c r="D57" s="465"/>
      <c r="E57" s="465"/>
      <c r="F57" s="465"/>
      <c r="G57" s="465"/>
      <c r="H57" s="1120" t="s">
        <v>545</v>
      </c>
      <c r="I57" s="750"/>
      <c r="J57" s="1121"/>
      <c r="K57" s="750"/>
      <c r="L57" s="750"/>
      <c r="M57" s="750"/>
      <c r="N57" s="1121"/>
      <c r="O57" s="750"/>
      <c r="P57" s="1121">
        <v>42</v>
      </c>
      <c r="Q57" s="1121">
        <v>42</v>
      </c>
      <c r="R57" s="1120"/>
      <c r="S57" s="1120"/>
      <c r="T57" s="1120"/>
      <c r="U57" s="1120"/>
      <c r="V57" s="1120"/>
      <c r="W57" s="1120"/>
      <c r="X57" s="1120"/>
      <c r="Y57" s="1120"/>
      <c r="Z57" s="1120"/>
      <c r="AA57" s="1120"/>
      <c r="AB57" s="148"/>
      <c r="AC57" s="1120"/>
      <c r="AD57" s="1120"/>
      <c r="AE57" s="1120"/>
      <c r="AF57" s="1120"/>
      <c r="AG57" s="1120"/>
      <c r="AH57" s="1120"/>
      <c r="AI57" s="1120"/>
      <c r="AJ57" s="1120"/>
      <c r="AK57" s="1120"/>
      <c r="AL57" s="1120"/>
    </row>
    <row r="58" spans="1:57" x14ac:dyDescent="0.25">
      <c r="A58" s="465"/>
      <c r="B58" s="2493"/>
      <c r="C58" s="465"/>
      <c r="D58" s="465"/>
      <c r="E58" s="465"/>
      <c r="F58" s="465"/>
      <c r="G58" s="465"/>
      <c r="H58" s="1120" t="s">
        <v>546</v>
      </c>
      <c r="I58" s="750"/>
      <c r="J58" s="750"/>
      <c r="K58" s="750"/>
      <c r="L58" s="750"/>
      <c r="M58" s="750"/>
      <c r="N58" s="750"/>
      <c r="O58" s="750"/>
      <c r="P58" s="1121">
        <v>76.7</v>
      </c>
      <c r="Q58" s="1121">
        <v>76.7</v>
      </c>
      <c r="R58" s="1120"/>
      <c r="S58" s="1120"/>
      <c r="T58" s="1120"/>
      <c r="U58" s="1120"/>
      <c r="V58" s="1120"/>
      <c r="W58" s="1120"/>
      <c r="X58" s="1120"/>
      <c r="Y58" s="1120"/>
      <c r="Z58" s="1120"/>
      <c r="AA58" s="1120"/>
      <c r="AC58" s="1120"/>
      <c r="AD58" s="1120"/>
      <c r="AE58" s="1120"/>
      <c r="AF58" s="1120"/>
      <c r="AG58" s="1120"/>
      <c r="AH58" s="1120"/>
      <c r="AI58" s="1120"/>
      <c r="AJ58" s="1120"/>
      <c r="AK58" s="1120"/>
      <c r="AL58" s="1120"/>
    </row>
    <row r="59" spans="1:57" ht="15.75" thickBot="1" x14ac:dyDescent="0.3">
      <c r="A59" s="1117"/>
      <c r="B59" s="2493"/>
      <c r="C59" s="1121"/>
      <c r="D59" s="1121"/>
      <c r="E59" s="1121"/>
      <c r="F59" s="465"/>
      <c r="G59" s="465"/>
      <c r="H59" s="1119" t="s">
        <v>86</v>
      </c>
      <c r="I59" s="1118"/>
      <c r="J59" s="1118"/>
      <c r="K59" s="1118"/>
      <c r="L59" s="1118"/>
      <c r="M59" s="1118"/>
      <c r="N59" s="1118"/>
      <c r="O59" s="1118"/>
      <c r="P59" s="1118">
        <v>31.5</v>
      </c>
      <c r="Q59" s="1118">
        <v>31.5</v>
      </c>
      <c r="R59" s="1120"/>
      <c r="S59" s="1121"/>
      <c r="T59" s="1121"/>
      <c r="U59" s="1121"/>
      <c r="V59" s="1121"/>
      <c r="W59" s="1121"/>
      <c r="X59" s="1121"/>
      <c r="Y59" s="750"/>
      <c r="Z59" s="1121"/>
      <c r="AA59" s="750"/>
    </row>
    <row r="60" spans="1:57" x14ac:dyDescent="0.25">
      <c r="A60" s="1117"/>
      <c r="B60" s="2493"/>
      <c r="C60" s="1121"/>
      <c r="D60" s="1121"/>
      <c r="E60" s="1121"/>
      <c r="F60" s="465"/>
      <c r="G60" s="465"/>
      <c r="H60" s="460" t="s">
        <v>544</v>
      </c>
      <c r="I60" s="749">
        <v>51</v>
      </c>
      <c r="J60" s="749">
        <v>23.7</v>
      </c>
      <c r="K60" s="749">
        <v>43.4</v>
      </c>
      <c r="L60" s="749">
        <v>27.2</v>
      </c>
      <c r="M60" s="749">
        <v>66.3</v>
      </c>
      <c r="N60" s="749">
        <v>15.3</v>
      </c>
      <c r="O60" s="749">
        <v>26.3</v>
      </c>
      <c r="P60" s="749">
        <v>301.7</v>
      </c>
      <c r="Q60" s="749">
        <v>554.79999999999995</v>
      </c>
    </row>
    <row r="61" spans="1:57" x14ac:dyDescent="0.25">
      <c r="A61" s="1117"/>
      <c r="B61" s="2493"/>
      <c r="C61" s="1121"/>
      <c r="D61" s="1121"/>
      <c r="E61" s="1121"/>
      <c r="F61" s="465"/>
      <c r="G61" s="465"/>
    </row>
  </sheetData>
  <mergeCells count="4">
    <mergeCell ref="AZ4:BA4"/>
    <mergeCell ref="BB4:BC4"/>
    <mergeCell ref="AW29:BB31"/>
    <mergeCell ref="AX4:AY4"/>
  </mergeCells>
  <pageMargins left="0.7" right="0.60468750000000004" top="0.75" bottom="0.75" header="0.3" footer="0.3"/>
  <pageSetup paperSize="9" scale="77" pageOrder="overThenDown" orientation="portrait" r:id="rId1"/>
  <headerFooter>
    <oddHeader>&amp;RRisk, liquidity and capital management</oddHeader>
  </headerFooter>
  <colBreaks count="4" manualBreakCount="4">
    <brk id="7" max="60" man="1"/>
    <brk id="17" max="60" man="1"/>
    <brk id="28" max="60" man="1"/>
    <brk id="38" max="60" man="1"/>
  </colBreaks>
  <legacyDrawingHF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48">
    <tabColor theme="5"/>
  </sheetPr>
  <dimension ref="B3:H54"/>
  <sheetViews>
    <sheetView view="pageBreakPreview" topLeftCell="A49" zoomScaleNormal="100" zoomScaleSheetLayoutView="100" zoomScalePageLayoutView="80" workbookViewId="0">
      <selection activeCell="E42" sqref="E42"/>
    </sheetView>
  </sheetViews>
  <sheetFormatPr defaultColWidth="9.140625" defaultRowHeight="15" x14ac:dyDescent="0.25"/>
  <cols>
    <col min="1" max="4" width="9.140625" style="225"/>
    <col min="5" max="5" width="3.5703125" style="225" customWidth="1"/>
    <col min="6" max="16384" width="9.140625" style="225"/>
  </cols>
  <sheetData>
    <row r="3" spans="4:8" x14ac:dyDescent="0.25">
      <c r="D3" s="247"/>
      <c r="E3" s="247"/>
      <c r="F3" s="247"/>
      <c r="G3" s="247"/>
      <c r="H3" s="247"/>
    </row>
    <row r="4" spans="4:8" x14ac:dyDescent="0.25">
      <c r="D4" s="247"/>
      <c r="E4" s="247"/>
      <c r="F4" s="247"/>
      <c r="G4" s="247"/>
      <c r="H4" s="247"/>
    </row>
    <row r="5" spans="4:8" x14ac:dyDescent="0.25">
      <c r="D5" s="247"/>
      <c r="E5" s="247"/>
      <c r="F5" s="247"/>
      <c r="G5" s="247"/>
      <c r="H5" s="247"/>
    </row>
    <row r="6" spans="4:8" x14ac:dyDescent="0.25">
      <c r="D6" s="247"/>
      <c r="E6" s="247"/>
      <c r="F6" s="247"/>
      <c r="G6" s="247"/>
      <c r="H6" s="247"/>
    </row>
    <row r="7" spans="4:8" x14ac:dyDescent="0.25">
      <c r="D7" s="247"/>
      <c r="E7" s="247"/>
      <c r="F7" s="247"/>
      <c r="G7" s="247"/>
      <c r="H7" s="247"/>
    </row>
    <row r="8" spans="4:8" x14ac:dyDescent="0.25">
      <c r="D8" s="247"/>
      <c r="E8" s="247"/>
      <c r="F8" s="247"/>
      <c r="G8" s="247"/>
      <c r="H8" s="247"/>
    </row>
    <row r="9" spans="4:8" x14ac:dyDescent="0.25">
      <c r="D9" s="247"/>
      <c r="E9" s="247"/>
      <c r="F9" s="247"/>
      <c r="G9" s="247"/>
      <c r="H9" s="247"/>
    </row>
    <row r="10" spans="4:8" x14ac:dyDescent="0.25">
      <c r="D10" s="247"/>
      <c r="E10" s="247"/>
      <c r="F10" s="247"/>
      <c r="G10" s="247"/>
      <c r="H10" s="247"/>
    </row>
    <row r="11" spans="4:8" x14ac:dyDescent="0.25">
      <c r="D11" s="247"/>
      <c r="E11" s="247"/>
      <c r="F11" s="247"/>
      <c r="G11" s="247"/>
      <c r="H11" s="247"/>
    </row>
    <row r="12" spans="4:8" x14ac:dyDescent="0.25">
      <c r="D12" s="247"/>
      <c r="E12" s="247"/>
      <c r="F12" s="247"/>
      <c r="G12" s="247"/>
      <c r="H12" s="247"/>
    </row>
    <row r="13" spans="4:8" x14ac:dyDescent="0.25">
      <c r="D13" s="247"/>
      <c r="E13" s="247"/>
      <c r="F13" s="247"/>
      <c r="G13" s="247"/>
      <c r="H13" s="247"/>
    </row>
    <row r="14" spans="4:8" x14ac:dyDescent="0.25">
      <c r="D14" s="247"/>
      <c r="E14" s="247"/>
      <c r="F14" s="247"/>
      <c r="G14" s="247"/>
      <c r="H14" s="247"/>
    </row>
    <row r="15" spans="4:8" x14ac:dyDescent="0.25">
      <c r="D15" s="247"/>
      <c r="E15" s="247"/>
      <c r="F15" s="247"/>
      <c r="G15" s="247"/>
      <c r="H15" s="247"/>
    </row>
    <row r="16" spans="4:8" x14ac:dyDescent="0.25">
      <c r="D16" s="247"/>
      <c r="E16" s="247"/>
      <c r="F16" s="247"/>
      <c r="G16" s="247"/>
      <c r="H16" s="247"/>
    </row>
    <row r="17" spans="4:8" x14ac:dyDescent="0.25">
      <c r="D17" s="247"/>
      <c r="E17" s="247"/>
      <c r="F17" s="247"/>
      <c r="G17" s="247"/>
      <c r="H17" s="247"/>
    </row>
    <row r="18" spans="4:8" x14ac:dyDescent="0.25">
      <c r="D18" s="247"/>
      <c r="E18" s="247"/>
      <c r="F18" s="247"/>
      <c r="G18" s="247"/>
      <c r="H18" s="247"/>
    </row>
    <row r="19" spans="4:8" x14ac:dyDescent="0.25">
      <c r="D19" s="247"/>
      <c r="E19" s="247"/>
      <c r="F19" s="247"/>
      <c r="G19" s="247"/>
      <c r="H19" s="247"/>
    </row>
    <row r="25" spans="4:8" x14ac:dyDescent="0.25">
      <c r="D25" s="247"/>
      <c r="E25" s="247"/>
      <c r="F25" s="247"/>
      <c r="G25" s="247"/>
      <c r="H25" s="247"/>
    </row>
    <row r="26" spans="4:8" x14ac:dyDescent="0.25">
      <c r="D26" s="247"/>
      <c r="E26" s="247"/>
      <c r="F26" s="247"/>
      <c r="G26" s="247"/>
      <c r="H26" s="247"/>
    </row>
    <row r="27" spans="4:8" x14ac:dyDescent="0.25">
      <c r="D27" s="247"/>
      <c r="E27" s="247"/>
      <c r="F27" s="247"/>
      <c r="G27" s="247"/>
      <c r="H27" s="247"/>
    </row>
    <row r="28" spans="4:8" x14ac:dyDescent="0.25">
      <c r="D28" s="247"/>
      <c r="E28" s="247"/>
      <c r="F28" s="247"/>
      <c r="G28" s="247"/>
      <c r="H28" s="247"/>
    </row>
    <row r="29" spans="4:8" x14ac:dyDescent="0.25">
      <c r="D29" s="247"/>
      <c r="E29" s="247"/>
      <c r="F29" s="247"/>
      <c r="G29" s="247"/>
      <c r="H29" s="247"/>
    </row>
    <row r="30" spans="4:8" x14ac:dyDescent="0.25">
      <c r="D30" s="247"/>
      <c r="E30" s="247"/>
      <c r="F30" s="247"/>
      <c r="G30" s="247"/>
      <c r="H30" s="247"/>
    </row>
    <row r="31" spans="4:8" x14ac:dyDescent="0.25">
      <c r="D31" s="247"/>
      <c r="E31" s="247"/>
      <c r="F31" s="247"/>
      <c r="G31" s="247"/>
      <c r="H31" s="247"/>
    </row>
    <row r="32" spans="4:8" x14ac:dyDescent="0.25">
      <c r="D32" s="247"/>
      <c r="E32" s="247"/>
      <c r="F32" s="247"/>
      <c r="G32" s="247"/>
      <c r="H32" s="247"/>
    </row>
    <row r="33" spans="2:8" x14ac:dyDescent="0.25">
      <c r="D33" s="247"/>
      <c r="E33" s="247"/>
      <c r="F33" s="247"/>
      <c r="G33" s="247"/>
      <c r="H33" s="247"/>
    </row>
    <row r="34" spans="2:8" x14ac:dyDescent="0.25">
      <c r="D34" s="247"/>
      <c r="E34" s="247"/>
      <c r="F34" s="247"/>
      <c r="G34" s="247"/>
      <c r="H34" s="247"/>
    </row>
    <row r="35" spans="2:8" x14ac:dyDescent="0.25">
      <c r="D35" s="247"/>
      <c r="E35" s="247"/>
      <c r="F35" s="247"/>
      <c r="G35" s="247"/>
      <c r="H35" s="247"/>
    </row>
    <row r="36" spans="2:8" x14ac:dyDescent="0.25">
      <c r="D36" s="247"/>
      <c r="E36" s="247"/>
      <c r="F36" s="247"/>
      <c r="G36" s="247"/>
      <c r="H36" s="247"/>
    </row>
    <row r="37" spans="2:8" x14ac:dyDescent="0.25">
      <c r="D37" s="247"/>
      <c r="E37" s="247"/>
      <c r="F37" s="247"/>
      <c r="G37" s="247"/>
      <c r="H37" s="247"/>
    </row>
    <row r="38" spans="2:8" x14ac:dyDescent="0.25">
      <c r="D38" s="247"/>
      <c r="E38" s="247"/>
      <c r="F38" s="247"/>
      <c r="G38" s="247"/>
      <c r="H38" s="247"/>
    </row>
    <row r="39" spans="2:8" x14ac:dyDescent="0.25">
      <c r="D39" s="247"/>
      <c r="E39" s="247"/>
      <c r="F39" s="247"/>
      <c r="G39" s="247"/>
      <c r="H39" s="247"/>
    </row>
    <row r="40" spans="2:8" x14ac:dyDescent="0.25">
      <c r="D40" s="247"/>
      <c r="E40" s="247"/>
      <c r="F40" s="247"/>
      <c r="G40" s="247"/>
      <c r="H40" s="247"/>
    </row>
    <row r="41" spans="2:8" x14ac:dyDescent="0.25">
      <c r="D41" s="247"/>
      <c r="E41" s="247"/>
      <c r="F41" s="247"/>
      <c r="G41" s="247"/>
      <c r="H41" s="247"/>
    </row>
    <row r="46" spans="2:8" x14ac:dyDescent="0.25">
      <c r="B46" s="247"/>
      <c r="C46" s="247"/>
      <c r="D46" s="247"/>
      <c r="E46" s="247"/>
      <c r="F46" s="247"/>
      <c r="G46" s="247"/>
      <c r="H46" s="247"/>
    </row>
    <row r="47" spans="2:8" x14ac:dyDescent="0.25">
      <c r="B47" s="247"/>
      <c r="C47" s="247"/>
      <c r="D47" s="247"/>
      <c r="E47" s="247"/>
      <c r="F47" s="247"/>
      <c r="G47" s="247"/>
      <c r="H47" s="247"/>
    </row>
    <row r="48" spans="2:8" x14ac:dyDescent="0.25">
      <c r="B48" s="247"/>
      <c r="C48" s="247"/>
      <c r="D48" s="247"/>
      <c r="E48" s="247"/>
      <c r="F48" s="247"/>
      <c r="G48" s="247"/>
      <c r="H48" s="247"/>
    </row>
    <row r="49" spans="2:8" x14ac:dyDescent="0.25">
      <c r="B49" s="247"/>
      <c r="C49" s="247"/>
      <c r="D49" s="247"/>
      <c r="E49" s="247"/>
      <c r="F49" s="247"/>
      <c r="G49" s="247"/>
      <c r="H49" s="247"/>
    </row>
    <row r="50" spans="2:8" x14ac:dyDescent="0.25">
      <c r="B50" s="247"/>
      <c r="C50" s="247"/>
      <c r="D50" s="247"/>
      <c r="E50" s="247"/>
      <c r="F50" s="247"/>
      <c r="G50" s="247"/>
      <c r="H50" s="247"/>
    </row>
    <row r="51" spans="2:8" x14ac:dyDescent="0.25">
      <c r="B51" s="247"/>
      <c r="C51" s="247"/>
      <c r="D51" s="247"/>
      <c r="E51" s="247"/>
      <c r="F51" s="247"/>
      <c r="G51" s="247"/>
      <c r="H51" s="247"/>
    </row>
    <row r="52" spans="2:8" x14ac:dyDescent="0.25">
      <c r="B52" s="247"/>
      <c r="C52" s="247"/>
      <c r="D52" s="247"/>
      <c r="E52" s="247"/>
      <c r="F52" s="247"/>
      <c r="G52" s="247"/>
      <c r="H52" s="247"/>
    </row>
    <row r="53" spans="2:8" x14ac:dyDescent="0.25">
      <c r="B53" s="247"/>
      <c r="C53" s="247"/>
      <c r="D53" s="247"/>
      <c r="E53" s="247"/>
      <c r="F53" s="247"/>
      <c r="G53" s="247"/>
      <c r="H53" s="247"/>
    </row>
    <row r="54" spans="2:8" x14ac:dyDescent="0.25">
      <c r="B54" s="247"/>
      <c r="C54" s="247"/>
      <c r="D54" s="247"/>
      <c r="E54" s="247"/>
      <c r="F54" s="247"/>
      <c r="G54" s="247"/>
      <c r="H54" s="247"/>
    </row>
  </sheetData>
  <printOptions horizontalCentered="1"/>
  <pageMargins left="0.23622047244094488" right="0.23622047244094488" top="0.74803149606299213" bottom="0.74803149606299213" header="0.31496062992125984" footer="0.31496062992125984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4EA4D0-D4F7-4443-8288-CEC19BA2550D}">
  <sheetPr>
    <tabColor rgb="FF99FF99"/>
  </sheetPr>
  <dimension ref="A1:J164"/>
  <sheetViews>
    <sheetView showGridLines="0" showWhiteSpace="0" view="pageBreakPreview" topLeftCell="A157" zoomScale="115" zoomScaleNormal="95" zoomScaleSheetLayoutView="115" zoomScalePageLayoutView="95" workbookViewId="0">
      <selection activeCell="E4" sqref="E4:I19"/>
    </sheetView>
  </sheetViews>
  <sheetFormatPr defaultColWidth="9.140625" defaultRowHeight="11.25" x14ac:dyDescent="0.2"/>
  <cols>
    <col min="1" max="1" width="21" style="971" customWidth="1"/>
    <col min="2" max="2" width="9.140625" style="971"/>
    <col min="3" max="9" width="8.140625" style="971" customWidth="1"/>
    <col min="10" max="16384" width="9.140625" style="971"/>
  </cols>
  <sheetData>
    <row r="1" spans="1:10" ht="13.5" customHeight="1" x14ac:dyDescent="0.2">
      <c r="A1" s="249" t="s">
        <v>598</v>
      </c>
      <c r="B1" s="258"/>
      <c r="C1" s="258"/>
      <c r="D1" s="972"/>
      <c r="E1" s="972"/>
      <c r="F1" s="972"/>
      <c r="G1" s="972"/>
      <c r="H1" s="972"/>
      <c r="I1" s="972"/>
    </row>
    <row r="2" spans="1:10" ht="13.5" customHeight="1" x14ac:dyDescent="0.2">
      <c r="A2" s="267"/>
      <c r="B2" s="972"/>
      <c r="C2" s="972"/>
      <c r="D2" s="972"/>
      <c r="E2" s="972"/>
      <c r="F2" s="972"/>
      <c r="G2" s="972"/>
      <c r="H2" s="972"/>
      <c r="I2" s="972"/>
    </row>
    <row r="3" spans="1:10" ht="12" thickBot="1" x14ac:dyDescent="0.25">
      <c r="A3" s="265" t="s">
        <v>308</v>
      </c>
      <c r="B3" s="2490" t="s">
        <v>597</v>
      </c>
      <c r="C3" s="2490"/>
      <c r="D3" s="811"/>
      <c r="E3" s="264">
        <v>2017</v>
      </c>
      <c r="F3" s="264">
        <v>2018</v>
      </c>
      <c r="G3" s="264" t="s">
        <v>622</v>
      </c>
      <c r="H3" s="264" t="s">
        <v>736</v>
      </c>
      <c r="I3" s="264" t="s">
        <v>1161</v>
      </c>
      <c r="J3" s="972"/>
    </row>
    <row r="4" spans="1:10" x14ac:dyDescent="0.2">
      <c r="A4" s="260" t="s">
        <v>1108</v>
      </c>
      <c r="B4" s="804" t="s">
        <v>305</v>
      </c>
      <c r="C4" s="803"/>
      <c r="D4" s="802"/>
      <c r="E4" s="802" t="s">
        <v>1150</v>
      </c>
      <c r="F4" s="802" t="s">
        <v>1173</v>
      </c>
      <c r="G4" s="802" t="s">
        <v>1176</v>
      </c>
      <c r="H4" s="802" t="s">
        <v>1158</v>
      </c>
      <c r="I4" s="802" t="s">
        <v>1158</v>
      </c>
      <c r="J4" s="972"/>
    </row>
    <row r="5" spans="1:10" x14ac:dyDescent="0.2">
      <c r="A5" s="261"/>
      <c r="B5" s="806" t="s">
        <v>304</v>
      </c>
      <c r="C5" s="805"/>
      <c r="D5" s="809"/>
      <c r="E5" s="809" t="s">
        <v>1165</v>
      </c>
      <c r="F5" s="802" t="s">
        <v>1152</v>
      </c>
      <c r="G5" s="802" t="s">
        <v>1158</v>
      </c>
      <c r="H5" s="802" t="s">
        <v>1175</v>
      </c>
      <c r="I5" s="802" t="s">
        <v>753</v>
      </c>
      <c r="J5" s="972"/>
    </row>
    <row r="6" spans="1:10" x14ac:dyDescent="0.2">
      <c r="A6" s="260"/>
      <c r="B6" s="804" t="s">
        <v>303</v>
      </c>
      <c r="C6" s="803"/>
      <c r="D6" s="802"/>
      <c r="E6" s="802" t="s">
        <v>1150</v>
      </c>
      <c r="F6" s="802" t="s">
        <v>1160</v>
      </c>
      <c r="G6" s="802" t="s">
        <v>1155</v>
      </c>
      <c r="H6" s="802" t="s">
        <v>1151</v>
      </c>
      <c r="I6" s="802" t="s">
        <v>752</v>
      </c>
      <c r="J6" s="972"/>
    </row>
    <row r="7" spans="1:10" ht="12" thickBot="1" x14ac:dyDescent="0.25">
      <c r="A7" s="263"/>
      <c r="B7" s="813" t="s">
        <v>302</v>
      </c>
      <c r="C7" s="812"/>
      <c r="D7" s="808"/>
      <c r="E7" s="808" t="s">
        <v>1156</v>
      </c>
      <c r="F7" s="808" t="s">
        <v>1153</v>
      </c>
      <c r="G7" s="808" t="s">
        <v>1159</v>
      </c>
      <c r="H7" s="808" t="s">
        <v>1178</v>
      </c>
      <c r="I7" s="808" t="s">
        <v>1151</v>
      </c>
      <c r="J7" s="972"/>
    </row>
    <row r="8" spans="1:10" x14ac:dyDescent="0.2">
      <c r="A8" s="260" t="s">
        <v>1109</v>
      </c>
      <c r="B8" s="804" t="s">
        <v>305</v>
      </c>
      <c r="C8" s="803"/>
      <c r="D8" s="802"/>
      <c r="E8" s="802" t="s">
        <v>1159</v>
      </c>
      <c r="F8" s="802" t="s">
        <v>1178</v>
      </c>
      <c r="G8" s="802" t="s">
        <v>1178</v>
      </c>
      <c r="H8" s="802" t="s">
        <v>1171</v>
      </c>
      <c r="I8" s="802" t="s">
        <v>1170</v>
      </c>
      <c r="J8" s="972"/>
    </row>
    <row r="9" spans="1:10" x14ac:dyDescent="0.2">
      <c r="A9" s="261"/>
      <c r="B9" s="806" t="s">
        <v>304</v>
      </c>
      <c r="C9" s="805"/>
      <c r="D9" s="809"/>
      <c r="E9" s="809" t="s">
        <v>1172</v>
      </c>
      <c r="F9" s="802" t="s">
        <v>1159</v>
      </c>
      <c r="G9" s="802" t="s">
        <v>1175</v>
      </c>
      <c r="H9" s="802" t="s">
        <v>1159</v>
      </c>
      <c r="I9" s="802" t="s">
        <v>1171</v>
      </c>
      <c r="J9" s="972"/>
    </row>
    <row r="10" spans="1:10" x14ac:dyDescent="0.2">
      <c r="A10" s="260"/>
      <c r="B10" s="804" t="s">
        <v>303</v>
      </c>
      <c r="C10" s="803"/>
      <c r="D10" s="802"/>
      <c r="E10" s="802" t="s">
        <v>1174</v>
      </c>
      <c r="F10" s="802" t="s">
        <v>1156</v>
      </c>
      <c r="G10" s="802" t="s">
        <v>1160</v>
      </c>
      <c r="H10" s="802" t="s">
        <v>1151</v>
      </c>
      <c r="I10" s="802" t="s">
        <v>1174</v>
      </c>
      <c r="J10" s="972"/>
    </row>
    <row r="11" spans="1:10" ht="12" thickBot="1" x14ac:dyDescent="0.25">
      <c r="A11" s="263"/>
      <c r="B11" s="813" t="s">
        <v>302</v>
      </c>
      <c r="C11" s="812"/>
      <c r="D11" s="808"/>
      <c r="E11" s="808" t="s">
        <v>1151</v>
      </c>
      <c r="F11" s="808" t="s">
        <v>1150</v>
      </c>
      <c r="G11" s="808" t="s">
        <v>1151</v>
      </c>
      <c r="H11" s="808" t="s">
        <v>1177</v>
      </c>
      <c r="I11" s="808" t="s">
        <v>1170</v>
      </c>
      <c r="J11" s="972"/>
    </row>
    <row r="12" spans="1:10" x14ac:dyDescent="0.2">
      <c r="A12" s="260" t="s">
        <v>1110</v>
      </c>
      <c r="B12" s="804" t="s">
        <v>305</v>
      </c>
      <c r="C12" s="803"/>
      <c r="D12" s="802"/>
      <c r="E12" s="802" t="s">
        <v>752</v>
      </c>
      <c r="F12" s="802" t="s">
        <v>1386</v>
      </c>
      <c r="G12" s="802" t="s">
        <v>1170</v>
      </c>
      <c r="H12" s="802" t="s">
        <v>1151</v>
      </c>
      <c r="I12" s="802" t="s">
        <v>1174</v>
      </c>
      <c r="J12" s="972"/>
    </row>
    <row r="13" spans="1:10" x14ac:dyDescent="0.2">
      <c r="A13" s="261"/>
      <c r="B13" s="806" t="s">
        <v>304</v>
      </c>
      <c r="C13" s="805"/>
      <c r="D13" s="809"/>
      <c r="E13" s="809" t="s">
        <v>1175</v>
      </c>
      <c r="F13" s="802" t="s">
        <v>1151</v>
      </c>
      <c r="G13" s="802" t="s">
        <v>1171</v>
      </c>
      <c r="H13" s="802" t="s">
        <v>1170</v>
      </c>
      <c r="I13" s="802" t="s">
        <v>1171</v>
      </c>
      <c r="J13" s="972"/>
    </row>
    <row r="14" spans="1:10" x14ac:dyDescent="0.2">
      <c r="A14" s="260"/>
      <c r="B14" s="804" t="s">
        <v>303</v>
      </c>
      <c r="C14" s="803"/>
      <c r="D14" s="802"/>
      <c r="E14" s="802" t="s">
        <v>1160</v>
      </c>
      <c r="F14" s="802" t="s">
        <v>1174</v>
      </c>
      <c r="G14" s="802" t="s">
        <v>752</v>
      </c>
      <c r="H14" s="802" t="s">
        <v>1160</v>
      </c>
      <c r="I14" s="802" t="s">
        <v>1160</v>
      </c>
      <c r="J14" s="972"/>
    </row>
    <row r="15" spans="1:10" ht="12" thickBot="1" x14ac:dyDescent="0.25">
      <c r="A15" s="263"/>
      <c r="B15" s="813" t="s">
        <v>302</v>
      </c>
      <c r="C15" s="812"/>
      <c r="D15" s="808"/>
      <c r="E15" s="808" t="s">
        <v>1176</v>
      </c>
      <c r="F15" s="808" t="s">
        <v>1152</v>
      </c>
      <c r="G15" s="808" t="s">
        <v>1175</v>
      </c>
      <c r="H15" s="808" t="s">
        <v>752</v>
      </c>
      <c r="I15" s="808" t="s">
        <v>1151</v>
      </c>
      <c r="J15" s="972"/>
    </row>
    <row r="16" spans="1:10" x14ac:dyDescent="0.2">
      <c r="A16" s="262" t="s">
        <v>1111</v>
      </c>
      <c r="B16" s="807" t="s">
        <v>305</v>
      </c>
      <c r="C16" s="803"/>
      <c r="D16" s="810"/>
      <c r="E16" s="810" t="s">
        <v>1154</v>
      </c>
      <c r="F16" s="810" t="s">
        <v>1169</v>
      </c>
      <c r="G16" s="810" t="s">
        <v>176</v>
      </c>
      <c r="H16" s="810" t="s">
        <v>1169</v>
      </c>
      <c r="I16" s="810" t="s">
        <v>1166</v>
      </c>
      <c r="J16" s="972"/>
    </row>
    <row r="17" spans="1:10" x14ac:dyDescent="0.2">
      <c r="A17" s="261"/>
      <c r="B17" s="806" t="s">
        <v>304</v>
      </c>
      <c r="C17" s="805"/>
      <c r="D17" s="802"/>
      <c r="E17" s="809" t="s">
        <v>1168</v>
      </c>
      <c r="F17" s="802" t="s">
        <v>114</v>
      </c>
      <c r="G17" s="802" t="s">
        <v>1164</v>
      </c>
      <c r="H17" s="802" t="s">
        <v>1162</v>
      </c>
      <c r="I17" s="802" t="s">
        <v>1167</v>
      </c>
      <c r="J17" s="972"/>
    </row>
    <row r="18" spans="1:10" x14ac:dyDescent="0.2">
      <c r="A18" s="260"/>
      <c r="B18" s="804" t="s">
        <v>303</v>
      </c>
      <c r="C18" s="803"/>
      <c r="D18" s="802"/>
      <c r="E18" s="802" t="s">
        <v>1154</v>
      </c>
      <c r="F18" s="802" t="s">
        <v>1166</v>
      </c>
      <c r="G18" s="802" t="s">
        <v>176</v>
      </c>
      <c r="H18" s="802" t="s">
        <v>1157</v>
      </c>
      <c r="I18" s="802" t="s">
        <v>1157</v>
      </c>
      <c r="J18" s="972"/>
    </row>
    <row r="19" spans="1:10" x14ac:dyDescent="0.2">
      <c r="A19" s="260"/>
      <c r="B19" s="804" t="s">
        <v>302</v>
      </c>
      <c r="C19" s="803"/>
      <c r="D19" s="802"/>
      <c r="E19" s="802" t="s">
        <v>1164</v>
      </c>
      <c r="F19" s="802" t="s">
        <v>1163</v>
      </c>
      <c r="G19" s="802" t="s">
        <v>1388</v>
      </c>
      <c r="H19" s="802" t="s">
        <v>1387</v>
      </c>
      <c r="I19" s="802" t="s">
        <v>114</v>
      </c>
      <c r="J19" s="972"/>
    </row>
    <row r="20" spans="1:10" x14ac:dyDescent="0.2">
      <c r="A20" s="266"/>
      <c r="B20" s="804"/>
      <c r="C20" s="804"/>
      <c r="D20" s="804"/>
      <c r="E20" s="260"/>
      <c r="F20" s="260"/>
      <c r="G20" s="260"/>
      <c r="H20" s="248"/>
      <c r="I20" s="248" t="s">
        <v>1385</v>
      </c>
      <c r="J20" s="972"/>
    </row>
    <row r="21" spans="1:10" ht="13.5" customHeight="1" x14ac:dyDescent="0.2">
      <c r="A21" s="262"/>
      <c r="B21" s="807"/>
      <c r="C21" s="803"/>
      <c r="D21" s="810"/>
      <c r="E21" s="974"/>
      <c r="F21" s="974"/>
      <c r="G21" s="974"/>
      <c r="H21" s="974"/>
      <c r="I21" s="974"/>
    </row>
    <row r="22" spans="1:10" x14ac:dyDescent="0.2">
      <c r="A22" s="972"/>
      <c r="B22" s="972"/>
      <c r="C22" s="972"/>
      <c r="D22" s="972"/>
      <c r="E22" s="259"/>
      <c r="F22" s="259"/>
      <c r="G22" s="259"/>
      <c r="H22" s="248"/>
      <c r="I22" s="248"/>
      <c r="J22" s="972"/>
    </row>
    <row r="23" spans="1:10" x14ac:dyDescent="0.2">
      <c r="A23" s="972"/>
      <c r="B23" s="972"/>
      <c r="C23" s="972"/>
      <c r="D23" s="972"/>
      <c r="E23" s="259"/>
      <c r="F23" s="259"/>
      <c r="G23" s="259"/>
      <c r="H23" s="248"/>
      <c r="I23" s="248"/>
      <c r="J23" s="972"/>
    </row>
    <row r="24" spans="1:10" ht="13.5" customHeight="1" x14ac:dyDescent="0.2">
      <c r="A24" s="972"/>
      <c r="B24" s="972"/>
      <c r="C24" s="972"/>
      <c r="D24" s="972"/>
      <c r="E24" s="972"/>
      <c r="F24" s="1225"/>
      <c r="G24" s="972"/>
      <c r="H24" s="972"/>
      <c r="I24" s="972"/>
      <c r="J24" s="972"/>
    </row>
    <row r="25" spans="1:10" ht="13.5" customHeight="1" x14ac:dyDescent="0.2">
      <c r="A25" s="1135" t="s">
        <v>596</v>
      </c>
      <c r="B25" s="1226"/>
      <c r="C25" s="258"/>
      <c r="D25" s="258"/>
      <c r="E25" s="972"/>
      <c r="F25" s="1225"/>
      <c r="G25" s="972"/>
      <c r="H25" s="972"/>
      <c r="I25" s="972"/>
    </row>
    <row r="26" spans="1:10" ht="13.5" customHeight="1" thickBot="1" x14ac:dyDescent="0.25">
      <c r="A26" s="972"/>
      <c r="B26" s="972"/>
      <c r="C26" s="972"/>
      <c r="D26" s="972"/>
      <c r="E26" s="972"/>
      <c r="F26" s="972"/>
      <c r="G26" s="972"/>
      <c r="H26" s="972"/>
      <c r="I26" s="972"/>
      <c r="J26" s="972"/>
    </row>
    <row r="27" spans="1:10" ht="21.75" customHeight="1" thickBot="1" x14ac:dyDescent="0.25">
      <c r="A27" s="257" t="s">
        <v>1384</v>
      </c>
      <c r="B27" s="256" t="s">
        <v>1320</v>
      </c>
      <c r="C27" s="256" t="s">
        <v>1147</v>
      </c>
      <c r="D27" s="256" t="s">
        <v>880</v>
      </c>
      <c r="E27" s="256" t="s">
        <v>845</v>
      </c>
      <c r="F27" s="256" t="s">
        <v>770</v>
      </c>
      <c r="G27" s="256" t="s">
        <v>731</v>
      </c>
      <c r="H27" s="255" t="s">
        <v>1389</v>
      </c>
      <c r="I27" s="448"/>
      <c r="J27" s="1840"/>
    </row>
    <row r="28" spans="1:10" ht="13.5" customHeight="1" x14ac:dyDescent="0.2">
      <c r="A28" s="253" t="s">
        <v>595</v>
      </c>
      <c r="B28" s="937">
        <v>-0.32</v>
      </c>
      <c r="C28" s="937">
        <v>-0.4975</v>
      </c>
      <c r="D28" s="937">
        <v>-0.43</v>
      </c>
      <c r="E28" s="937">
        <v>-0.43</v>
      </c>
      <c r="F28" s="937">
        <v>-0.38750000000000001</v>
      </c>
      <c r="G28" s="937">
        <v>-0.40500000000000003</v>
      </c>
      <c r="H28" s="650">
        <f t="shared" ref="H28:H35" si="0">B28-F28</f>
        <v>6.7500000000000004E-2</v>
      </c>
      <c r="I28" s="254"/>
      <c r="J28" s="1840"/>
    </row>
    <row r="29" spans="1:10" ht="13.5" customHeight="1" x14ac:dyDescent="0.2">
      <c r="A29" s="253" t="s">
        <v>587</v>
      </c>
      <c r="B29" s="937">
        <v>-0.1105</v>
      </c>
      <c r="C29" s="937">
        <v>-0.40749999999999997</v>
      </c>
      <c r="D29" s="937">
        <v>-0.22950000000000001</v>
      </c>
      <c r="E29" s="937">
        <v>1.3599999999999999E-2</v>
      </c>
      <c r="F29" s="937">
        <v>0.19800000000000001</v>
      </c>
      <c r="G29" s="937">
        <v>0.38800000000000001</v>
      </c>
      <c r="H29" s="650">
        <f t="shared" si="0"/>
        <v>-0.3085</v>
      </c>
      <c r="I29" s="254"/>
      <c r="J29" s="1840"/>
    </row>
    <row r="30" spans="1:10" ht="13.5" customHeight="1" x14ac:dyDescent="0.2">
      <c r="A30" s="253" t="s">
        <v>594</v>
      </c>
      <c r="B30" s="937">
        <v>-0.72499999999999998</v>
      </c>
      <c r="C30" s="937">
        <v>-0.72499999999999998</v>
      </c>
      <c r="D30" s="937">
        <v>-0.54500000000000004</v>
      </c>
      <c r="E30" s="937">
        <v>-0.64500000000000002</v>
      </c>
      <c r="F30" s="937">
        <v>-0.64500000000000002</v>
      </c>
      <c r="G30" s="937">
        <v>-0.64500000000000002</v>
      </c>
      <c r="H30" s="650">
        <f t="shared" si="0"/>
        <v>-7.999999999999996E-2</v>
      </c>
      <c r="I30" s="254"/>
      <c r="J30" s="1840"/>
    </row>
    <row r="31" spans="1:10" ht="13.5" customHeight="1" x14ac:dyDescent="0.2">
      <c r="A31" s="253" t="s">
        <v>593</v>
      </c>
      <c r="B31" s="937">
        <v>1.8599999999999998E-2</v>
      </c>
      <c r="C31" s="937">
        <v>-0.3165</v>
      </c>
      <c r="D31" s="937">
        <v>-0.14929999999999999</v>
      </c>
      <c r="E31" s="937">
        <v>0.1255</v>
      </c>
      <c r="F31" s="937">
        <v>0.35799999999999998</v>
      </c>
      <c r="G31" s="937">
        <v>0.53490000000000004</v>
      </c>
      <c r="H31" s="650">
        <f t="shared" si="0"/>
        <v>-0.33939999999999998</v>
      </c>
      <c r="I31" s="254"/>
      <c r="J31" s="1840"/>
    </row>
    <row r="32" spans="1:10" ht="13.5" customHeight="1" x14ac:dyDescent="0.2">
      <c r="A32" s="253" t="s">
        <v>592</v>
      </c>
      <c r="B32" s="937">
        <v>1.2250000000000001</v>
      </c>
      <c r="C32" s="937">
        <v>1.2250000000000001</v>
      </c>
      <c r="D32" s="937">
        <v>0.97499999999999998</v>
      </c>
      <c r="E32" s="937">
        <v>1.075</v>
      </c>
      <c r="F32" s="937">
        <v>0.72499999999999998</v>
      </c>
      <c r="G32" s="937">
        <v>0.9</v>
      </c>
      <c r="H32" s="650">
        <f t="shared" si="0"/>
        <v>0.50000000000000011</v>
      </c>
      <c r="I32" s="254"/>
      <c r="J32" s="1840"/>
    </row>
    <row r="33" spans="1:10" x14ac:dyDescent="0.2">
      <c r="A33" s="253" t="s">
        <v>591</v>
      </c>
      <c r="B33" s="937">
        <v>2.0049999999999999</v>
      </c>
      <c r="C33" s="937">
        <v>1.71</v>
      </c>
      <c r="D33" s="937">
        <v>1.75</v>
      </c>
      <c r="E33" s="937">
        <v>1.8</v>
      </c>
      <c r="F33" s="937">
        <v>1.7965</v>
      </c>
      <c r="G33" s="937">
        <v>2.0110000000000001</v>
      </c>
      <c r="H33" s="650">
        <f t="shared" si="0"/>
        <v>0.20849999999999991</v>
      </c>
      <c r="I33" s="254"/>
      <c r="J33" s="1840"/>
    </row>
    <row r="34" spans="1:10" ht="13.5" customHeight="1" x14ac:dyDescent="0.2">
      <c r="A34" s="253" t="s">
        <v>590</v>
      </c>
      <c r="B34" s="937">
        <v>-0.3</v>
      </c>
      <c r="C34" s="937">
        <v>-0.35</v>
      </c>
      <c r="D34" s="937">
        <v>-0.01</v>
      </c>
      <c r="E34" s="937">
        <v>-0.35</v>
      </c>
      <c r="F34" s="937">
        <v>-1.65</v>
      </c>
      <c r="G34" s="937">
        <v>-0.6</v>
      </c>
      <c r="H34" s="650">
        <f t="shared" si="0"/>
        <v>1.3499999999999999</v>
      </c>
      <c r="I34" s="254"/>
      <c r="J34" s="1840"/>
    </row>
    <row r="35" spans="1:10" ht="13.5" customHeight="1" x14ac:dyDescent="0.2">
      <c r="A35" s="253" t="s">
        <v>589</v>
      </c>
      <c r="B35" s="937">
        <v>0.39</v>
      </c>
      <c r="C35" s="937">
        <v>-3.5000000000000003E-2</v>
      </c>
      <c r="D35" s="937">
        <v>0.1</v>
      </c>
      <c r="E35" s="937">
        <v>0.36749999999999999</v>
      </c>
      <c r="F35" s="937">
        <v>0.50800000000000001</v>
      </c>
      <c r="G35" s="937">
        <v>0.61699999999999999</v>
      </c>
      <c r="H35" s="650">
        <f t="shared" si="0"/>
        <v>-0.11799999999999999</v>
      </c>
      <c r="I35" s="254"/>
      <c r="J35" s="1840"/>
    </row>
    <row r="36" spans="1:10" ht="13.5" customHeight="1" x14ac:dyDescent="0.2">
      <c r="A36" s="253"/>
      <c r="B36" s="938"/>
      <c r="C36" s="938"/>
      <c r="D36" s="938"/>
      <c r="E36" s="938"/>
      <c r="F36" s="938"/>
      <c r="G36" s="938"/>
      <c r="H36" s="939"/>
      <c r="I36" s="252"/>
      <c r="J36" s="1840"/>
    </row>
    <row r="37" spans="1:10" ht="12.75" x14ac:dyDescent="0.2">
      <c r="A37" s="1135" t="s">
        <v>1383</v>
      </c>
      <c r="B37" s="972"/>
      <c r="C37" s="972"/>
      <c r="D37" s="972"/>
      <c r="E37" s="972"/>
      <c r="F37" s="251"/>
      <c r="G37" s="973"/>
      <c r="H37" s="973"/>
      <c r="I37" s="973"/>
    </row>
    <row r="38" spans="1:10" x14ac:dyDescent="0.2">
      <c r="B38" s="972"/>
      <c r="C38" s="972"/>
      <c r="D38" s="972"/>
      <c r="E38" s="972"/>
      <c r="F38" s="251"/>
      <c r="G38" s="973"/>
      <c r="H38" s="973"/>
      <c r="I38" s="973"/>
    </row>
    <row r="39" spans="1:10" x14ac:dyDescent="0.2">
      <c r="A39" s="972"/>
      <c r="B39" s="972"/>
      <c r="C39" s="972"/>
      <c r="D39" s="972"/>
      <c r="E39" s="972"/>
      <c r="F39" s="251"/>
      <c r="G39" s="801"/>
      <c r="H39" s="973"/>
      <c r="I39" s="973"/>
    </row>
    <row r="40" spans="1:10" x14ac:dyDescent="0.2">
      <c r="A40" s="972"/>
      <c r="B40" s="972"/>
      <c r="C40" s="972"/>
      <c r="D40" s="972"/>
      <c r="E40" s="972"/>
      <c r="F40" s="251"/>
      <c r="G40" s="801"/>
      <c r="H40" s="973"/>
      <c r="I40" s="973"/>
    </row>
    <row r="41" spans="1:10" x14ac:dyDescent="0.2">
      <c r="A41" s="972"/>
      <c r="B41" s="972"/>
      <c r="C41" s="972"/>
      <c r="D41" s="972"/>
      <c r="E41" s="972"/>
      <c r="F41" s="973"/>
      <c r="G41" s="973"/>
      <c r="H41" s="973"/>
      <c r="I41" s="973"/>
    </row>
    <row r="42" spans="1:10" x14ac:dyDescent="0.2">
      <c r="A42" s="972"/>
      <c r="B42" s="972"/>
      <c r="C42" s="972"/>
      <c r="D42" s="972"/>
      <c r="E42" s="972"/>
      <c r="F42" s="972"/>
      <c r="G42" s="972"/>
      <c r="H42" s="972"/>
      <c r="I42" s="972"/>
    </row>
    <row r="43" spans="1:10" x14ac:dyDescent="0.2">
      <c r="A43" s="972"/>
      <c r="B43" s="972"/>
      <c r="C43" s="972"/>
      <c r="D43" s="972"/>
      <c r="E43" s="972"/>
      <c r="F43" s="972"/>
      <c r="G43" s="972"/>
      <c r="H43" s="972"/>
      <c r="I43" s="972"/>
    </row>
    <row r="44" spans="1:10" x14ac:dyDescent="0.2">
      <c r="A44" s="972"/>
      <c r="B44" s="972"/>
      <c r="C44" s="972"/>
      <c r="D44" s="972"/>
      <c r="E44" s="972"/>
      <c r="F44" s="972"/>
      <c r="G44" s="1223"/>
      <c r="H44" s="972"/>
      <c r="I44" s="972"/>
    </row>
    <row r="45" spans="1:10" x14ac:dyDescent="0.2">
      <c r="A45" s="972"/>
      <c r="B45" s="972"/>
      <c r="C45" s="972"/>
      <c r="D45" s="972"/>
      <c r="E45" s="972"/>
      <c r="F45" s="972"/>
      <c r="G45" s="1223"/>
      <c r="H45" s="972"/>
      <c r="I45" s="972"/>
    </row>
    <row r="46" spans="1:10" x14ac:dyDescent="0.2">
      <c r="A46" s="972"/>
      <c r="B46" s="972"/>
      <c r="C46" s="972"/>
      <c r="D46" s="972"/>
      <c r="E46" s="972"/>
      <c r="F46" s="972"/>
      <c r="G46" s="972"/>
      <c r="H46" s="972"/>
      <c r="I46" s="972"/>
    </row>
    <row r="47" spans="1:10" x14ac:dyDescent="0.2">
      <c r="A47" s="972"/>
      <c r="B47" s="972"/>
      <c r="C47" s="972"/>
      <c r="D47" s="972"/>
      <c r="E47" s="972"/>
      <c r="F47" s="972"/>
      <c r="G47" s="972"/>
      <c r="H47" s="972"/>
      <c r="I47" s="972"/>
    </row>
    <row r="48" spans="1:10" x14ac:dyDescent="0.2">
      <c r="A48" s="972"/>
      <c r="B48" s="972"/>
      <c r="C48" s="972"/>
      <c r="D48" s="972"/>
      <c r="E48" s="972"/>
      <c r="F48" s="972"/>
      <c r="G48" s="972"/>
      <c r="H48" s="972"/>
      <c r="I48" s="972"/>
    </row>
    <row r="49" spans="1:9" x14ac:dyDescent="0.2">
      <c r="A49" s="972"/>
      <c r="B49" s="972"/>
      <c r="C49" s="972"/>
      <c r="D49" s="972"/>
      <c r="E49" s="972"/>
      <c r="F49" s="972"/>
      <c r="G49" s="972"/>
      <c r="H49" s="972"/>
      <c r="I49" s="972"/>
    </row>
    <row r="50" spans="1:9" x14ac:dyDescent="0.2">
      <c r="A50" s="972"/>
      <c r="B50" s="972"/>
      <c r="C50" s="972"/>
      <c r="D50" s="972"/>
      <c r="E50" s="972"/>
      <c r="F50" s="972"/>
      <c r="G50" s="972"/>
      <c r="H50" s="972"/>
      <c r="I50" s="972"/>
    </row>
    <row r="51" spans="1:9" x14ac:dyDescent="0.2">
      <c r="A51" s="972"/>
      <c r="B51" s="972"/>
      <c r="C51" s="972"/>
      <c r="D51" s="972"/>
      <c r="E51" s="972"/>
      <c r="F51" s="972"/>
      <c r="G51" s="972"/>
      <c r="H51" s="972"/>
      <c r="I51" s="972"/>
    </row>
    <row r="52" spans="1:9" x14ac:dyDescent="0.2">
      <c r="A52" s="972"/>
      <c r="B52" s="972"/>
      <c r="C52" s="972"/>
      <c r="D52" s="972"/>
      <c r="E52" s="972"/>
      <c r="F52" s="972"/>
      <c r="G52" s="972"/>
      <c r="H52" s="972"/>
      <c r="I52" s="972"/>
    </row>
    <row r="53" spans="1:9" x14ac:dyDescent="0.2">
      <c r="A53" s="972"/>
      <c r="B53" s="972"/>
      <c r="C53" s="972"/>
      <c r="D53" s="972"/>
      <c r="F53" s="972"/>
      <c r="G53" s="972"/>
      <c r="H53" s="972"/>
      <c r="I53" s="972"/>
    </row>
    <row r="54" spans="1:9" x14ac:dyDescent="0.2">
      <c r="B54" s="972"/>
      <c r="C54" s="972"/>
      <c r="D54" s="972"/>
      <c r="E54" s="972"/>
      <c r="F54" s="972"/>
      <c r="G54" s="972"/>
      <c r="H54" s="972"/>
      <c r="I54" s="972"/>
    </row>
    <row r="55" spans="1:9" x14ac:dyDescent="0.2">
      <c r="A55" s="972"/>
      <c r="B55" s="972"/>
      <c r="C55" s="972"/>
      <c r="D55" s="972"/>
      <c r="E55" s="972"/>
      <c r="F55" s="972"/>
      <c r="G55" s="972"/>
      <c r="H55" s="972"/>
      <c r="I55" s="972"/>
    </row>
    <row r="56" spans="1:9" x14ac:dyDescent="0.2">
      <c r="B56" s="972"/>
      <c r="C56" s="972"/>
      <c r="D56" s="972"/>
      <c r="F56" s="972"/>
      <c r="G56" s="972"/>
      <c r="H56" s="972"/>
      <c r="I56" s="972"/>
    </row>
    <row r="57" spans="1:9" ht="12.75" x14ac:dyDescent="0.2">
      <c r="A57" s="1135" t="s">
        <v>1382</v>
      </c>
      <c r="B57" s="973"/>
      <c r="C57" s="973"/>
      <c r="D57" s="972"/>
      <c r="E57" s="972"/>
      <c r="F57" s="972"/>
      <c r="G57" s="972"/>
      <c r="H57" s="972"/>
      <c r="I57" s="972"/>
    </row>
    <row r="58" spans="1:9" x14ac:dyDescent="0.2">
      <c r="A58" s="973"/>
      <c r="B58" s="972"/>
      <c r="C58" s="972"/>
      <c r="D58" s="972"/>
      <c r="E58" s="972"/>
      <c r="F58" s="972"/>
      <c r="G58" s="972"/>
      <c r="H58" s="972"/>
      <c r="I58" s="972"/>
    </row>
    <row r="59" spans="1:9" x14ac:dyDescent="0.2">
      <c r="A59" s="972"/>
      <c r="B59" s="972"/>
      <c r="C59" s="972"/>
      <c r="D59" s="972"/>
      <c r="E59" s="972"/>
      <c r="F59" s="972"/>
      <c r="G59" s="972"/>
      <c r="H59" s="972"/>
      <c r="I59" s="972"/>
    </row>
    <row r="60" spans="1:9" x14ac:dyDescent="0.2">
      <c r="A60" s="972"/>
      <c r="B60" s="972"/>
      <c r="C60" s="972"/>
      <c r="D60" s="972"/>
      <c r="E60" s="972"/>
      <c r="F60" s="972"/>
      <c r="G60" s="267"/>
      <c r="H60" s="972"/>
      <c r="I60" s="972"/>
    </row>
    <row r="61" spans="1:9" x14ac:dyDescent="0.2">
      <c r="A61" s="972"/>
      <c r="B61" s="972"/>
      <c r="C61" s="972"/>
      <c r="D61" s="972"/>
      <c r="E61" s="972"/>
      <c r="F61" s="972"/>
      <c r="G61" s="972"/>
      <c r="H61" s="972"/>
      <c r="I61" s="972"/>
    </row>
    <row r="62" spans="1:9" x14ac:dyDescent="0.2">
      <c r="A62" s="972"/>
      <c r="B62" s="972"/>
      <c r="C62" s="972"/>
      <c r="D62" s="972"/>
      <c r="E62" s="972"/>
      <c r="F62" s="972"/>
      <c r="G62" s="972"/>
      <c r="H62" s="972"/>
      <c r="I62" s="972"/>
    </row>
    <row r="63" spans="1:9" x14ac:dyDescent="0.2">
      <c r="A63" s="972"/>
      <c r="B63" s="972"/>
      <c r="C63" s="972"/>
      <c r="D63" s="972"/>
      <c r="E63" s="972"/>
      <c r="F63" s="972"/>
      <c r="G63" s="972"/>
      <c r="H63" s="972"/>
      <c r="I63" s="972"/>
    </row>
    <row r="64" spans="1:9" x14ac:dyDescent="0.2">
      <c r="A64" s="972"/>
      <c r="B64" s="972"/>
      <c r="C64" s="972"/>
      <c r="D64" s="972"/>
      <c r="E64" s="972"/>
      <c r="F64" s="972"/>
      <c r="G64" s="972"/>
      <c r="H64" s="972"/>
      <c r="I64" s="972"/>
    </row>
    <row r="65" spans="1:10" x14ac:dyDescent="0.2">
      <c r="A65" s="972"/>
      <c r="B65" s="972"/>
      <c r="C65" s="972"/>
      <c r="D65" s="972"/>
      <c r="E65" s="972"/>
      <c r="F65" s="972"/>
      <c r="G65" s="972"/>
      <c r="H65" s="972"/>
      <c r="I65" s="972"/>
    </row>
    <row r="66" spans="1:10" x14ac:dyDescent="0.2">
      <c r="A66" s="972"/>
      <c r="B66" s="972"/>
      <c r="C66" s="972"/>
      <c r="D66" s="972"/>
      <c r="E66" s="972"/>
      <c r="F66" s="972"/>
      <c r="G66" s="972"/>
      <c r="H66" s="972"/>
      <c r="I66" s="972"/>
    </row>
    <row r="67" spans="1:10" x14ac:dyDescent="0.2">
      <c r="A67" s="972"/>
      <c r="B67" s="972"/>
      <c r="C67" s="972"/>
      <c r="D67" s="972"/>
      <c r="E67" s="972"/>
      <c r="F67" s="972"/>
      <c r="G67" s="972"/>
      <c r="H67" s="972"/>
      <c r="I67" s="972"/>
    </row>
    <row r="68" spans="1:10" x14ac:dyDescent="0.2">
      <c r="A68" s="972"/>
      <c r="B68" s="972"/>
      <c r="C68" s="972"/>
      <c r="D68" s="972"/>
      <c r="E68" s="972"/>
      <c r="F68" s="972"/>
      <c r="G68" s="972"/>
      <c r="H68" s="972"/>
      <c r="I68" s="972"/>
    </row>
    <row r="69" spans="1:10" x14ac:dyDescent="0.2">
      <c r="A69" s="972"/>
      <c r="B69" s="972"/>
      <c r="C69" s="972"/>
      <c r="D69" s="972"/>
      <c r="E69" s="972"/>
      <c r="F69" s="972"/>
      <c r="G69" s="972"/>
      <c r="H69" s="972"/>
      <c r="I69" s="972"/>
    </row>
    <row r="70" spans="1:10" x14ac:dyDescent="0.2">
      <c r="A70" s="972"/>
      <c r="B70" s="972"/>
      <c r="C70" s="972"/>
      <c r="D70" s="972"/>
      <c r="E70" s="972"/>
      <c r="F70" s="972"/>
      <c r="G70" s="972"/>
      <c r="H70" s="972"/>
      <c r="I70" s="972"/>
    </row>
    <row r="71" spans="1:10" x14ac:dyDescent="0.2">
      <c r="A71" s="972"/>
      <c r="B71" s="972"/>
      <c r="C71" s="972"/>
      <c r="D71" s="972"/>
      <c r="E71" s="972"/>
      <c r="F71" s="972"/>
      <c r="G71" s="972"/>
      <c r="H71" s="972"/>
      <c r="I71" s="972"/>
    </row>
    <row r="72" spans="1:10" x14ac:dyDescent="0.2">
      <c r="B72" s="972"/>
      <c r="C72" s="972"/>
      <c r="D72" s="972"/>
      <c r="F72" s="972"/>
      <c r="G72" s="972"/>
      <c r="H72" s="972"/>
      <c r="I72" s="972"/>
    </row>
    <row r="73" spans="1:10" x14ac:dyDescent="0.2">
      <c r="A73" s="972"/>
      <c r="B73" s="972"/>
      <c r="C73" s="972"/>
      <c r="D73" s="972"/>
      <c r="E73" s="972"/>
      <c r="F73" s="972"/>
      <c r="G73" s="250"/>
      <c r="H73" s="972"/>
      <c r="I73" s="972"/>
    </row>
    <row r="74" spans="1:10" x14ac:dyDescent="0.2">
      <c r="B74" s="972"/>
      <c r="C74" s="972"/>
      <c r="D74" s="972"/>
      <c r="F74" s="972"/>
      <c r="G74" s="972"/>
      <c r="H74" s="972"/>
      <c r="I74" s="972"/>
    </row>
    <row r="75" spans="1:10" x14ac:dyDescent="0.2">
      <c r="A75" s="972"/>
      <c r="B75" s="972"/>
      <c r="C75" s="972"/>
      <c r="D75" s="972"/>
      <c r="E75" s="972"/>
      <c r="F75" s="972"/>
      <c r="G75" s="972"/>
      <c r="H75" s="972"/>
      <c r="I75" s="972"/>
    </row>
    <row r="76" spans="1:10" x14ac:dyDescent="0.2">
      <c r="A76" s="972"/>
      <c r="B76" s="972"/>
      <c r="C76" s="972"/>
      <c r="D76" s="972"/>
      <c r="E76" s="250"/>
      <c r="F76" s="972"/>
      <c r="G76" s="972"/>
      <c r="H76" s="972"/>
      <c r="I76" s="972"/>
      <c r="J76" s="972"/>
    </row>
    <row r="77" spans="1:10" x14ac:dyDescent="0.2">
      <c r="B77" s="972"/>
      <c r="C77" s="972"/>
      <c r="D77" s="972"/>
      <c r="E77" s="250"/>
      <c r="F77" s="972"/>
      <c r="G77" s="972"/>
      <c r="H77" s="972"/>
      <c r="I77" s="972"/>
      <c r="J77" s="972"/>
    </row>
    <row r="78" spans="1:10" x14ac:dyDescent="0.2">
      <c r="B78" s="973"/>
      <c r="C78" s="972"/>
      <c r="D78" s="972"/>
      <c r="E78" s="972"/>
      <c r="F78" s="972"/>
      <c r="G78" s="972"/>
      <c r="H78" s="972"/>
      <c r="I78" s="972"/>
      <c r="J78" s="972"/>
    </row>
    <row r="79" spans="1:10" ht="12.75" x14ac:dyDescent="0.2">
      <c r="A79" s="1135" t="s">
        <v>1381</v>
      </c>
      <c r="B79" s="972"/>
      <c r="C79" s="972"/>
      <c r="D79" s="972"/>
      <c r="E79" s="972"/>
      <c r="F79" s="972"/>
      <c r="G79" s="972"/>
      <c r="H79" s="972"/>
      <c r="I79" s="972"/>
      <c r="J79" s="972"/>
    </row>
    <row r="80" spans="1:10" x14ac:dyDescent="0.2">
      <c r="A80" s="972"/>
      <c r="B80" s="972"/>
      <c r="C80" s="972"/>
      <c r="D80" s="972"/>
      <c r="E80" s="972"/>
      <c r="F80" s="972"/>
      <c r="G80" s="972"/>
      <c r="H80" s="972"/>
      <c r="I80" s="972"/>
      <c r="J80" s="972"/>
    </row>
    <row r="81" spans="1:10" x14ac:dyDescent="0.2">
      <c r="A81" s="972"/>
      <c r="B81" s="972"/>
      <c r="C81" s="972"/>
      <c r="D81" s="972"/>
      <c r="E81" s="972"/>
      <c r="F81" s="972"/>
      <c r="G81" s="972"/>
      <c r="H81" s="972"/>
      <c r="I81" s="972"/>
      <c r="J81" s="972"/>
    </row>
    <row r="82" spans="1:10" x14ac:dyDescent="0.2">
      <c r="A82" s="972"/>
      <c r="B82" s="972"/>
      <c r="C82" s="972"/>
      <c r="D82" s="972"/>
      <c r="E82" s="972"/>
      <c r="F82" s="972"/>
      <c r="G82" s="972"/>
      <c r="H82" s="972"/>
      <c r="I82" s="972"/>
      <c r="J82" s="972"/>
    </row>
    <row r="83" spans="1:10" x14ac:dyDescent="0.2">
      <c r="A83" s="972"/>
      <c r="B83" s="972"/>
      <c r="C83" s="972"/>
      <c r="D83" s="972"/>
      <c r="E83" s="972"/>
      <c r="F83" s="972"/>
      <c r="G83" s="972"/>
      <c r="H83" s="972"/>
      <c r="I83" s="972"/>
      <c r="J83" s="972"/>
    </row>
    <row r="84" spans="1:10" x14ac:dyDescent="0.2">
      <c r="A84" s="972"/>
      <c r="B84" s="972"/>
      <c r="C84" s="972"/>
      <c r="D84" s="972"/>
      <c r="E84" s="972"/>
      <c r="F84" s="972"/>
      <c r="G84" s="972"/>
      <c r="H84" s="1223"/>
      <c r="I84" s="972"/>
      <c r="J84" s="972"/>
    </row>
    <row r="85" spans="1:10" x14ac:dyDescent="0.2">
      <c r="A85" s="972"/>
      <c r="B85" s="972"/>
      <c r="C85" s="972"/>
      <c r="D85" s="972"/>
      <c r="E85" s="972"/>
      <c r="F85" s="972"/>
      <c r="G85" s="1138"/>
      <c r="H85" s="1223"/>
      <c r="I85" s="972"/>
      <c r="J85" s="972"/>
    </row>
    <row r="86" spans="1:10" x14ac:dyDescent="0.2">
      <c r="A86" s="972"/>
      <c r="B86" s="972"/>
      <c r="C86" s="972"/>
      <c r="D86" s="972"/>
      <c r="E86" s="972"/>
      <c r="F86" s="972"/>
      <c r="G86" s="1224"/>
      <c r="H86" s="1136"/>
      <c r="I86" s="972"/>
      <c r="J86" s="972"/>
    </row>
    <row r="87" spans="1:10" x14ac:dyDescent="0.2">
      <c r="A87" s="972"/>
      <c r="B87" s="972"/>
      <c r="C87" s="972"/>
      <c r="D87" s="972"/>
      <c r="E87" s="972"/>
      <c r="F87" s="972"/>
      <c r="G87" s="1138"/>
      <c r="H87" s="1136"/>
      <c r="I87" s="972"/>
      <c r="J87" s="972"/>
    </row>
    <row r="88" spans="1:10" x14ac:dyDescent="0.2">
      <c r="A88" s="972"/>
      <c r="B88" s="972"/>
      <c r="C88" s="972"/>
      <c r="D88" s="972"/>
      <c r="E88" s="972"/>
      <c r="F88" s="972"/>
      <c r="G88" s="1137"/>
      <c r="H88" s="1136"/>
      <c r="I88" s="972"/>
      <c r="J88" s="972"/>
    </row>
    <row r="89" spans="1:10" x14ac:dyDescent="0.2">
      <c r="A89" s="972"/>
      <c r="B89" s="972"/>
      <c r="C89" s="972"/>
      <c r="D89" s="972"/>
      <c r="E89" s="972"/>
      <c r="F89" s="972"/>
      <c r="G89" s="972"/>
      <c r="H89" s="972"/>
      <c r="I89" s="972"/>
      <c r="J89" s="972"/>
    </row>
    <row r="90" spans="1:10" x14ac:dyDescent="0.2">
      <c r="J90" s="972"/>
    </row>
    <row r="91" spans="1:10" x14ac:dyDescent="0.2">
      <c r="J91" s="972"/>
    </row>
    <row r="92" spans="1:10" x14ac:dyDescent="0.2">
      <c r="J92" s="972"/>
    </row>
    <row r="93" spans="1:10" x14ac:dyDescent="0.2">
      <c r="J93" s="972"/>
    </row>
    <row r="94" spans="1:10" x14ac:dyDescent="0.2">
      <c r="J94" s="972"/>
    </row>
    <row r="95" spans="1:10" x14ac:dyDescent="0.2">
      <c r="J95" s="972"/>
    </row>
    <row r="96" spans="1:10" x14ac:dyDescent="0.2">
      <c r="J96" s="972"/>
    </row>
    <row r="102" spans="1:9" ht="12.75" x14ac:dyDescent="0.2">
      <c r="A102" s="249" t="s">
        <v>1380</v>
      </c>
      <c r="B102" s="973"/>
    </row>
    <row r="103" spans="1:9" x14ac:dyDescent="0.2">
      <c r="B103" s="972"/>
      <c r="C103" s="972"/>
      <c r="D103" s="972"/>
      <c r="E103" s="972"/>
      <c r="F103" s="972"/>
      <c r="G103" s="972"/>
      <c r="H103" s="972"/>
      <c r="I103" s="972"/>
    </row>
    <row r="104" spans="1:9" x14ac:dyDescent="0.2">
      <c r="A104" s="972"/>
      <c r="B104" s="972"/>
      <c r="C104" s="972"/>
      <c r="D104" s="972"/>
      <c r="E104" s="972"/>
      <c r="F104" s="972"/>
      <c r="G104" s="972"/>
      <c r="H104" s="972"/>
      <c r="I104" s="972"/>
    </row>
    <row r="105" spans="1:9" x14ac:dyDescent="0.2">
      <c r="A105" s="972"/>
      <c r="B105" s="972"/>
      <c r="C105" s="972"/>
      <c r="D105" s="972"/>
      <c r="E105" s="972"/>
      <c r="F105" s="972"/>
      <c r="G105" s="267"/>
      <c r="H105" s="972"/>
      <c r="I105" s="972"/>
    </row>
    <row r="106" spans="1:9" x14ac:dyDescent="0.2">
      <c r="A106" s="972"/>
      <c r="B106" s="972"/>
      <c r="C106" s="972"/>
      <c r="D106" s="972"/>
      <c r="E106" s="972"/>
      <c r="F106" s="972"/>
      <c r="G106" s="972"/>
      <c r="H106" s="972"/>
      <c r="I106" s="972"/>
    </row>
    <row r="107" spans="1:9" x14ac:dyDescent="0.2">
      <c r="A107" s="972"/>
      <c r="B107" s="972"/>
      <c r="C107" s="972"/>
      <c r="D107" s="972"/>
      <c r="E107" s="972"/>
      <c r="F107" s="972"/>
      <c r="G107" s="972"/>
      <c r="H107" s="1223"/>
      <c r="I107" s="972"/>
    </row>
    <row r="108" spans="1:9" x14ac:dyDescent="0.2">
      <c r="A108" s="972"/>
      <c r="B108" s="972"/>
      <c r="C108" s="972"/>
      <c r="D108" s="972"/>
      <c r="E108" s="972"/>
      <c r="F108" s="972"/>
      <c r="G108" s="972"/>
      <c r="H108" s="1223"/>
      <c r="I108" s="972"/>
    </row>
    <row r="109" spans="1:9" x14ac:dyDescent="0.2">
      <c r="A109" s="972"/>
      <c r="B109" s="972"/>
      <c r="C109" s="972"/>
      <c r="D109" s="972"/>
      <c r="E109" s="972"/>
      <c r="F109" s="972"/>
      <c r="G109" s="972"/>
      <c r="H109" s="972"/>
      <c r="I109" s="972"/>
    </row>
    <row r="110" spans="1:9" x14ac:dyDescent="0.2">
      <c r="A110" s="972"/>
      <c r="B110" s="972"/>
      <c r="C110" s="972"/>
      <c r="D110" s="972"/>
      <c r="E110" s="972"/>
      <c r="F110" s="972"/>
      <c r="G110" s="972"/>
      <c r="H110" s="972"/>
      <c r="I110" s="972"/>
    </row>
    <row r="111" spans="1:9" x14ac:dyDescent="0.2">
      <c r="A111" s="972"/>
      <c r="B111" s="972"/>
      <c r="C111" s="972"/>
      <c r="D111" s="972"/>
      <c r="E111" s="972"/>
      <c r="F111" s="972"/>
      <c r="G111" s="972"/>
      <c r="H111" s="972"/>
      <c r="I111" s="972"/>
    </row>
    <row r="112" spans="1:9" x14ac:dyDescent="0.2">
      <c r="A112" s="972"/>
      <c r="B112" s="972"/>
      <c r="C112" s="972"/>
      <c r="D112" s="972"/>
      <c r="E112" s="972"/>
      <c r="F112" s="972"/>
      <c r="G112" s="972"/>
      <c r="H112" s="972"/>
      <c r="I112" s="972"/>
    </row>
    <row r="113" spans="1:9" x14ac:dyDescent="0.2">
      <c r="A113" s="972"/>
      <c r="B113" s="972"/>
      <c r="C113" s="972"/>
      <c r="D113" s="972"/>
      <c r="E113" s="972"/>
      <c r="F113" s="972"/>
      <c r="G113" s="972"/>
      <c r="H113" s="972"/>
      <c r="I113" s="972"/>
    </row>
    <row r="114" spans="1:9" x14ac:dyDescent="0.2">
      <c r="A114" s="972"/>
      <c r="B114" s="972"/>
      <c r="C114" s="972"/>
      <c r="D114" s="972"/>
      <c r="E114" s="972"/>
      <c r="F114" s="972"/>
      <c r="G114" s="972"/>
      <c r="H114" s="972"/>
      <c r="I114" s="972"/>
    </row>
    <row r="115" spans="1:9" x14ac:dyDescent="0.2">
      <c r="A115" s="972"/>
      <c r="B115" s="972"/>
      <c r="C115" s="972"/>
      <c r="D115" s="972"/>
      <c r="E115" s="972"/>
      <c r="F115" s="972"/>
      <c r="G115" s="972"/>
      <c r="H115" s="972"/>
      <c r="I115" s="972"/>
    </row>
    <row r="116" spans="1:9" x14ac:dyDescent="0.2">
      <c r="A116" s="972"/>
      <c r="B116" s="972"/>
      <c r="C116" s="972"/>
      <c r="D116" s="972"/>
      <c r="E116" s="972"/>
      <c r="F116" s="972"/>
      <c r="G116" s="972"/>
      <c r="H116" s="972"/>
      <c r="I116" s="972"/>
    </row>
    <row r="117" spans="1:9" x14ac:dyDescent="0.2">
      <c r="A117" s="972"/>
      <c r="B117" s="972"/>
      <c r="C117" s="972"/>
      <c r="D117" s="972"/>
      <c r="E117" s="972"/>
      <c r="F117" s="972"/>
      <c r="G117" s="972"/>
      <c r="H117" s="972"/>
      <c r="I117" s="972"/>
    </row>
    <row r="118" spans="1:9" x14ac:dyDescent="0.2">
      <c r="A118" s="972"/>
      <c r="B118" s="972"/>
      <c r="C118" s="972"/>
      <c r="D118" s="972"/>
      <c r="E118" s="972"/>
      <c r="F118" s="972"/>
      <c r="G118" s="972"/>
      <c r="H118" s="972"/>
      <c r="I118" s="972"/>
    </row>
    <row r="119" spans="1:9" x14ac:dyDescent="0.2">
      <c r="A119" s="972"/>
      <c r="B119" s="972"/>
      <c r="C119" s="972"/>
      <c r="D119" s="972"/>
      <c r="E119" s="972"/>
      <c r="F119" s="972"/>
      <c r="G119" s="972"/>
      <c r="H119" s="972"/>
      <c r="I119" s="972"/>
    </row>
    <row r="120" spans="1:9" x14ac:dyDescent="0.2">
      <c r="A120" s="972"/>
      <c r="B120" s="972"/>
      <c r="C120" s="972"/>
      <c r="D120" s="972"/>
      <c r="F120" s="972"/>
      <c r="G120" s="972"/>
      <c r="H120" s="972"/>
      <c r="I120" s="972"/>
    </row>
    <row r="121" spans="1:9" x14ac:dyDescent="0.2">
      <c r="B121" s="972"/>
      <c r="C121" s="972"/>
      <c r="D121" s="972"/>
      <c r="E121" s="972"/>
      <c r="F121" s="972"/>
      <c r="G121" s="972"/>
      <c r="H121" s="972"/>
      <c r="I121" s="972"/>
    </row>
    <row r="122" spans="1:9" x14ac:dyDescent="0.2">
      <c r="A122" s="972"/>
      <c r="B122" s="972"/>
      <c r="C122" s="972"/>
      <c r="D122" s="972"/>
      <c r="F122" s="972"/>
      <c r="G122" s="972"/>
      <c r="H122" s="972"/>
      <c r="I122" s="972"/>
    </row>
    <row r="123" spans="1:9" ht="12.75" x14ac:dyDescent="0.2">
      <c r="A123" s="1134" t="s">
        <v>886</v>
      </c>
      <c r="B123" s="972"/>
      <c r="C123" s="972"/>
      <c r="D123" s="972"/>
      <c r="E123" s="972"/>
      <c r="F123" s="972"/>
      <c r="G123" s="972"/>
      <c r="H123" s="972"/>
      <c r="I123" s="972"/>
    </row>
    <row r="124" spans="1:9" x14ac:dyDescent="0.2">
      <c r="A124" s="972"/>
      <c r="B124" s="972"/>
      <c r="C124" s="972"/>
      <c r="D124" s="972"/>
      <c r="E124" s="972"/>
      <c r="F124" s="972"/>
      <c r="G124" s="972"/>
      <c r="H124" s="972"/>
      <c r="I124" s="972"/>
    </row>
    <row r="125" spans="1:9" x14ac:dyDescent="0.2">
      <c r="A125" s="972"/>
      <c r="B125" s="972"/>
      <c r="C125" s="972"/>
      <c r="D125" s="972"/>
      <c r="E125" s="972"/>
      <c r="F125" s="972"/>
      <c r="G125" s="267"/>
      <c r="H125" s="972"/>
      <c r="I125" s="972"/>
    </row>
    <row r="126" spans="1:9" x14ac:dyDescent="0.2">
      <c r="A126" s="972"/>
      <c r="B126" s="972"/>
      <c r="C126" s="972"/>
      <c r="D126" s="972"/>
      <c r="E126" s="972"/>
      <c r="F126" s="972"/>
      <c r="G126" s="972"/>
      <c r="H126" s="972"/>
      <c r="I126" s="972"/>
    </row>
    <row r="127" spans="1:9" x14ac:dyDescent="0.2">
      <c r="A127" s="972"/>
      <c r="B127" s="972"/>
      <c r="C127" s="972"/>
      <c r="D127" s="972"/>
      <c r="E127" s="972"/>
      <c r="F127" s="972"/>
      <c r="G127" s="1223"/>
      <c r="H127" s="972"/>
      <c r="I127" s="972"/>
    </row>
    <row r="128" spans="1:9" x14ac:dyDescent="0.2">
      <c r="A128" s="972"/>
      <c r="B128" s="972"/>
      <c r="C128" s="972"/>
      <c r="D128" s="972"/>
      <c r="E128" s="972"/>
      <c r="F128" s="972"/>
      <c r="G128" s="1223"/>
      <c r="I128" s="972"/>
    </row>
    <row r="129" spans="1:9" x14ac:dyDescent="0.2">
      <c r="A129" s="972"/>
      <c r="B129" s="972"/>
      <c r="C129" s="972"/>
      <c r="D129" s="972"/>
      <c r="E129" s="972"/>
      <c r="F129" s="972"/>
      <c r="G129" s="972"/>
      <c r="I129" s="972"/>
    </row>
    <row r="130" spans="1:9" x14ac:dyDescent="0.2">
      <c r="A130" s="972"/>
      <c r="B130" s="972"/>
      <c r="C130" s="972"/>
      <c r="D130" s="972"/>
      <c r="E130" s="972"/>
      <c r="F130" s="972"/>
      <c r="G130" s="972"/>
      <c r="H130" s="973"/>
      <c r="I130" s="973"/>
    </row>
    <row r="131" spans="1:9" x14ac:dyDescent="0.2">
      <c r="A131" s="972"/>
      <c r="B131" s="972"/>
      <c r="C131" s="972"/>
      <c r="D131" s="972"/>
      <c r="E131" s="972"/>
      <c r="F131" s="972"/>
      <c r="G131" s="972"/>
      <c r="H131" s="972"/>
      <c r="I131" s="972"/>
    </row>
    <row r="132" spans="1:9" x14ac:dyDescent="0.2">
      <c r="A132" s="972"/>
      <c r="B132" s="972"/>
      <c r="C132" s="972"/>
      <c r="D132" s="972"/>
      <c r="E132" s="972"/>
      <c r="F132" s="972"/>
      <c r="G132" s="972"/>
      <c r="H132" s="972"/>
      <c r="I132" s="972"/>
    </row>
    <row r="133" spans="1:9" x14ac:dyDescent="0.2">
      <c r="A133" s="972"/>
      <c r="B133" s="972"/>
      <c r="C133" s="972"/>
      <c r="D133" s="972"/>
      <c r="E133" s="972"/>
      <c r="F133" s="972"/>
      <c r="G133" s="972"/>
      <c r="H133" s="972"/>
      <c r="I133" s="972"/>
    </row>
    <row r="134" spans="1:9" x14ac:dyDescent="0.2">
      <c r="A134" s="972"/>
      <c r="B134" s="972"/>
      <c r="C134" s="972"/>
      <c r="D134" s="972"/>
      <c r="E134" s="972"/>
      <c r="F134" s="972"/>
      <c r="H134" s="972"/>
      <c r="I134" s="972"/>
    </row>
    <row r="135" spans="1:9" x14ac:dyDescent="0.2">
      <c r="A135" s="972"/>
      <c r="B135" s="972"/>
      <c r="C135" s="972"/>
      <c r="D135" s="972"/>
      <c r="E135" s="972"/>
      <c r="F135" s="972"/>
      <c r="G135" s="972"/>
      <c r="H135" s="972"/>
      <c r="I135" s="972"/>
    </row>
    <row r="136" spans="1:9" x14ac:dyDescent="0.2">
      <c r="A136" s="972"/>
      <c r="B136" s="972"/>
      <c r="C136" s="972"/>
      <c r="D136" s="972"/>
      <c r="E136" s="972"/>
      <c r="F136" s="972"/>
      <c r="G136" s="972"/>
      <c r="H136" s="972"/>
      <c r="I136" s="972"/>
    </row>
    <row r="137" spans="1:9" x14ac:dyDescent="0.2">
      <c r="A137" s="972"/>
      <c r="B137" s="972"/>
      <c r="C137" s="972"/>
      <c r="D137" s="972"/>
      <c r="E137" s="972"/>
      <c r="F137" s="972"/>
      <c r="G137" s="972"/>
      <c r="H137" s="972"/>
      <c r="I137" s="972"/>
    </row>
    <row r="138" spans="1:9" x14ac:dyDescent="0.2">
      <c r="A138" s="972"/>
      <c r="B138" s="972"/>
      <c r="C138" s="972"/>
      <c r="D138" s="972"/>
      <c r="E138" s="972"/>
      <c r="F138" s="972"/>
      <c r="G138" s="972"/>
      <c r="H138" s="972"/>
      <c r="I138" s="972"/>
    </row>
    <row r="139" spans="1:9" x14ac:dyDescent="0.2">
      <c r="A139" s="972"/>
      <c r="B139" s="972"/>
      <c r="C139" s="972"/>
      <c r="D139" s="972"/>
      <c r="F139" s="972"/>
      <c r="G139" s="972"/>
      <c r="H139" s="972"/>
      <c r="I139" s="972"/>
    </row>
    <row r="140" spans="1:9" x14ac:dyDescent="0.2">
      <c r="A140" s="972"/>
      <c r="B140" s="972"/>
      <c r="C140" s="972"/>
      <c r="D140" s="972"/>
      <c r="F140" s="972"/>
      <c r="G140" s="972"/>
      <c r="H140" s="972"/>
      <c r="I140" s="972"/>
    </row>
    <row r="141" spans="1:9" x14ac:dyDescent="0.2">
      <c r="B141" s="972"/>
      <c r="C141" s="972"/>
      <c r="D141" s="972"/>
      <c r="E141" s="972"/>
      <c r="F141" s="972"/>
      <c r="G141" s="972"/>
      <c r="H141" s="972"/>
      <c r="I141" s="972"/>
    </row>
    <row r="142" spans="1:9" x14ac:dyDescent="0.2">
      <c r="B142" s="972"/>
      <c r="C142" s="972"/>
      <c r="D142" s="972"/>
      <c r="E142" s="972"/>
      <c r="F142" s="972"/>
      <c r="G142" s="972"/>
      <c r="H142" s="972"/>
      <c r="I142" s="972"/>
    </row>
    <row r="143" spans="1:9" x14ac:dyDescent="0.2">
      <c r="A143" s="972"/>
      <c r="B143" s="972"/>
      <c r="C143" s="972"/>
      <c r="D143" s="972"/>
      <c r="F143" s="972"/>
      <c r="G143" s="972"/>
      <c r="H143" s="972"/>
      <c r="I143" s="972"/>
    </row>
    <row r="144" spans="1:9" x14ac:dyDescent="0.2">
      <c r="A144" s="972"/>
      <c r="B144" s="972"/>
      <c r="C144" s="972"/>
      <c r="D144" s="972"/>
      <c r="E144" s="972"/>
      <c r="F144" s="972"/>
      <c r="G144" s="972"/>
      <c r="H144" s="972"/>
      <c r="I144" s="972"/>
    </row>
    <row r="145" spans="1:9" ht="12.75" x14ac:dyDescent="0.2">
      <c r="A145" s="1134" t="s">
        <v>1379</v>
      </c>
      <c r="B145" s="972"/>
      <c r="C145" s="972"/>
      <c r="D145" s="972"/>
      <c r="E145" s="972"/>
      <c r="F145" s="972"/>
      <c r="G145" s="972"/>
      <c r="H145" s="972"/>
      <c r="I145" s="972"/>
    </row>
    <row r="146" spans="1:9" x14ac:dyDescent="0.2">
      <c r="A146" s="972"/>
      <c r="B146" s="972"/>
      <c r="C146" s="972"/>
      <c r="D146" s="972"/>
      <c r="E146" s="972"/>
      <c r="F146" s="972"/>
      <c r="G146" s="972"/>
      <c r="H146" s="972"/>
      <c r="I146" s="972"/>
    </row>
    <row r="147" spans="1:9" x14ac:dyDescent="0.2">
      <c r="A147" s="972"/>
      <c r="B147" s="972"/>
      <c r="C147" s="972"/>
      <c r="D147" s="972"/>
      <c r="E147" s="972"/>
      <c r="F147" s="972"/>
      <c r="G147" s="267"/>
      <c r="H147" s="972"/>
      <c r="I147" s="972"/>
    </row>
    <row r="148" spans="1:9" x14ac:dyDescent="0.2">
      <c r="A148" s="972"/>
      <c r="B148" s="972"/>
      <c r="C148" s="972"/>
      <c r="D148" s="972"/>
      <c r="E148" s="972"/>
      <c r="F148" s="972"/>
      <c r="G148" s="972"/>
      <c r="H148" s="972"/>
      <c r="I148" s="972"/>
    </row>
    <row r="149" spans="1:9" x14ac:dyDescent="0.2">
      <c r="A149" s="972"/>
      <c r="B149" s="972"/>
      <c r="C149" s="972"/>
      <c r="D149" s="972"/>
      <c r="E149" s="972"/>
      <c r="F149" s="972"/>
      <c r="G149" s="1223"/>
      <c r="H149" s="972"/>
      <c r="I149" s="972"/>
    </row>
    <row r="150" spans="1:9" x14ac:dyDescent="0.2">
      <c r="A150" s="972"/>
      <c r="B150" s="248"/>
      <c r="C150" s="972"/>
      <c r="D150" s="972"/>
      <c r="E150" s="972"/>
      <c r="F150" s="972"/>
      <c r="G150" s="1223"/>
      <c r="H150" s="972"/>
      <c r="I150" s="972"/>
    </row>
    <row r="151" spans="1:9" x14ac:dyDescent="0.2">
      <c r="A151" s="972"/>
      <c r="B151" s="972"/>
      <c r="C151" s="972"/>
      <c r="D151" s="972"/>
      <c r="E151" s="972"/>
      <c r="F151" s="972"/>
      <c r="G151" s="972"/>
      <c r="H151" s="972"/>
      <c r="I151" s="972"/>
    </row>
    <row r="152" spans="1:9" x14ac:dyDescent="0.2">
      <c r="A152" s="972"/>
      <c r="B152" s="972"/>
      <c r="C152" s="972"/>
      <c r="D152" s="972"/>
      <c r="E152" s="972"/>
      <c r="F152" s="972"/>
      <c r="G152" s="972"/>
      <c r="H152" s="972"/>
      <c r="I152" s="972"/>
    </row>
    <row r="153" spans="1:9" x14ac:dyDescent="0.2">
      <c r="A153" s="972"/>
      <c r="B153" s="972"/>
      <c r="C153" s="972"/>
      <c r="D153" s="972"/>
      <c r="E153" s="972"/>
      <c r="F153" s="972"/>
      <c r="G153" s="972"/>
      <c r="H153" s="972"/>
      <c r="I153" s="972"/>
    </row>
    <row r="154" spans="1:9" x14ac:dyDescent="0.2">
      <c r="A154" s="972"/>
      <c r="B154" s="972"/>
      <c r="C154" s="972"/>
      <c r="D154" s="972"/>
      <c r="E154" s="972"/>
      <c r="F154" s="972"/>
      <c r="G154" s="972"/>
      <c r="H154" s="972"/>
      <c r="I154" s="972"/>
    </row>
    <row r="155" spans="1:9" x14ac:dyDescent="0.2">
      <c r="A155" s="972"/>
      <c r="B155" s="972"/>
      <c r="C155" s="972"/>
      <c r="D155" s="972"/>
      <c r="E155" s="972"/>
      <c r="F155" s="972"/>
      <c r="G155" s="972"/>
      <c r="H155" s="972"/>
      <c r="I155" s="972"/>
    </row>
    <row r="156" spans="1:9" x14ac:dyDescent="0.2">
      <c r="A156" s="972"/>
      <c r="B156" s="972"/>
      <c r="C156" s="972"/>
      <c r="D156" s="972"/>
      <c r="E156" s="972"/>
      <c r="F156" s="972"/>
      <c r="G156" s="972"/>
      <c r="H156" s="972"/>
      <c r="I156" s="972"/>
    </row>
    <row r="164" spans="5:5" x14ac:dyDescent="0.2">
      <c r="E164" s="2186" t="s">
        <v>588</v>
      </c>
    </row>
  </sheetData>
  <mergeCells count="1">
    <mergeCell ref="B3:C3"/>
  </mergeCells>
  <printOptions horizontalCentered="1"/>
  <pageMargins left="0.7" right="0.7" top="0.75" bottom="0.75" header="0.3" footer="0.3"/>
  <pageSetup paperSize="9" scale="96" orientation="portrait" r:id="rId1"/>
  <rowBreaks count="2" manualBreakCount="2">
    <brk id="36" max="8" man="1"/>
    <brk id="98" max="8" man="1"/>
  </rowBreaks>
  <ignoredErrors>
    <ignoredError sqref="E4:I19" numberStoredAsText="1"/>
  </ignoredErrors>
  <drawing r:id="rId2"/>
  <legacyDrawing r:id="rId3"/>
  <legacyDrawingHF r:id="rId4"/>
  <oleObjects>
    <mc:AlternateContent xmlns:mc="http://schemas.openxmlformats.org/markup-compatibility/2006">
      <mc:Choice Requires="x14">
        <oleObject progId="Mbnd.mbnd" shapeId="493569" r:id="rId5">
          <objectPr defaultSize="0" autoPict="0" r:id="rId6">
            <anchor moveWithCells="1">
              <from>
                <xdr:col>0</xdr:col>
                <xdr:colOff>57150</xdr:colOff>
                <xdr:row>146</xdr:row>
                <xdr:rowOff>104775</xdr:rowOff>
              </from>
              <to>
                <xdr:col>6</xdr:col>
                <xdr:colOff>533400</xdr:colOff>
                <xdr:row>161</xdr:row>
                <xdr:rowOff>38100</xdr:rowOff>
              </to>
            </anchor>
          </objectPr>
        </oleObject>
      </mc:Choice>
      <mc:Fallback>
        <oleObject progId="Mbnd.mbnd" shapeId="493569" r:id="rId5"/>
      </mc:Fallback>
    </mc:AlternateContent>
    <mc:AlternateContent xmlns:mc="http://schemas.openxmlformats.org/markup-compatibility/2006">
      <mc:Choice Requires="x14">
        <oleObject progId="Mbnd.mbnd" shapeId="493570" r:id="rId7">
          <objectPr defaultSize="0" autoPict="0" r:id="rId8">
            <anchor moveWithCells="1">
              <from>
                <xdr:col>0</xdr:col>
                <xdr:colOff>19050</xdr:colOff>
                <xdr:row>102</xdr:row>
                <xdr:rowOff>123825</xdr:rowOff>
              </from>
              <to>
                <xdr:col>6</xdr:col>
                <xdr:colOff>76200</xdr:colOff>
                <xdr:row>117</xdr:row>
                <xdr:rowOff>104775</xdr:rowOff>
              </to>
            </anchor>
          </objectPr>
        </oleObject>
      </mc:Choice>
      <mc:Fallback>
        <oleObject progId="Mbnd.mbnd" shapeId="493570" r:id="rId7"/>
      </mc:Fallback>
    </mc:AlternateContent>
    <mc:AlternateContent xmlns:mc="http://schemas.openxmlformats.org/markup-compatibility/2006">
      <mc:Choice Requires="x14">
        <oleObject progId="Mbnd.mbnd" shapeId="493571" r:id="rId9">
          <objectPr defaultSize="0" autoPict="0" r:id="rId10">
            <anchor moveWithCells="1">
              <from>
                <xdr:col>0</xdr:col>
                <xdr:colOff>0</xdr:colOff>
                <xdr:row>37</xdr:row>
                <xdr:rowOff>76200</xdr:rowOff>
              </from>
              <to>
                <xdr:col>6</xdr:col>
                <xdr:colOff>66675</xdr:colOff>
                <xdr:row>52</xdr:row>
                <xdr:rowOff>66675</xdr:rowOff>
              </to>
            </anchor>
          </objectPr>
        </oleObject>
      </mc:Choice>
      <mc:Fallback>
        <oleObject progId="Mbnd.mbnd" shapeId="493571" r:id="rId9"/>
      </mc:Fallback>
    </mc:AlternateContent>
    <mc:AlternateContent xmlns:mc="http://schemas.openxmlformats.org/markup-compatibility/2006">
      <mc:Choice Requires="x14">
        <oleObject progId="Mbnd.mbnd" shapeId="493572" r:id="rId11">
          <objectPr defaultSize="0" autoPict="0" r:id="rId12">
            <anchor moveWithCells="1">
              <from>
                <xdr:col>0</xdr:col>
                <xdr:colOff>47625</xdr:colOff>
                <xdr:row>124</xdr:row>
                <xdr:rowOff>9525</xdr:rowOff>
              </from>
              <to>
                <xdr:col>6</xdr:col>
                <xdr:colOff>85725</xdr:colOff>
                <xdr:row>139</xdr:row>
                <xdr:rowOff>38100</xdr:rowOff>
              </to>
            </anchor>
          </objectPr>
        </oleObject>
      </mc:Choice>
      <mc:Fallback>
        <oleObject progId="Mbnd.mbnd" shapeId="493572" r:id="rId11"/>
      </mc:Fallback>
    </mc:AlternateContent>
    <mc:AlternateContent xmlns:mc="http://schemas.openxmlformats.org/markup-compatibility/2006">
      <mc:Choice Requires="x14">
        <oleObject progId="Mbnd.mbnd" shapeId="493573" r:id="rId13">
          <objectPr defaultSize="0" autoPict="0" r:id="rId14">
            <anchor moveWithCells="1">
              <from>
                <xdr:col>0</xdr:col>
                <xdr:colOff>0</xdr:colOff>
                <xdr:row>79</xdr:row>
                <xdr:rowOff>38100</xdr:rowOff>
              </from>
              <to>
                <xdr:col>6</xdr:col>
                <xdr:colOff>0</xdr:colOff>
                <xdr:row>94</xdr:row>
                <xdr:rowOff>95250</xdr:rowOff>
              </to>
            </anchor>
          </objectPr>
        </oleObject>
      </mc:Choice>
      <mc:Fallback>
        <oleObject progId="Mbnd.mbnd" shapeId="493573" r:id="rId13"/>
      </mc:Fallback>
    </mc:AlternateContent>
    <mc:AlternateContent xmlns:mc="http://schemas.openxmlformats.org/markup-compatibility/2006">
      <mc:Choice Requires="x14">
        <oleObject progId="Mbnd.mbnd" shapeId="493574" r:id="rId15">
          <objectPr defaultSize="0" autoPict="0" r:id="rId16">
            <anchor moveWithCells="1">
              <from>
                <xdr:col>0</xdr:col>
                <xdr:colOff>0</xdr:colOff>
                <xdr:row>57</xdr:row>
                <xdr:rowOff>47625</xdr:rowOff>
              </from>
              <to>
                <xdr:col>6</xdr:col>
                <xdr:colOff>19050</xdr:colOff>
                <xdr:row>74</xdr:row>
                <xdr:rowOff>38100</xdr:rowOff>
              </to>
            </anchor>
          </objectPr>
        </oleObject>
      </mc:Choice>
      <mc:Fallback>
        <oleObject progId="Mbnd.mbnd" shapeId="493574" r:id="rId15"/>
      </mc:Fallback>
    </mc:AlternateContent>
  </oleObject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2">
    <tabColor rgb="FF99FF99"/>
  </sheetPr>
  <dimension ref="A1:S49"/>
  <sheetViews>
    <sheetView view="pageBreakPreview" topLeftCell="A46" zoomScaleNormal="100" zoomScaleSheetLayoutView="100" workbookViewId="0">
      <selection activeCell="E54" sqref="E54"/>
    </sheetView>
  </sheetViews>
  <sheetFormatPr defaultColWidth="9.140625" defaultRowHeight="11.25" x14ac:dyDescent="0.2"/>
  <cols>
    <col min="1" max="1" width="22.7109375" style="268" customWidth="1"/>
    <col min="2" max="2" width="9.140625" style="268"/>
    <col min="3" max="3" width="12" style="268" customWidth="1"/>
    <col min="4" max="4" width="13.140625" style="268" customWidth="1"/>
    <col min="5" max="5" width="27.140625" style="268" customWidth="1"/>
    <col min="6" max="8" width="9.140625" style="268" customWidth="1"/>
    <col min="9" max="9" width="9.140625" style="268"/>
    <col min="10" max="10" width="9.28515625" style="268" customWidth="1"/>
    <col min="11" max="16384" width="9.140625" style="268"/>
  </cols>
  <sheetData>
    <row r="1" spans="1:19" ht="13.5" customHeight="1" x14ac:dyDescent="0.2">
      <c r="A1" s="276" t="s">
        <v>0</v>
      </c>
    </row>
    <row r="2" spans="1:19" ht="13.5" customHeight="1" x14ac:dyDescent="0.2">
      <c r="A2" s="271"/>
      <c r="B2" s="271"/>
      <c r="C2" s="271"/>
      <c r="D2" s="271"/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</row>
    <row r="3" spans="1:19" ht="13.5" customHeight="1" x14ac:dyDescent="0.2">
      <c r="A3" s="273" t="s">
        <v>614</v>
      </c>
      <c r="B3" s="273"/>
      <c r="C3" s="273"/>
      <c r="D3" s="273"/>
      <c r="E3" s="273"/>
      <c r="F3" s="273"/>
      <c r="G3" s="273"/>
      <c r="H3" s="271"/>
      <c r="I3" s="275"/>
      <c r="J3" s="275"/>
      <c r="K3" s="275"/>
      <c r="L3" s="275"/>
      <c r="M3" s="275"/>
      <c r="N3" s="275"/>
      <c r="O3" s="275"/>
      <c r="P3" s="275"/>
      <c r="Q3" s="271"/>
      <c r="R3" s="271"/>
      <c r="S3" s="271"/>
    </row>
    <row r="4" spans="1:19" ht="13.5" customHeight="1" x14ac:dyDescent="0.2">
      <c r="A4" s="273" t="s">
        <v>613</v>
      </c>
      <c r="B4" s="273"/>
      <c r="C4" s="273"/>
      <c r="D4" s="273"/>
      <c r="E4" s="273"/>
      <c r="F4" s="273"/>
      <c r="G4" s="273"/>
      <c r="H4" s="271"/>
      <c r="I4" s="271"/>
      <c r="J4" s="271"/>
      <c r="K4" s="271"/>
      <c r="L4" s="271"/>
      <c r="M4" s="271"/>
      <c r="N4" s="271"/>
      <c r="O4" s="271"/>
      <c r="P4" s="271"/>
      <c r="Q4" s="271"/>
      <c r="R4" s="271"/>
      <c r="S4" s="271"/>
    </row>
    <row r="5" spans="1:19" ht="13.5" customHeight="1" x14ac:dyDescent="0.2">
      <c r="A5" s="273"/>
      <c r="B5" s="273"/>
      <c r="C5" s="273"/>
      <c r="D5" s="273"/>
      <c r="E5" s="273"/>
      <c r="F5" s="273"/>
      <c r="G5" s="273"/>
      <c r="H5" s="271"/>
      <c r="I5" s="271"/>
      <c r="J5" s="271"/>
      <c r="K5" s="271"/>
      <c r="L5" s="271"/>
      <c r="M5" s="271"/>
      <c r="N5" s="271"/>
      <c r="O5" s="271"/>
      <c r="P5" s="271"/>
      <c r="Q5" s="271"/>
      <c r="R5" s="271"/>
      <c r="S5" s="271"/>
    </row>
    <row r="6" spans="1:19" ht="13.5" customHeight="1" x14ac:dyDescent="0.2">
      <c r="A6" s="273"/>
      <c r="B6" s="273"/>
      <c r="C6" s="273"/>
      <c r="D6" s="273"/>
      <c r="E6" s="273"/>
      <c r="F6" s="273"/>
      <c r="G6" s="273"/>
      <c r="H6" s="271"/>
      <c r="I6" s="271"/>
      <c r="J6" s="271"/>
      <c r="K6" s="271"/>
      <c r="L6" s="271"/>
      <c r="M6" s="271"/>
      <c r="N6" s="271"/>
      <c r="O6" s="271"/>
      <c r="P6" s="271"/>
      <c r="Q6" s="271"/>
      <c r="R6" s="271"/>
      <c r="S6" s="271"/>
    </row>
    <row r="7" spans="1:19" ht="13.5" customHeight="1" x14ac:dyDescent="0.2">
      <c r="A7" s="273" t="s">
        <v>612</v>
      </c>
      <c r="B7" s="273"/>
      <c r="C7" s="273"/>
      <c r="D7" s="273"/>
      <c r="E7" s="273"/>
      <c r="F7" s="273"/>
      <c r="G7" s="273"/>
      <c r="H7" s="271"/>
      <c r="I7" s="271"/>
      <c r="J7" s="271"/>
      <c r="K7" s="271"/>
      <c r="L7" s="271"/>
      <c r="M7" s="271"/>
      <c r="N7" s="271"/>
      <c r="O7" s="271"/>
      <c r="P7" s="271"/>
      <c r="Q7" s="271"/>
      <c r="R7" s="271"/>
      <c r="S7" s="271"/>
    </row>
    <row r="8" spans="1:19" ht="13.5" customHeight="1" x14ac:dyDescent="0.2">
      <c r="A8" s="273"/>
      <c r="B8" s="273"/>
      <c r="C8" s="273"/>
      <c r="D8" s="273"/>
      <c r="E8" s="273"/>
      <c r="F8" s="273"/>
      <c r="G8" s="273"/>
      <c r="H8" s="271"/>
      <c r="I8" s="271"/>
      <c r="J8" s="271"/>
      <c r="K8" s="271"/>
      <c r="L8" s="271"/>
      <c r="M8" s="271"/>
      <c r="N8" s="271"/>
      <c r="O8" s="271"/>
      <c r="P8" s="271"/>
      <c r="Q8" s="271"/>
      <c r="R8" s="271"/>
      <c r="S8" s="271"/>
    </row>
    <row r="9" spans="1:19" ht="13.5" customHeight="1" x14ac:dyDescent="0.2">
      <c r="A9" s="273" t="s">
        <v>668</v>
      </c>
      <c r="B9" s="273"/>
      <c r="C9" s="273"/>
      <c r="D9" s="2243" t="s">
        <v>669</v>
      </c>
      <c r="E9" s="268" t="s">
        <v>670</v>
      </c>
      <c r="F9" s="273"/>
      <c r="G9" s="273"/>
      <c r="H9" s="271"/>
      <c r="I9" s="271"/>
      <c r="J9" s="271"/>
      <c r="K9" s="271"/>
      <c r="L9" s="271"/>
      <c r="M9" s="271"/>
      <c r="N9" s="271"/>
      <c r="O9" s="271"/>
      <c r="P9" s="271"/>
      <c r="Q9" s="271"/>
      <c r="R9" s="271"/>
      <c r="S9" s="271"/>
    </row>
    <row r="10" spans="1:19" ht="13.5" customHeight="1" x14ac:dyDescent="0.2">
      <c r="A10" s="273" t="s">
        <v>611</v>
      </c>
      <c r="B10" s="273"/>
      <c r="C10" s="273"/>
      <c r="D10" s="2244" t="s">
        <v>610</v>
      </c>
      <c r="E10" s="268" t="s">
        <v>609</v>
      </c>
      <c r="F10" s="273"/>
      <c r="G10" s="273"/>
      <c r="H10" s="271"/>
    </row>
    <row r="11" spans="1:19" ht="13.5" customHeight="1" x14ac:dyDescent="0.2">
      <c r="A11" s="273" t="s">
        <v>608</v>
      </c>
      <c r="B11" s="273"/>
      <c r="C11" s="273"/>
      <c r="D11" s="2244" t="s">
        <v>607</v>
      </c>
      <c r="E11" s="268" t="s">
        <v>606</v>
      </c>
      <c r="F11" s="273"/>
      <c r="G11" s="273"/>
      <c r="H11" s="271"/>
    </row>
    <row r="12" spans="1:19" ht="13.5" customHeight="1" x14ac:dyDescent="0.2">
      <c r="A12" s="273" t="s">
        <v>882</v>
      </c>
      <c r="B12" s="273"/>
      <c r="C12" s="273"/>
      <c r="D12" s="2245" t="s">
        <v>884</v>
      </c>
      <c r="E12" s="1221" t="s">
        <v>883</v>
      </c>
      <c r="F12" s="273"/>
      <c r="G12" s="273"/>
      <c r="H12" s="271"/>
    </row>
    <row r="13" spans="1:19" ht="13.5" customHeight="1" x14ac:dyDescent="0.2">
      <c r="A13" s="273" t="s">
        <v>1113</v>
      </c>
      <c r="B13" s="273"/>
      <c r="C13" s="273"/>
      <c r="D13" s="2246" t="s">
        <v>798</v>
      </c>
      <c r="E13" s="865" t="s">
        <v>797</v>
      </c>
      <c r="F13" s="273"/>
      <c r="G13" s="273"/>
      <c r="H13" s="271"/>
    </row>
    <row r="14" spans="1:19" ht="13.5" customHeight="1" x14ac:dyDescent="0.2">
      <c r="A14" s="273" t="s">
        <v>605</v>
      </c>
      <c r="B14" s="273"/>
      <c r="C14" s="273"/>
      <c r="D14" s="2244" t="s">
        <v>604</v>
      </c>
      <c r="E14" s="268" t="s">
        <v>603</v>
      </c>
      <c r="F14" s="273"/>
      <c r="G14" s="273"/>
      <c r="H14" s="271"/>
    </row>
    <row r="15" spans="1:19" ht="13.5" customHeight="1" x14ac:dyDescent="0.2">
      <c r="A15" s="273" t="s">
        <v>1145</v>
      </c>
      <c r="B15" s="273"/>
      <c r="C15" s="273"/>
      <c r="D15" s="2243" t="s">
        <v>602</v>
      </c>
      <c r="E15" s="268" t="s">
        <v>601</v>
      </c>
      <c r="F15" s="273"/>
      <c r="G15" s="273"/>
      <c r="H15" s="271"/>
      <c r="I15" s="227"/>
      <c r="J15" s="227"/>
      <c r="K15" s="227"/>
      <c r="L15" s="227"/>
      <c r="M15" s="227"/>
      <c r="N15" s="227"/>
      <c r="O15" s="227"/>
      <c r="P15" s="227"/>
    </row>
    <row r="16" spans="1:19" ht="13.5" customHeight="1" x14ac:dyDescent="0.2">
      <c r="A16" s="273" t="s">
        <v>879</v>
      </c>
      <c r="B16" s="273"/>
      <c r="C16" s="273"/>
      <c r="D16" s="2245" t="s">
        <v>877</v>
      </c>
      <c r="E16" s="1209" t="s">
        <v>876</v>
      </c>
      <c r="F16" s="273"/>
      <c r="G16" s="273"/>
      <c r="H16" s="271"/>
      <c r="I16" s="227"/>
      <c r="J16" s="227"/>
      <c r="K16" s="227"/>
      <c r="L16" s="227"/>
      <c r="M16" s="227"/>
      <c r="N16" s="227"/>
      <c r="O16" s="227"/>
      <c r="P16" s="227"/>
    </row>
    <row r="17" spans="1:16" ht="13.5" customHeight="1" x14ac:dyDescent="0.2">
      <c r="F17" s="273"/>
      <c r="G17" s="273"/>
      <c r="H17" s="271"/>
      <c r="I17" s="227"/>
      <c r="J17" s="272"/>
      <c r="K17" s="227"/>
      <c r="L17" s="227"/>
      <c r="M17" s="227"/>
      <c r="N17" s="227"/>
      <c r="O17" s="227"/>
      <c r="P17" s="227"/>
    </row>
    <row r="18" spans="1:16" ht="13.5" customHeight="1" x14ac:dyDescent="0.2">
      <c r="F18" s="273"/>
      <c r="G18" s="273"/>
      <c r="H18" s="271"/>
      <c r="I18" s="227"/>
      <c r="J18" s="227"/>
      <c r="K18" s="227"/>
      <c r="L18" s="227"/>
      <c r="M18" s="227"/>
      <c r="N18" s="227"/>
      <c r="O18" s="227"/>
      <c r="P18" s="227"/>
    </row>
    <row r="19" spans="1:16" ht="13.5" customHeight="1" x14ac:dyDescent="0.2">
      <c r="A19" s="274" t="s">
        <v>1130</v>
      </c>
      <c r="B19" s="273"/>
      <c r="C19" s="273"/>
      <c r="D19" s="273"/>
      <c r="F19" s="271"/>
      <c r="G19" s="271"/>
      <c r="H19" s="271"/>
      <c r="I19" s="227"/>
      <c r="J19" s="227"/>
      <c r="K19" s="227"/>
      <c r="L19" s="227"/>
      <c r="M19" s="227"/>
      <c r="N19" s="227"/>
      <c r="O19" s="227"/>
      <c r="P19" s="227"/>
    </row>
    <row r="20" spans="1:16" ht="13.5" customHeight="1" x14ac:dyDescent="0.2">
      <c r="A20" s="273"/>
      <c r="B20" s="273"/>
      <c r="C20" s="273"/>
      <c r="D20" s="273"/>
      <c r="F20" s="271"/>
      <c r="G20" s="271"/>
      <c r="H20" s="271"/>
      <c r="I20" s="227"/>
      <c r="J20" s="227"/>
      <c r="K20" s="227"/>
      <c r="L20" s="227"/>
      <c r="M20" s="227"/>
      <c r="N20" s="227"/>
      <c r="O20" s="227"/>
      <c r="P20" s="227"/>
    </row>
    <row r="21" spans="1:16" ht="13.5" customHeight="1" x14ac:dyDescent="0.2">
      <c r="F21" s="271"/>
      <c r="G21" s="271"/>
      <c r="H21" s="271"/>
      <c r="I21" s="227"/>
      <c r="J21" s="227"/>
      <c r="K21" s="227"/>
      <c r="L21" s="227"/>
      <c r="M21" s="227"/>
      <c r="N21" s="227"/>
      <c r="O21" s="227"/>
      <c r="P21" s="227"/>
    </row>
    <row r="22" spans="1:16" ht="13.5" customHeight="1" x14ac:dyDescent="0.2">
      <c r="E22" s="271"/>
      <c r="F22" s="271"/>
      <c r="G22" s="271"/>
      <c r="H22" s="271"/>
      <c r="I22" s="227"/>
      <c r="J22" s="227"/>
      <c r="K22" s="227"/>
      <c r="L22" s="227"/>
      <c r="M22" s="227"/>
      <c r="N22" s="227"/>
      <c r="O22" s="227"/>
      <c r="P22" s="227"/>
    </row>
    <row r="23" spans="1:16" x14ac:dyDescent="0.2">
      <c r="A23" s="1387" t="s">
        <v>1135</v>
      </c>
      <c r="B23" s="1381"/>
      <c r="C23" s="1381"/>
      <c r="D23" s="1381" t="s">
        <v>1131</v>
      </c>
      <c r="E23" s="1382"/>
      <c r="F23" s="271"/>
      <c r="G23" s="271"/>
      <c r="H23" s="271"/>
      <c r="I23" s="227"/>
      <c r="J23" s="227"/>
      <c r="K23" s="227"/>
      <c r="L23" s="227"/>
      <c r="M23" s="227"/>
      <c r="N23" s="227"/>
      <c r="O23" s="227"/>
      <c r="P23" s="227"/>
    </row>
    <row r="24" spans="1:16" x14ac:dyDescent="0.2">
      <c r="A24" s="1387" t="s">
        <v>1136</v>
      </c>
      <c r="B24" s="1381"/>
      <c r="C24" s="1381"/>
      <c r="D24" s="1381" t="s">
        <v>1132</v>
      </c>
      <c r="E24" s="1382"/>
      <c r="F24" s="271"/>
      <c r="G24" s="271"/>
      <c r="H24" s="271"/>
      <c r="I24" s="227"/>
      <c r="J24" s="227"/>
      <c r="K24" s="227"/>
      <c r="L24" s="227"/>
      <c r="M24" s="227"/>
      <c r="N24" s="227"/>
      <c r="O24" s="227"/>
      <c r="P24" s="227"/>
    </row>
    <row r="25" spans="1:16" x14ac:dyDescent="0.2">
      <c r="A25" s="1391">
        <v>43917</v>
      </c>
      <c r="B25" s="1388"/>
      <c r="C25" s="1388"/>
      <c r="D25" s="1385" t="s">
        <v>1133</v>
      </c>
      <c r="E25" s="1382"/>
      <c r="F25" s="271"/>
      <c r="G25" s="271"/>
      <c r="H25" s="271"/>
      <c r="I25" s="227"/>
      <c r="J25" s="227"/>
      <c r="K25" s="227"/>
      <c r="L25" s="227"/>
      <c r="M25" s="227"/>
      <c r="N25" s="227"/>
      <c r="O25" s="227"/>
      <c r="P25" s="227"/>
    </row>
    <row r="26" spans="1:16" x14ac:dyDescent="0.2">
      <c r="A26" s="1390" t="s">
        <v>1146</v>
      </c>
      <c r="B26" s="1389"/>
      <c r="C26" s="1389"/>
      <c r="D26" s="1387" t="s">
        <v>1134</v>
      </c>
      <c r="E26" s="1381"/>
      <c r="F26" s="271"/>
      <c r="G26" s="271"/>
      <c r="H26" s="271"/>
      <c r="I26" s="227"/>
      <c r="J26" s="227"/>
      <c r="K26" s="227"/>
      <c r="L26" s="227"/>
      <c r="M26" s="227"/>
      <c r="N26" s="227"/>
      <c r="O26" s="227"/>
      <c r="P26" s="227"/>
    </row>
    <row r="27" spans="1:16" x14ac:dyDescent="0.2">
      <c r="A27" s="1383"/>
      <c r="B27" s="1382"/>
      <c r="C27" s="1382"/>
      <c r="D27" s="1384"/>
      <c r="E27" s="1382"/>
      <c r="F27" s="271"/>
      <c r="G27" s="271"/>
      <c r="H27" s="271"/>
      <c r="I27" s="227"/>
      <c r="J27" s="227"/>
      <c r="K27" s="227"/>
      <c r="L27" s="227"/>
      <c r="M27" s="227"/>
      <c r="N27" s="227"/>
      <c r="O27" s="227"/>
      <c r="P27" s="227"/>
    </row>
    <row r="28" spans="1:16" x14ac:dyDescent="0.2">
      <c r="A28" s="1390" t="s">
        <v>1144</v>
      </c>
      <c r="B28" s="1382"/>
      <c r="C28" s="1382"/>
      <c r="D28" s="1383" t="s">
        <v>600</v>
      </c>
      <c r="E28" s="1382"/>
      <c r="F28" s="271"/>
      <c r="G28" s="271"/>
      <c r="H28" s="271"/>
      <c r="I28" s="227"/>
      <c r="J28" s="227"/>
      <c r="K28" s="227"/>
      <c r="L28" s="227"/>
      <c r="M28" s="227"/>
      <c r="N28" s="227"/>
      <c r="O28" s="227"/>
      <c r="P28" s="227"/>
    </row>
    <row r="29" spans="1:16" x14ac:dyDescent="0.2">
      <c r="A29" s="1386">
        <v>43950</v>
      </c>
      <c r="B29" s="1381"/>
      <c r="C29" s="1381"/>
      <c r="D29" s="1387" t="s">
        <v>1137</v>
      </c>
      <c r="E29" s="1381"/>
      <c r="F29" s="271"/>
      <c r="G29" s="271"/>
      <c r="H29" s="271"/>
      <c r="I29" s="227"/>
      <c r="J29" s="227"/>
      <c r="K29" s="227"/>
      <c r="L29" s="227"/>
      <c r="M29" s="227"/>
      <c r="N29" s="227"/>
      <c r="O29" s="227"/>
      <c r="P29" s="227"/>
    </row>
    <row r="30" spans="1:16" x14ac:dyDescent="0.2">
      <c r="A30" s="1381"/>
      <c r="B30" s="1381"/>
      <c r="C30" s="1381"/>
      <c r="D30" s="1381"/>
      <c r="E30" s="1381"/>
      <c r="F30" s="271"/>
      <c r="G30" s="271"/>
      <c r="H30" s="271"/>
      <c r="I30" s="227"/>
      <c r="J30" s="227"/>
      <c r="K30" s="227"/>
      <c r="L30" s="227"/>
      <c r="M30" s="227"/>
      <c r="N30" s="227"/>
      <c r="O30" s="227"/>
      <c r="P30" s="227"/>
    </row>
    <row r="31" spans="1:16" x14ac:dyDescent="0.2">
      <c r="A31" s="1387" t="s">
        <v>1140</v>
      </c>
      <c r="B31" s="1381"/>
      <c r="C31" s="1381"/>
      <c r="D31" s="1381" t="s">
        <v>600</v>
      </c>
      <c r="E31" s="1381"/>
      <c r="F31" s="271"/>
      <c r="G31" s="271"/>
      <c r="H31" s="271"/>
    </row>
    <row r="32" spans="1:16" x14ac:dyDescent="0.2">
      <c r="A32" s="1387" t="s">
        <v>1138</v>
      </c>
      <c r="B32" s="1381"/>
      <c r="C32" s="1381"/>
      <c r="D32" s="1387" t="s">
        <v>1139</v>
      </c>
      <c r="E32" s="1381"/>
    </row>
    <row r="33" spans="1:8" x14ac:dyDescent="0.2">
      <c r="A33" s="1381"/>
      <c r="B33" s="1381"/>
      <c r="C33" s="1381"/>
      <c r="D33" s="1381"/>
      <c r="E33" s="1381"/>
    </row>
    <row r="34" spans="1:8" x14ac:dyDescent="0.2">
      <c r="A34" s="1387" t="s">
        <v>1143</v>
      </c>
      <c r="B34" s="1381"/>
      <c r="C34" s="1381"/>
      <c r="D34" s="1381" t="s">
        <v>600</v>
      </c>
      <c r="E34" s="1381"/>
    </row>
    <row r="35" spans="1:8" x14ac:dyDescent="0.2">
      <c r="A35" s="1387" t="s">
        <v>1141</v>
      </c>
      <c r="B35" s="1381"/>
      <c r="C35" s="1381"/>
      <c r="D35" s="1387" t="s">
        <v>1142</v>
      </c>
      <c r="E35" s="1381"/>
    </row>
    <row r="41" spans="1:8" ht="12.75" customHeight="1" x14ac:dyDescent="0.2">
      <c r="F41" s="269"/>
      <c r="G41" s="269"/>
      <c r="H41" s="269"/>
    </row>
    <row r="42" spans="1:8" x14ac:dyDescent="0.2">
      <c r="F42" s="269"/>
      <c r="G42" s="269"/>
      <c r="H42" s="269"/>
    </row>
    <row r="43" spans="1:8" x14ac:dyDescent="0.2">
      <c r="A43" s="270"/>
      <c r="B43" s="269"/>
      <c r="C43" s="269"/>
      <c r="D43" s="269"/>
      <c r="E43" s="269"/>
      <c r="F43" s="269"/>
      <c r="G43" s="269"/>
      <c r="H43" s="269"/>
    </row>
    <row r="47" spans="1:8" x14ac:dyDescent="0.2">
      <c r="A47" s="270"/>
      <c r="B47" s="269"/>
      <c r="E47" s="269"/>
    </row>
    <row r="49" spans="3:4" ht="15" x14ac:dyDescent="0.2">
      <c r="C49" s="2491" t="s">
        <v>599</v>
      </c>
      <c r="D49" s="2492"/>
    </row>
  </sheetData>
  <mergeCells count="1">
    <mergeCell ref="C49:D49"/>
  </mergeCells>
  <hyperlinks>
    <hyperlink ref="E12" r:id="rId1" xr:uid="{00000000-0004-0000-3A00-000000000000}"/>
  </hyperlinks>
  <printOptions horizontalCentered="1"/>
  <pageMargins left="0.7" right="0.7" top="0.75" bottom="0.75" header="0.3" footer="0.3"/>
  <pageSetup paperSize="9" orientation="portrait" r:id="rId2"/>
  <ignoredErrors>
    <ignoredError sqref="D9 D12:D16" numberStoredAsText="1"/>
  </ignoredErrors>
  <drawing r:id="rId3"/>
  <legacyDrawingHF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55DE15-EAC8-471D-AA13-02B72EB2D733}">
  <sheetPr>
    <tabColor theme="0" tint="-0.34998626667073579"/>
  </sheetPr>
  <dimension ref="A1:S419"/>
  <sheetViews>
    <sheetView view="pageBreakPreview" topLeftCell="A73" zoomScale="90" zoomScaleNormal="85" zoomScaleSheetLayoutView="90" zoomScalePageLayoutView="80" workbookViewId="0">
      <selection activeCell="E60" sqref="E60"/>
    </sheetView>
  </sheetViews>
  <sheetFormatPr defaultColWidth="9.140625" defaultRowHeight="11.25" x14ac:dyDescent="0.2"/>
  <cols>
    <col min="1" max="1" width="18.85546875" style="37" customWidth="1"/>
    <col min="2" max="2" width="7" style="37" customWidth="1"/>
    <col min="3" max="3" width="6.85546875" style="37" customWidth="1"/>
    <col min="4" max="4" width="7" style="37" customWidth="1"/>
    <col min="5" max="6" width="6.28515625" style="37" customWidth="1"/>
    <col min="7" max="7" width="7.140625" style="37" customWidth="1"/>
    <col min="8" max="9" width="6.28515625" style="37" customWidth="1"/>
    <col min="10" max="10" width="7.42578125" style="37" customWidth="1"/>
    <col min="11" max="12" width="6.28515625" style="37" customWidth="1"/>
    <col min="13" max="13" width="7" style="37" customWidth="1"/>
    <col min="14" max="14" width="6.7109375" style="37" customWidth="1"/>
    <col min="15" max="15" width="6.85546875" style="37" customWidth="1"/>
    <col min="16" max="16" width="6.5703125" style="37" customWidth="1"/>
    <col min="17" max="17" width="7.28515625" style="37" customWidth="1"/>
    <col min="18" max="18" width="7.42578125" style="37" customWidth="1"/>
    <col min="19" max="19" width="6.7109375" style="37" customWidth="1"/>
    <col min="20" max="16384" width="9.140625" style="1346"/>
  </cols>
  <sheetData>
    <row r="1" spans="1:19" ht="13.5" customHeight="1" x14ac:dyDescent="0.2">
      <c r="A1" s="1369"/>
      <c r="B1" s="1369"/>
      <c r="C1" s="1369"/>
      <c r="D1" s="1369"/>
      <c r="E1" s="1369"/>
      <c r="F1" s="1369"/>
      <c r="G1" s="1369"/>
      <c r="H1" s="1369"/>
      <c r="I1" s="1369"/>
      <c r="J1" s="1369"/>
      <c r="K1" s="1369"/>
      <c r="L1" s="1369"/>
      <c r="M1" s="1369"/>
      <c r="N1" s="1369"/>
      <c r="O1" s="1369"/>
      <c r="P1" s="1369"/>
      <c r="Q1" s="1369"/>
      <c r="R1" s="1369"/>
      <c r="S1" s="1369"/>
    </row>
    <row r="2" spans="1:19" ht="13.5" customHeight="1" x14ac:dyDescent="0.2">
      <c r="A2" s="2345" t="s">
        <v>153</v>
      </c>
      <c r="B2" s="2346"/>
      <c r="C2" s="2346"/>
      <c r="D2" s="2346"/>
      <c r="E2" s="2346"/>
      <c r="F2" s="2346"/>
      <c r="G2" s="2346"/>
      <c r="H2" s="2346"/>
      <c r="I2" s="2346"/>
      <c r="J2" s="2346"/>
      <c r="K2" s="2346"/>
      <c r="L2" s="2346"/>
      <c r="M2" s="2346"/>
      <c r="N2" s="2346"/>
      <c r="O2" s="2346"/>
      <c r="P2" s="2346"/>
      <c r="Q2" s="2346"/>
      <c r="R2" s="2346"/>
      <c r="S2" s="2347"/>
    </row>
    <row r="3" spans="1:19" ht="13.5" customHeight="1" x14ac:dyDescent="0.2">
      <c r="A3" s="2348"/>
      <c r="B3" s="2349"/>
      <c r="C3" s="2349"/>
      <c r="D3" s="2349"/>
      <c r="E3" s="2349"/>
      <c r="F3" s="2349"/>
      <c r="G3" s="2349"/>
      <c r="H3" s="2349"/>
      <c r="I3" s="2349"/>
      <c r="J3" s="2349"/>
      <c r="K3" s="2349"/>
      <c r="L3" s="2349"/>
      <c r="M3" s="2349"/>
      <c r="N3" s="2349"/>
      <c r="O3" s="2349"/>
      <c r="P3" s="2349"/>
      <c r="Q3" s="2349"/>
      <c r="R3" s="2349"/>
      <c r="S3" s="2350"/>
    </row>
    <row r="4" spans="1:19" ht="37.5" customHeight="1" x14ac:dyDescent="0.2">
      <c r="A4" s="1366"/>
      <c r="B4" s="2351" t="s">
        <v>155</v>
      </c>
      <c r="C4" s="2352"/>
      <c r="D4" s="2353"/>
      <c r="E4" s="2351" t="s">
        <v>1319</v>
      </c>
      <c r="F4" s="2352"/>
      <c r="G4" s="2353"/>
      <c r="H4" s="2351" t="s">
        <v>1326</v>
      </c>
      <c r="I4" s="2352"/>
      <c r="J4" s="2353"/>
      <c r="K4" s="2351" t="s">
        <v>754</v>
      </c>
      <c r="L4" s="2352"/>
      <c r="M4" s="2353"/>
      <c r="N4" s="2351" t="s">
        <v>154</v>
      </c>
      <c r="O4" s="2352"/>
      <c r="P4" s="2353"/>
      <c r="Q4" s="2351" t="s">
        <v>153</v>
      </c>
      <c r="R4" s="2352"/>
      <c r="S4" s="2353"/>
    </row>
    <row r="5" spans="1:19" ht="13.5" customHeight="1" x14ac:dyDescent="0.2">
      <c r="A5" s="1379"/>
      <c r="B5" s="565" t="s">
        <v>266</v>
      </c>
      <c r="C5" s="564" t="s">
        <v>265</v>
      </c>
      <c r="D5" s="566"/>
      <c r="E5" s="565" t="s">
        <v>266</v>
      </c>
      <c r="F5" s="564" t="s">
        <v>265</v>
      </c>
      <c r="G5" s="566"/>
      <c r="H5" s="565" t="s">
        <v>266</v>
      </c>
      <c r="I5" s="564" t="s">
        <v>265</v>
      </c>
      <c r="J5" s="566"/>
      <c r="K5" s="565" t="s">
        <v>266</v>
      </c>
      <c r="L5" s="564" t="s">
        <v>265</v>
      </c>
      <c r="M5" s="566"/>
      <c r="N5" s="565" t="s">
        <v>266</v>
      </c>
      <c r="O5" s="564" t="s">
        <v>265</v>
      </c>
      <c r="P5" s="566"/>
      <c r="Q5" s="565" t="s">
        <v>266</v>
      </c>
      <c r="R5" s="564" t="s">
        <v>265</v>
      </c>
      <c r="S5" s="563"/>
    </row>
    <row r="6" spans="1:19" ht="13.5" customHeight="1" x14ac:dyDescent="0.2">
      <c r="A6" s="1688" t="s">
        <v>143</v>
      </c>
      <c r="B6" s="562">
        <v>2019</v>
      </c>
      <c r="C6" s="1685">
        <v>2019</v>
      </c>
      <c r="D6" s="1686" t="s">
        <v>142</v>
      </c>
      <c r="E6" s="562">
        <v>2019</v>
      </c>
      <c r="F6" s="1685">
        <v>2019</v>
      </c>
      <c r="G6" s="1686" t="s">
        <v>142</v>
      </c>
      <c r="H6" s="562">
        <v>2019</v>
      </c>
      <c r="I6" s="1685">
        <v>2019</v>
      </c>
      <c r="J6" s="1686" t="s">
        <v>142</v>
      </c>
      <c r="K6" s="562">
        <v>2019</v>
      </c>
      <c r="L6" s="1685">
        <v>2019</v>
      </c>
      <c r="M6" s="1686" t="s">
        <v>142</v>
      </c>
      <c r="N6" s="565">
        <v>2019</v>
      </c>
      <c r="O6" s="1687">
        <v>2019</v>
      </c>
      <c r="P6" s="1686" t="s">
        <v>142</v>
      </c>
      <c r="Q6" s="562">
        <v>2019</v>
      </c>
      <c r="R6" s="1685">
        <v>2019</v>
      </c>
      <c r="S6" s="1684" t="s">
        <v>142</v>
      </c>
    </row>
    <row r="7" spans="1:19" ht="13.5" customHeight="1" x14ac:dyDescent="0.2">
      <c r="A7" s="1362" t="s">
        <v>713</v>
      </c>
      <c r="B7" s="708">
        <v>534</v>
      </c>
      <c r="C7" s="705">
        <v>543</v>
      </c>
      <c r="D7" s="669">
        <v>-1.6574585635359115E-2</v>
      </c>
      <c r="E7" s="708">
        <v>335</v>
      </c>
      <c r="F7" s="705">
        <v>333</v>
      </c>
      <c r="G7" s="669">
        <v>6.006006006006006E-3</v>
      </c>
      <c r="H7" s="2031">
        <v>218</v>
      </c>
      <c r="I7" s="2030">
        <v>212</v>
      </c>
      <c r="J7" s="654">
        <v>2.8301886792452831E-2</v>
      </c>
      <c r="K7" s="719">
        <v>13</v>
      </c>
      <c r="L7" s="718">
        <v>13</v>
      </c>
      <c r="M7" s="669">
        <v>0</v>
      </c>
      <c r="N7" s="1683">
        <v>8</v>
      </c>
      <c r="O7" s="1682">
        <v>-18</v>
      </c>
      <c r="P7" s="690" t="s">
        <v>63</v>
      </c>
      <c r="Q7" s="706">
        <v>1108</v>
      </c>
      <c r="R7" s="705">
        <v>1083</v>
      </c>
      <c r="S7" s="654">
        <v>2.3084025854108958E-2</v>
      </c>
    </row>
    <row r="8" spans="1:19" ht="13.5" customHeight="1" x14ac:dyDescent="0.2">
      <c r="A8" s="1363" t="s">
        <v>714</v>
      </c>
      <c r="B8" s="708">
        <v>172</v>
      </c>
      <c r="C8" s="705">
        <v>178</v>
      </c>
      <c r="D8" s="669">
        <v>-3.3707865168539325E-2</v>
      </c>
      <c r="E8" s="708">
        <v>136</v>
      </c>
      <c r="F8" s="705">
        <v>124</v>
      </c>
      <c r="G8" s="669">
        <v>9.6774193548387094E-2</v>
      </c>
      <c r="H8" s="2031">
        <v>104</v>
      </c>
      <c r="I8" s="2030">
        <v>108</v>
      </c>
      <c r="J8" s="654">
        <v>-3.7037037037037035E-2</v>
      </c>
      <c r="K8" s="719">
        <v>379</v>
      </c>
      <c r="L8" s="718">
        <v>354</v>
      </c>
      <c r="M8" s="654">
        <v>7.0621468926553674E-2</v>
      </c>
      <c r="N8" s="706">
        <v>-16</v>
      </c>
      <c r="O8" s="705">
        <v>-8</v>
      </c>
      <c r="P8" s="654" t="s">
        <v>63</v>
      </c>
      <c r="Q8" s="706">
        <v>775</v>
      </c>
      <c r="R8" s="705">
        <v>756</v>
      </c>
      <c r="S8" s="654">
        <v>2.5132275132275131E-2</v>
      </c>
    </row>
    <row r="9" spans="1:19" ht="13.5" customHeight="1" x14ac:dyDescent="0.2">
      <c r="A9" s="1360" t="s">
        <v>129</v>
      </c>
      <c r="B9" s="708">
        <v>23</v>
      </c>
      <c r="C9" s="705">
        <v>45</v>
      </c>
      <c r="D9" s="669">
        <v>-0.48888888888888887</v>
      </c>
      <c r="E9" s="708">
        <v>81</v>
      </c>
      <c r="F9" s="705">
        <v>35</v>
      </c>
      <c r="G9" s="669">
        <v>1.3142857142857143</v>
      </c>
      <c r="H9" s="2031">
        <v>96</v>
      </c>
      <c r="I9" s="2030">
        <v>81</v>
      </c>
      <c r="J9" s="654">
        <v>0.18518518518518517</v>
      </c>
      <c r="K9" s="719">
        <v>37</v>
      </c>
      <c r="L9" s="718">
        <v>11</v>
      </c>
      <c r="M9" s="654">
        <v>2.3636363636363638</v>
      </c>
      <c r="N9" s="706">
        <v>29</v>
      </c>
      <c r="O9" s="705">
        <v>39</v>
      </c>
      <c r="P9" s="654">
        <v>-0.25641025641025639</v>
      </c>
      <c r="Q9" s="706">
        <v>266</v>
      </c>
      <c r="R9" s="705">
        <v>211</v>
      </c>
      <c r="S9" s="654">
        <v>0.26066350710900477</v>
      </c>
    </row>
    <row r="10" spans="1:19" ht="13.5" customHeight="1" x14ac:dyDescent="0.2">
      <c r="A10" s="1362" t="s">
        <v>121</v>
      </c>
      <c r="B10" s="708">
        <v>-1</v>
      </c>
      <c r="C10" s="705">
        <v>4</v>
      </c>
      <c r="D10" s="669"/>
      <c r="E10" s="708">
        <v>4</v>
      </c>
      <c r="F10" s="705">
        <v>6</v>
      </c>
      <c r="G10" s="669"/>
      <c r="H10" s="2031">
        <v>0</v>
      </c>
      <c r="I10" s="2030">
        <v>0</v>
      </c>
      <c r="J10" s="654"/>
      <c r="K10" s="719">
        <v>0</v>
      </c>
      <c r="L10" s="718">
        <v>16</v>
      </c>
      <c r="M10" s="654"/>
      <c r="N10" s="706">
        <v>-4</v>
      </c>
      <c r="O10" s="705">
        <v>-13</v>
      </c>
      <c r="P10" s="654" t="s">
        <v>63</v>
      </c>
      <c r="Q10" s="706">
        <v>-1</v>
      </c>
      <c r="R10" s="705">
        <v>13</v>
      </c>
      <c r="S10" s="654" t="s">
        <v>63</v>
      </c>
    </row>
    <row r="11" spans="1:19" ht="13.5" customHeight="1" x14ac:dyDescent="0.2">
      <c r="A11" s="1360" t="s">
        <v>112</v>
      </c>
      <c r="B11" s="517"/>
      <c r="C11" s="705"/>
      <c r="D11" s="669"/>
      <c r="E11" s="517"/>
      <c r="F11" s="705"/>
      <c r="G11" s="669"/>
      <c r="H11" s="706">
        <v>0</v>
      </c>
      <c r="I11" s="705">
        <v>0</v>
      </c>
      <c r="J11" s="654"/>
      <c r="K11" s="719">
        <v>3</v>
      </c>
      <c r="L11" s="718">
        <v>5</v>
      </c>
      <c r="M11" s="654"/>
      <c r="N11" s="706">
        <v>143</v>
      </c>
      <c r="O11" s="705">
        <v>17</v>
      </c>
      <c r="P11" s="654" t="s">
        <v>63</v>
      </c>
      <c r="Q11" s="706">
        <v>146</v>
      </c>
      <c r="R11" s="705">
        <v>22</v>
      </c>
      <c r="S11" s="654" t="s">
        <v>63</v>
      </c>
    </row>
    <row r="12" spans="1:19" ht="13.5" customHeight="1" x14ac:dyDescent="0.2">
      <c r="A12" s="1361" t="s">
        <v>105</v>
      </c>
      <c r="B12" s="717">
        <v>728</v>
      </c>
      <c r="C12" s="709">
        <v>770</v>
      </c>
      <c r="D12" s="681">
        <v>-5.4545454545454543E-2</v>
      </c>
      <c r="E12" s="717">
        <v>556</v>
      </c>
      <c r="F12" s="709">
        <v>498</v>
      </c>
      <c r="G12" s="681">
        <v>0.11646586345381527</v>
      </c>
      <c r="H12" s="710">
        <v>418</v>
      </c>
      <c r="I12" s="709">
        <v>401</v>
      </c>
      <c r="J12" s="673">
        <v>4.2394014962593519E-2</v>
      </c>
      <c r="K12" s="716">
        <v>432</v>
      </c>
      <c r="L12" s="715">
        <v>399</v>
      </c>
      <c r="M12" s="673">
        <v>8.2706766917293228E-2</v>
      </c>
      <c r="N12" s="710">
        <v>160</v>
      </c>
      <c r="O12" s="709">
        <v>17</v>
      </c>
      <c r="P12" s="673" t="s">
        <v>63</v>
      </c>
      <c r="Q12" s="710">
        <v>2294</v>
      </c>
      <c r="R12" s="709">
        <v>2085</v>
      </c>
      <c r="S12" s="673">
        <v>0.10023980815347722</v>
      </c>
    </row>
    <row r="13" spans="1:19" ht="13.5" customHeight="1" x14ac:dyDescent="0.2">
      <c r="A13" s="1361" t="s">
        <v>98</v>
      </c>
      <c r="B13" s="714">
        <v>-449</v>
      </c>
      <c r="C13" s="713">
        <v>-465</v>
      </c>
      <c r="D13" s="681">
        <v>-3.4408602150537634E-2</v>
      </c>
      <c r="E13" s="714">
        <v>-265</v>
      </c>
      <c r="F13" s="713">
        <v>-259</v>
      </c>
      <c r="G13" s="681">
        <v>2.3166023166023165E-2</v>
      </c>
      <c r="H13" s="710">
        <v>-195</v>
      </c>
      <c r="I13" s="709">
        <v>-203</v>
      </c>
      <c r="J13" s="673">
        <v>-3.9408866995073892E-2</v>
      </c>
      <c r="K13" s="712">
        <v>-170</v>
      </c>
      <c r="L13" s="711">
        <v>-188</v>
      </c>
      <c r="M13" s="673">
        <v>-9.5744680851063829E-2</v>
      </c>
      <c r="N13" s="710">
        <v>-100</v>
      </c>
      <c r="O13" s="709">
        <v>-1060</v>
      </c>
      <c r="P13" s="673"/>
      <c r="Q13" s="710">
        <v>-1179</v>
      </c>
      <c r="R13" s="709">
        <v>-2175</v>
      </c>
      <c r="S13" s="673">
        <v>-0.45793103448275863</v>
      </c>
    </row>
    <row r="14" spans="1:19" ht="13.5" customHeight="1" x14ac:dyDescent="0.2">
      <c r="A14" s="1360" t="s">
        <v>88</v>
      </c>
      <c r="B14" s="708">
        <v>-29</v>
      </c>
      <c r="C14" s="705">
        <v>-28</v>
      </c>
      <c r="D14" s="669"/>
      <c r="E14" s="708">
        <v>-30</v>
      </c>
      <c r="F14" s="705">
        <v>-47</v>
      </c>
      <c r="G14" s="669"/>
      <c r="H14" s="706">
        <v>-44</v>
      </c>
      <c r="I14" s="705">
        <v>-238</v>
      </c>
      <c r="J14" s="654"/>
      <c r="K14" s="707">
        <v>1</v>
      </c>
      <c r="L14" s="702">
        <v>-1</v>
      </c>
      <c r="M14" s="654"/>
      <c r="N14" s="706">
        <v>0</v>
      </c>
      <c r="O14" s="705">
        <v>-17</v>
      </c>
      <c r="P14" s="654"/>
      <c r="Q14" s="706">
        <v>-102</v>
      </c>
      <c r="R14" s="705">
        <v>-331</v>
      </c>
      <c r="S14" s="654"/>
    </row>
    <row r="15" spans="1:19" ht="13.5" customHeight="1" x14ac:dyDescent="0.2">
      <c r="A15" s="1359" t="s">
        <v>85</v>
      </c>
      <c r="B15" s="1377">
        <v>250</v>
      </c>
      <c r="C15" s="857">
        <v>277</v>
      </c>
      <c r="D15" s="2021">
        <v>-9.7472924187725629E-2</v>
      </c>
      <c r="E15" s="1377">
        <v>261</v>
      </c>
      <c r="F15" s="857">
        <v>192</v>
      </c>
      <c r="G15" s="2021">
        <v>0.359375</v>
      </c>
      <c r="H15" s="1377">
        <v>179</v>
      </c>
      <c r="I15" s="857">
        <v>-40</v>
      </c>
      <c r="J15" s="2021"/>
      <c r="K15" s="1378">
        <v>263</v>
      </c>
      <c r="L15" s="858">
        <v>210</v>
      </c>
      <c r="M15" s="2029">
        <v>0.25238095238095237</v>
      </c>
      <c r="N15" s="1377">
        <v>60</v>
      </c>
      <c r="O15" s="857">
        <v>-1060</v>
      </c>
      <c r="P15" s="2021"/>
      <c r="Q15" s="1377">
        <v>1013</v>
      </c>
      <c r="R15" s="857">
        <v>-421</v>
      </c>
      <c r="S15" s="2021" t="s">
        <v>63</v>
      </c>
    </row>
    <row r="16" spans="1:19" ht="13.5" customHeight="1" x14ac:dyDescent="0.2">
      <c r="A16" s="1354" t="s">
        <v>84</v>
      </c>
      <c r="B16" s="701">
        <v>61.8</v>
      </c>
      <c r="C16" s="700">
        <v>60.4</v>
      </c>
      <c r="D16" s="669">
        <v>2.3178807947019844E-2</v>
      </c>
      <c r="E16" s="701">
        <v>48</v>
      </c>
      <c r="F16" s="700">
        <v>52</v>
      </c>
      <c r="G16" s="669">
        <v>-7.6923076923076927E-2</v>
      </c>
      <c r="H16" s="704">
        <v>47</v>
      </c>
      <c r="I16" s="703">
        <v>51</v>
      </c>
      <c r="J16" s="669">
        <v>-7.8431372549019607E-2</v>
      </c>
      <c r="K16" s="2028">
        <v>39.351851851851855</v>
      </c>
      <c r="L16" s="2027">
        <v>47.117794486215537</v>
      </c>
      <c r="M16" s="654">
        <v>-0.16481973995271859</v>
      </c>
      <c r="N16" s="671"/>
      <c r="O16" s="698"/>
      <c r="P16" s="690"/>
      <c r="Q16" s="702">
        <v>51.394943330427203</v>
      </c>
      <c r="R16" s="702">
        <v>104.31654676258992</v>
      </c>
      <c r="S16" s="654"/>
    </row>
    <row r="17" spans="1:19" ht="13.5" customHeight="1" x14ac:dyDescent="0.2">
      <c r="A17" s="1354" t="s">
        <v>82</v>
      </c>
      <c r="B17" s="701">
        <v>9.3153682839238172</v>
      </c>
      <c r="C17" s="700">
        <v>9.4260535259081522</v>
      </c>
      <c r="D17" s="669">
        <v>-1.1742479679338653E-2</v>
      </c>
      <c r="E17" s="701">
        <v>11.683140212312731</v>
      </c>
      <c r="F17" s="700">
        <v>8.8938998724170801</v>
      </c>
      <c r="G17" s="669">
        <v>0.31361274355538965</v>
      </c>
      <c r="H17" s="696">
        <v>7.1</v>
      </c>
      <c r="I17" s="699">
        <v>-1.5</v>
      </c>
      <c r="J17" s="669"/>
      <c r="K17" s="707">
        <v>37</v>
      </c>
      <c r="L17" s="2026">
        <v>29.74</v>
      </c>
      <c r="M17" s="669">
        <v>0.24411566913248156</v>
      </c>
      <c r="N17" s="671" t="s">
        <v>65</v>
      </c>
      <c r="O17" s="698" t="s">
        <v>65</v>
      </c>
      <c r="P17" s="697"/>
      <c r="Q17" s="696">
        <v>9</v>
      </c>
      <c r="R17" s="695">
        <v>10</v>
      </c>
      <c r="S17" s="694"/>
    </row>
    <row r="18" spans="1:19" ht="13.5" customHeight="1" x14ac:dyDescent="0.2">
      <c r="A18" s="1354" t="s">
        <v>79</v>
      </c>
      <c r="B18" s="692">
        <v>7669</v>
      </c>
      <c r="C18" s="693">
        <v>8519</v>
      </c>
      <c r="D18" s="669">
        <v>-9.9776969127831905E-2</v>
      </c>
      <c r="E18" s="692">
        <v>6907</v>
      </c>
      <c r="F18" s="693">
        <v>6403</v>
      </c>
      <c r="G18" s="669">
        <v>7.8713103232859599E-2</v>
      </c>
      <c r="H18" s="692">
        <v>7418</v>
      </c>
      <c r="I18" s="691">
        <v>7852</v>
      </c>
      <c r="J18" s="669">
        <v>-5.5272542027508913E-2</v>
      </c>
      <c r="K18" s="692">
        <v>2201</v>
      </c>
      <c r="L18" s="691">
        <v>2140</v>
      </c>
      <c r="M18" s="654">
        <v>2.850467289719626E-2</v>
      </c>
      <c r="N18" s="692">
        <v>1523</v>
      </c>
      <c r="O18" s="691">
        <v>1584</v>
      </c>
      <c r="P18" s="690">
        <v>-3.8510101010101008E-2</v>
      </c>
      <c r="Q18" s="693">
        <v>25718</v>
      </c>
      <c r="R18" s="561">
        <v>26498</v>
      </c>
      <c r="S18" s="654">
        <v>-2.9436183862933053E-2</v>
      </c>
    </row>
    <row r="19" spans="1:19" ht="13.5" customHeight="1" x14ac:dyDescent="0.2">
      <c r="A19" s="1354" t="s">
        <v>77</v>
      </c>
      <c r="B19" s="692">
        <v>45870.477392913985</v>
      </c>
      <c r="C19" s="561">
        <v>45376</v>
      </c>
      <c r="D19" s="669">
        <v>1.0897333235939366E-2</v>
      </c>
      <c r="E19" s="692">
        <v>42703</v>
      </c>
      <c r="F19" s="561">
        <v>45737</v>
      </c>
      <c r="G19" s="669">
        <v>-6.6335789404639564E-2</v>
      </c>
      <c r="H19" s="692">
        <v>44110</v>
      </c>
      <c r="I19" s="691">
        <v>47454</v>
      </c>
      <c r="J19" s="669">
        <v>-7.0468242929995359E-2</v>
      </c>
      <c r="K19" s="692">
        <v>5560</v>
      </c>
      <c r="L19" s="691">
        <v>5539</v>
      </c>
      <c r="M19" s="654">
        <v>3.7912980682433652E-3</v>
      </c>
      <c r="N19" s="692">
        <v>11971.522607086023</v>
      </c>
      <c r="O19" s="691">
        <v>12243</v>
      </c>
      <c r="P19" s="690">
        <v>-2.2174090738705986E-2</v>
      </c>
      <c r="Q19" s="517">
        <v>150215</v>
      </c>
      <c r="R19" s="561">
        <v>156349</v>
      </c>
      <c r="S19" s="654">
        <v>-3.9232742134583526E-2</v>
      </c>
    </row>
    <row r="20" spans="1:19" ht="13.5" customHeight="1" x14ac:dyDescent="0.2">
      <c r="A20" s="1356" t="s">
        <v>75</v>
      </c>
      <c r="B20" s="686">
        <v>7585.1</v>
      </c>
      <c r="C20" s="685">
        <v>7810</v>
      </c>
      <c r="D20" s="689">
        <v>-2.8796414852752833E-2</v>
      </c>
      <c r="E20" s="686">
        <v>4495</v>
      </c>
      <c r="F20" s="685">
        <v>4483</v>
      </c>
      <c r="G20" s="689">
        <v>2.6767789426723177E-3</v>
      </c>
      <c r="H20" s="686">
        <v>1775</v>
      </c>
      <c r="I20" s="688">
        <v>1893</v>
      </c>
      <c r="J20" s="689">
        <v>-6.2334918119387218E-2</v>
      </c>
      <c r="K20" s="686">
        <v>2642</v>
      </c>
      <c r="L20" s="688">
        <v>2677</v>
      </c>
      <c r="M20" s="684">
        <v>-1.3074336944340679E-2</v>
      </c>
      <c r="N20" s="686">
        <v>12502.900000000001</v>
      </c>
      <c r="O20" s="688">
        <v>12606</v>
      </c>
      <c r="P20" s="687">
        <v>-8.1786450896397384E-3</v>
      </c>
      <c r="Q20" s="686">
        <v>29000</v>
      </c>
      <c r="R20" s="685">
        <v>29469</v>
      </c>
      <c r="S20" s="684">
        <v>-1.5915029352879296E-2</v>
      </c>
    </row>
    <row r="21" spans="1:19" s="1347" customFormat="1" ht="13.5" customHeight="1" x14ac:dyDescent="0.2">
      <c r="A21" s="1355" t="s">
        <v>73</v>
      </c>
      <c r="B21" s="683"/>
      <c r="C21" s="682"/>
      <c r="D21" s="681"/>
      <c r="E21" s="683"/>
      <c r="F21" s="682"/>
      <c r="G21" s="681"/>
      <c r="H21" s="680"/>
      <c r="I21" s="676"/>
      <c r="J21" s="673"/>
      <c r="K21" s="679"/>
      <c r="L21" s="678"/>
      <c r="M21" s="673"/>
      <c r="N21" s="677"/>
      <c r="O21" s="676"/>
      <c r="P21" s="654" t="s">
        <v>63</v>
      </c>
      <c r="Q21" s="675"/>
      <c r="R21" s="674"/>
      <c r="S21" s="673" t="s">
        <v>63</v>
      </c>
    </row>
    <row r="22" spans="1:19" s="1347" customFormat="1" ht="13.5" customHeight="1" x14ac:dyDescent="0.2">
      <c r="A22" s="1354" t="s">
        <v>71</v>
      </c>
      <c r="B22" s="663">
        <v>1.1000000000000001</v>
      </c>
      <c r="C22" s="662">
        <v>1.1000000000000001</v>
      </c>
      <c r="D22" s="669">
        <v>0</v>
      </c>
      <c r="E22" s="663">
        <v>75.7</v>
      </c>
      <c r="F22" s="662">
        <v>73.600000000000009</v>
      </c>
      <c r="G22" s="669">
        <v>2.8532608695652092E-2</v>
      </c>
      <c r="H22" s="664">
        <v>72.7</v>
      </c>
      <c r="I22" s="672">
        <v>82.1</v>
      </c>
      <c r="J22" s="654">
        <v>-0.11449451887941525</v>
      </c>
      <c r="K22" s="658">
        <v>0</v>
      </c>
      <c r="L22" s="657">
        <v>0</v>
      </c>
      <c r="M22" s="654"/>
      <c r="N22" s="664">
        <v>2.6000000000000227</v>
      </c>
      <c r="O22" s="655">
        <v>3.8999999999999773</v>
      </c>
      <c r="P22" s="654"/>
      <c r="Q22" s="653">
        <v>152.10000000000002</v>
      </c>
      <c r="R22" s="652">
        <v>160.69999999999999</v>
      </c>
      <c r="S22" s="654">
        <v>-5.3515868077162208E-2</v>
      </c>
    </row>
    <row r="23" spans="1:19" s="1347" customFormat="1" x14ac:dyDescent="0.2">
      <c r="A23" s="1354" t="s">
        <v>70</v>
      </c>
      <c r="B23" s="663">
        <v>133.19999999999999</v>
      </c>
      <c r="C23" s="662">
        <v>130.4</v>
      </c>
      <c r="D23" s="669">
        <v>2.1472392638036679E-2</v>
      </c>
      <c r="E23" s="663">
        <v>6.5</v>
      </c>
      <c r="F23" s="662">
        <v>6.5</v>
      </c>
      <c r="G23" s="669">
        <v>0</v>
      </c>
      <c r="H23" s="664">
        <v>0</v>
      </c>
      <c r="I23" s="672">
        <v>0</v>
      </c>
      <c r="J23" s="654"/>
      <c r="K23" s="658">
        <v>6.2</v>
      </c>
      <c r="L23" s="657">
        <v>6</v>
      </c>
      <c r="M23" s="654">
        <v>3.3333333333333361E-2</v>
      </c>
      <c r="N23" s="671" t="s">
        <v>65</v>
      </c>
      <c r="O23" s="670" t="s">
        <v>65</v>
      </c>
      <c r="P23" s="654" t="s">
        <v>63</v>
      </c>
      <c r="Q23" s="653">
        <v>145.89999999999998</v>
      </c>
      <c r="R23" s="652">
        <v>142.9</v>
      </c>
      <c r="S23" s="654">
        <v>2.0993701889432972E-2</v>
      </c>
    </row>
    <row r="24" spans="1:19" s="1347" customFormat="1" x14ac:dyDescent="0.2">
      <c r="A24" s="1354" t="s">
        <v>69</v>
      </c>
      <c r="B24" s="663">
        <v>21.4</v>
      </c>
      <c r="C24" s="662">
        <v>21.4</v>
      </c>
      <c r="D24" s="669">
        <v>0</v>
      </c>
      <c r="E24" s="663">
        <v>1.5</v>
      </c>
      <c r="F24" s="662">
        <v>1.6</v>
      </c>
      <c r="G24" s="669">
        <v>-6.2500000000000056E-2</v>
      </c>
      <c r="H24" s="658">
        <v>0</v>
      </c>
      <c r="I24" s="657">
        <v>0</v>
      </c>
      <c r="J24" s="654"/>
      <c r="K24" s="658">
        <v>1.8</v>
      </c>
      <c r="L24" s="657">
        <v>1.7</v>
      </c>
      <c r="M24" s="654">
        <v>5.8823529411764761E-2</v>
      </c>
      <c r="N24" s="671" t="s">
        <v>65</v>
      </c>
      <c r="O24" s="670" t="s">
        <v>65</v>
      </c>
      <c r="P24" s="654" t="s">
        <v>63</v>
      </c>
      <c r="Q24" s="653">
        <v>24.7</v>
      </c>
      <c r="R24" s="652">
        <v>24.7</v>
      </c>
      <c r="S24" s="654">
        <v>0</v>
      </c>
    </row>
    <row r="25" spans="1:19" s="1347" customFormat="1" x14ac:dyDescent="0.2">
      <c r="A25" s="1353" t="s">
        <v>68</v>
      </c>
      <c r="B25" s="1374">
        <v>155.69999999999999</v>
      </c>
      <c r="C25" s="2025">
        <v>152.9</v>
      </c>
      <c r="D25" s="2021">
        <v>1.831262262916928E-2</v>
      </c>
      <c r="E25" s="1374">
        <v>83.7</v>
      </c>
      <c r="F25" s="2025">
        <v>81.7</v>
      </c>
      <c r="G25" s="2021">
        <v>2.4479804161566705E-2</v>
      </c>
      <c r="H25" s="1371">
        <v>72.7</v>
      </c>
      <c r="I25" s="2024">
        <v>82.1</v>
      </c>
      <c r="J25" s="2021">
        <v>-0.11449451887941525</v>
      </c>
      <c r="K25" s="1372">
        <v>8</v>
      </c>
      <c r="L25" s="2023">
        <v>7.7</v>
      </c>
      <c r="M25" s="2021">
        <v>3.8961038961038939E-2</v>
      </c>
      <c r="N25" s="1371">
        <v>2.6000000000000227</v>
      </c>
      <c r="O25" s="2022">
        <v>3.8999999999999773</v>
      </c>
      <c r="P25" s="2021"/>
      <c r="Q25" s="1376">
        <v>322.7</v>
      </c>
      <c r="R25" s="1375">
        <v>328.3</v>
      </c>
      <c r="S25" s="2021">
        <v>-1.7057569296375336E-2</v>
      </c>
    </row>
    <row r="26" spans="1:19" s="1347" customFormat="1" x14ac:dyDescent="0.2">
      <c r="A26" s="1354" t="s">
        <v>67</v>
      </c>
      <c r="B26" s="663">
        <v>2</v>
      </c>
      <c r="C26" s="662">
        <v>1.9</v>
      </c>
      <c r="D26" s="669">
        <v>5.2631578947368474E-2</v>
      </c>
      <c r="E26" s="663">
        <v>39</v>
      </c>
      <c r="F26" s="662">
        <v>37.599999999999994</v>
      </c>
      <c r="G26" s="669">
        <v>3.7234042553191647E-2</v>
      </c>
      <c r="H26" s="668">
        <v>39.6</v>
      </c>
      <c r="I26" s="667">
        <v>42.3</v>
      </c>
      <c r="J26" s="654">
        <v>-6.3829787234042451E-2</v>
      </c>
      <c r="K26" s="666"/>
      <c r="L26" s="665"/>
      <c r="M26" s="654"/>
      <c r="N26" s="664">
        <v>-3.1999999999999886</v>
      </c>
      <c r="O26" s="655">
        <v>-4.0999999999999659</v>
      </c>
      <c r="P26" s="654"/>
      <c r="Q26" s="653">
        <v>77.400000000000006</v>
      </c>
      <c r="R26" s="652">
        <v>77.700000000000017</v>
      </c>
      <c r="S26" s="654">
        <v>-3.8610038610040064E-3</v>
      </c>
    </row>
    <row r="27" spans="1:19" s="1347" customFormat="1" x14ac:dyDescent="0.2">
      <c r="A27" s="1354" t="s">
        <v>66</v>
      </c>
      <c r="B27" s="663">
        <v>78.3</v>
      </c>
      <c r="C27" s="662">
        <v>77.699999999999989</v>
      </c>
      <c r="D27" s="661">
        <v>7.7220077220078332E-3</v>
      </c>
      <c r="E27" s="663">
        <v>2.8</v>
      </c>
      <c r="F27" s="662">
        <v>2.7</v>
      </c>
      <c r="G27" s="661">
        <v>3.7037037037036903E-2</v>
      </c>
      <c r="H27" s="660">
        <v>0</v>
      </c>
      <c r="I27" s="659">
        <v>0</v>
      </c>
      <c r="J27" s="651"/>
      <c r="K27" s="658">
        <v>10.199999999999999</v>
      </c>
      <c r="L27" s="657">
        <v>10.199999999999999</v>
      </c>
      <c r="M27" s="651">
        <v>0</v>
      </c>
      <c r="N27" s="656"/>
      <c r="O27" s="655"/>
      <c r="P27" s="654"/>
      <c r="Q27" s="653">
        <v>91.3</v>
      </c>
      <c r="R27" s="652">
        <v>90.6</v>
      </c>
      <c r="S27" s="651">
        <v>7.7262693156733208E-3</v>
      </c>
    </row>
    <row r="28" spans="1:19" s="1347" customFormat="1" x14ac:dyDescent="0.2">
      <c r="A28" s="1353" t="s">
        <v>64</v>
      </c>
      <c r="B28" s="1374">
        <v>80.3</v>
      </c>
      <c r="C28" s="855">
        <v>79.599999999999994</v>
      </c>
      <c r="D28" s="2020">
        <v>8.7939698492462675E-3</v>
      </c>
      <c r="E28" s="1374">
        <v>41.8</v>
      </c>
      <c r="F28" s="855">
        <v>40.299999999999997</v>
      </c>
      <c r="G28" s="2020">
        <v>3.722084367245658E-2</v>
      </c>
      <c r="H28" s="1373">
        <v>39.6</v>
      </c>
      <c r="I28" s="880">
        <v>42.3</v>
      </c>
      <c r="J28" s="2020">
        <v>-6.3829787234042451E-2</v>
      </c>
      <c r="K28" s="1372">
        <v>10.199999999999999</v>
      </c>
      <c r="L28" s="854">
        <v>10.199999999999999</v>
      </c>
      <c r="M28" s="2020">
        <v>0</v>
      </c>
      <c r="N28" s="1371">
        <v>-3.1999999999999886</v>
      </c>
      <c r="O28" s="853">
        <v>-4.0999999999999659</v>
      </c>
      <c r="P28" s="2021"/>
      <c r="Q28" s="1370">
        <v>168.7</v>
      </c>
      <c r="R28" s="879">
        <v>168.3</v>
      </c>
      <c r="S28" s="2020">
        <v>2.3767082590610651E-3</v>
      </c>
    </row>
    <row r="29" spans="1:19" s="1347" customFormat="1" x14ac:dyDescent="0.2">
      <c r="A29" s="1369"/>
      <c r="B29" s="1368"/>
      <c r="C29" s="1368"/>
      <c r="D29" s="1368"/>
      <c r="E29" s="1368"/>
      <c r="F29" s="1368"/>
      <c r="G29" s="1368"/>
      <c r="H29" s="1368"/>
      <c r="I29" s="1368"/>
      <c r="J29" s="1368"/>
      <c r="K29" s="1368"/>
      <c r="L29" s="1368"/>
      <c r="M29" s="1368"/>
      <c r="N29" s="1368"/>
      <c r="O29" s="1368"/>
      <c r="P29" s="1368"/>
      <c r="Q29" s="1367"/>
      <c r="R29" s="1367"/>
      <c r="S29" s="1367"/>
    </row>
    <row r="30" spans="1:19" s="1347" customFormat="1" x14ac:dyDescent="0.2">
      <c r="A30" s="2345" t="s">
        <v>153</v>
      </c>
      <c r="B30" s="2346"/>
      <c r="C30" s="2346"/>
      <c r="D30" s="2346"/>
      <c r="E30" s="2346"/>
      <c r="F30" s="2346"/>
      <c r="G30" s="2346"/>
      <c r="H30" s="2346"/>
      <c r="I30" s="2346"/>
      <c r="J30" s="2346"/>
      <c r="K30" s="2346"/>
      <c r="L30" s="2346"/>
      <c r="M30" s="2346"/>
      <c r="N30" s="2346"/>
      <c r="O30" s="2346"/>
      <c r="P30" s="2346"/>
      <c r="Q30" s="2346"/>
      <c r="R30" s="2346"/>
      <c r="S30" s="2347"/>
    </row>
    <row r="31" spans="1:19" s="1347" customFormat="1" x14ac:dyDescent="0.2">
      <c r="A31" s="2348"/>
      <c r="B31" s="2349"/>
      <c r="C31" s="2349"/>
      <c r="D31" s="2349"/>
      <c r="E31" s="2349"/>
      <c r="F31" s="2349"/>
      <c r="G31" s="2349"/>
      <c r="H31" s="2349"/>
      <c r="I31" s="2349"/>
      <c r="J31" s="2349"/>
      <c r="K31" s="2349"/>
      <c r="L31" s="2349"/>
      <c r="M31" s="2349"/>
      <c r="N31" s="2349"/>
      <c r="O31" s="2349"/>
      <c r="P31" s="2349"/>
      <c r="Q31" s="2349"/>
      <c r="R31" s="2349"/>
      <c r="S31" s="2350"/>
    </row>
    <row r="32" spans="1:19" s="1347" customFormat="1" ht="36" customHeight="1" x14ac:dyDescent="0.2">
      <c r="A32" s="1366"/>
      <c r="B32" s="2351" t="s">
        <v>155</v>
      </c>
      <c r="C32" s="2352"/>
      <c r="D32" s="2353"/>
      <c r="E32" s="2351" t="s">
        <v>1319</v>
      </c>
      <c r="F32" s="2352"/>
      <c r="G32" s="2353"/>
      <c r="H32" s="2351" t="s">
        <v>1326</v>
      </c>
      <c r="I32" s="2352"/>
      <c r="J32" s="2353"/>
      <c r="K32" s="2351" t="s">
        <v>754</v>
      </c>
      <c r="L32" s="2352"/>
      <c r="M32" s="2353"/>
      <c r="N32" s="2351" t="s">
        <v>154</v>
      </c>
      <c r="O32" s="2352"/>
      <c r="P32" s="2353"/>
      <c r="Q32" s="2351" t="s">
        <v>153</v>
      </c>
      <c r="R32" s="2352"/>
      <c r="S32" s="2353"/>
    </row>
    <row r="33" spans="1:19" s="1347" customFormat="1" ht="11.25" customHeight="1" x14ac:dyDescent="0.2">
      <c r="A33" s="1365"/>
      <c r="B33" s="1197" t="s">
        <v>701</v>
      </c>
      <c r="C33" s="1196"/>
      <c r="D33" s="1195"/>
      <c r="E33" s="1197" t="s">
        <v>701</v>
      </c>
      <c r="F33" s="1196"/>
      <c r="G33" s="1195"/>
      <c r="H33" s="1197" t="s">
        <v>701</v>
      </c>
      <c r="I33" s="1196"/>
      <c r="J33" s="1195"/>
      <c r="K33" s="1197" t="s">
        <v>701</v>
      </c>
      <c r="L33" s="1196"/>
      <c r="M33" s="1195"/>
      <c r="N33" s="1197" t="s">
        <v>701</v>
      </c>
      <c r="O33" s="1196"/>
      <c r="P33" s="1195"/>
      <c r="Q33" s="2354" t="s">
        <v>701</v>
      </c>
      <c r="R33" s="2355"/>
      <c r="S33" s="1195"/>
    </row>
    <row r="34" spans="1:19" s="1347" customFormat="1" x14ac:dyDescent="0.2">
      <c r="A34" s="1364" t="s">
        <v>143</v>
      </c>
      <c r="B34" s="557">
        <v>2019</v>
      </c>
      <c r="C34" s="556">
        <v>2018</v>
      </c>
      <c r="D34" s="555" t="s">
        <v>142</v>
      </c>
      <c r="E34" s="557">
        <v>2019</v>
      </c>
      <c r="F34" s="556">
        <v>2018</v>
      </c>
      <c r="G34" s="555" t="s">
        <v>142</v>
      </c>
      <c r="H34" s="557">
        <v>2019</v>
      </c>
      <c r="I34" s="556">
        <v>2018</v>
      </c>
      <c r="J34" s="555" t="s">
        <v>142</v>
      </c>
      <c r="K34" s="557">
        <v>2019</v>
      </c>
      <c r="L34" s="556">
        <v>2018</v>
      </c>
      <c r="M34" s="555" t="s">
        <v>142</v>
      </c>
      <c r="N34" s="557">
        <v>2019</v>
      </c>
      <c r="O34" s="556">
        <v>2018</v>
      </c>
      <c r="P34" s="555" t="s">
        <v>142</v>
      </c>
      <c r="Q34" s="557">
        <v>2019</v>
      </c>
      <c r="R34" s="556">
        <v>2018</v>
      </c>
      <c r="S34" s="555" t="s">
        <v>142</v>
      </c>
    </row>
    <row r="35" spans="1:19" s="1347" customFormat="1" x14ac:dyDescent="0.2">
      <c r="A35" s="1362" t="s">
        <v>713</v>
      </c>
      <c r="B35" s="541">
        <v>2134</v>
      </c>
      <c r="C35" s="534">
        <v>2117</v>
      </c>
      <c r="D35" s="498">
        <v>8.0302314596126592E-3</v>
      </c>
      <c r="E35" s="541">
        <v>1336</v>
      </c>
      <c r="F35" s="534">
        <v>1322</v>
      </c>
      <c r="G35" s="498">
        <v>1.059001512859304E-2</v>
      </c>
      <c r="H35" s="537">
        <v>851</v>
      </c>
      <c r="I35" s="534">
        <v>923</v>
      </c>
      <c r="J35" s="554">
        <v>-7.8006500541711807E-2</v>
      </c>
      <c r="K35" s="537">
        <v>53</v>
      </c>
      <c r="L35" s="539">
        <v>69</v>
      </c>
      <c r="M35" s="491">
        <v>-0.2318840579710145</v>
      </c>
      <c r="N35" s="553">
        <v>-56</v>
      </c>
      <c r="O35" s="552">
        <v>60</v>
      </c>
      <c r="P35" s="518" t="s">
        <v>63</v>
      </c>
      <c r="Q35" s="537">
        <v>4318</v>
      </c>
      <c r="R35" s="534">
        <v>4491</v>
      </c>
      <c r="S35" s="491">
        <v>-3.8521487419283011E-2</v>
      </c>
    </row>
    <row r="36" spans="1:19" s="1347" customFormat="1" x14ac:dyDescent="0.2">
      <c r="A36" s="1363" t="s">
        <v>714</v>
      </c>
      <c r="B36" s="541">
        <v>672</v>
      </c>
      <c r="C36" s="534">
        <v>686</v>
      </c>
      <c r="D36" s="498">
        <v>-2.0408163265306121E-2</v>
      </c>
      <c r="E36" s="541">
        <v>494</v>
      </c>
      <c r="F36" s="534">
        <v>457</v>
      </c>
      <c r="G36" s="498">
        <v>8.0962800875273522E-2</v>
      </c>
      <c r="H36" s="537">
        <v>444</v>
      </c>
      <c r="I36" s="534">
        <v>473</v>
      </c>
      <c r="J36" s="491">
        <v>-6.13107822410148E-2</v>
      </c>
      <c r="K36" s="540">
        <v>1416</v>
      </c>
      <c r="L36" s="539">
        <v>1409</v>
      </c>
      <c r="M36" s="491">
        <v>4.9680624556422996E-3</v>
      </c>
      <c r="N36" s="537">
        <v>-15</v>
      </c>
      <c r="O36" s="538">
        <v>-32</v>
      </c>
      <c r="P36" s="518" t="s">
        <v>63</v>
      </c>
      <c r="Q36" s="537">
        <v>3011</v>
      </c>
      <c r="R36" s="534">
        <v>2993</v>
      </c>
      <c r="S36" s="491">
        <v>6.0140327430671563E-3</v>
      </c>
    </row>
    <row r="37" spans="1:19" s="1347" customFormat="1" x14ac:dyDescent="0.2">
      <c r="A37" s="1360" t="s">
        <v>129</v>
      </c>
      <c r="B37" s="541">
        <v>172</v>
      </c>
      <c r="C37" s="534">
        <v>167</v>
      </c>
      <c r="D37" s="498">
        <v>2.9940119760479042E-2</v>
      </c>
      <c r="E37" s="541">
        <v>206</v>
      </c>
      <c r="F37" s="534">
        <v>297</v>
      </c>
      <c r="G37" s="498">
        <v>-0.30639730639730639</v>
      </c>
      <c r="H37" s="537">
        <v>311</v>
      </c>
      <c r="I37" s="534">
        <v>411</v>
      </c>
      <c r="J37" s="491">
        <v>-0.24330900243309003</v>
      </c>
      <c r="K37" s="540">
        <v>110</v>
      </c>
      <c r="L37" s="539">
        <v>166</v>
      </c>
      <c r="M37" s="491">
        <v>-0.33734939759036142</v>
      </c>
      <c r="N37" s="537">
        <v>225</v>
      </c>
      <c r="O37" s="538">
        <v>47</v>
      </c>
      <c r="P37" s="518" t="s">
        <v>63</v>
      </c>
      <c r="Q37" s="537">
        <v>1024</v>
      </c>
      <c r="R37" s="534">
        <v>1088</v>
      </c>
      <c r="S37" s="491">
        <v>-5.8823529411764705E-2</v>
      </c>
    </row>
    <row r="38" spans="1:19" s="1347" customFormat="1" x14ac:dyDescent="0.2">
      <c r="A38" s="1362" t="s">
        <v>121</v>
      </c>
      <c r="B38" s="541">
        <v>2</v>
      </c>
      <c r="C38" s="534">
        <v>6</v>
      </c>
      <c r="D38" s="498"/>
      <c r="E38" s="541">
        <v>21</v>
      </c>
      <c r="F38" s="534">
        <v>31</v>
      </c>
      <c r="G38" s="498"/>
      <c r="H38" s="537">
        <v>0</v>
      </c>
      <c r="I38" s="534">
        <v>0</v>
      </c>
      <c r="J38" s="491"/>
      <c r="K38" s="540">
        <v>33</v>
      </c>
      <c r="L38" s="539">
        <v>13</v>
      </c>
      <c r="M38" s="491"/>
      <c r="N38" s="537">
        <v>-6</v>
      </c>
      <c r="O38" s="538">
        <v>74</v>
      </c>
      <c r="P38" s="518" t="s">
        <v>63</v>
      </c>
      <c r="Q38" s="537">
        <v>50</v>
      </c>
      <c r="R38" s="534">
        <v>124</v>
      </c>
      <c r="S38" s="491"/>
    </row>
    <row r="39" spans="1:19" s="1347" customFormat="1" x14ac:dyDescent="0.2">
      <c r="A39" s="1360" t="s">
        <v>112</v>
      </c>
      <c r="B39" s="551"/>
      <c r="C39" s="534"/>
      <c r="D39" s="498"/>
      <c r="E39" s="551"/>
      <c r="F39" s="534"/>
      <c r="G39" s="498"/>
      <c r="H39" s="537">
        <v>1</v>
      </c>
      <c r="I39" s="534">
        <v>0</v>
      </c>
      <c r="J39" s="491"/>
      <c r="K39" s="540">
        <v>14</v>
      </c>
      <c r="L39" s="539">
        <v>23</v>
      </c>
      <c r="M39" s="491"/>
      <c r="N39" s="537">
        <v>217</v>
      </c>
      <c r="O39" s="538">
        <v>453</v>
      </c>
      <c r="P39" s="518"/>
      <c r="Q39" s="537">
        <v>232</v>
      </c>
      <c r="R39" s="534">
        <v>476</v>
      </c>
      <c r="S39" s="491"/>
    </row>
    <row r="40" spans="1:19" s="1347" customFormat="1" x14ac:dyDescent="0.2">
      <c r="A40" s="1361" t="s">
        <v>105</v>
      </c>
      <c r="B40" s="550">
        <v>2980</v>
      </c>
      <c r="C40" s="542">
        <v>2976</v>
      </c>
      <c r="D40" s="508">
        <v>1.3440860215053765E-3</v>
      </c>
      <c r="E40" s="550">
        <v>2057</v>
      </c>
      <c r="F40" s="542">
        <v>2107</v>
      </c>
      <c r="G40" s="508">
        <v>-2.3730422401518746E-2</v>
      </c>
      <c r="H40" s="543">
        <v>1607</v>
      </c>
      <c r="I40" s="542">
        <v>1807</v>
      </c>
      <c r="J40" s="501">
        <v>-0.11068068622025456</v>
      </c>
      <c r="K40" s="547">
        <v>1626</v>
      </c>
      <c r="L40" s="546">
        <v>1680</v>
      </c>
      <c r="M40" s="501">
        <v>-3.214285714285714E-2</v>
      </c>
      <c r="N40" s="543">
        <v>365</v>
      </c>
      <c r="O40" s="545">
        <v>602</v>
      </c>
      <c r="P40" s="544">
        <v>-0.39368770764119604</v>
      </c>
      <c r="Q40" s="543">
        <v>8635</v>
      </c>
      <c r="R40" s="542">
        <v>9172</v>
      </c>
      <c r="S40" s="501">
        <v>-5.8547754034016575E-2</v>
      </c>
    </row>
    <row r="41" spans="1:19" s="1347" customFormat="1" x14ac:dyDescent="0.2">
      <c r="A41" s="1361" t="s">
        <v>98</v>
      </c>
      <c r="B41" s="549">
        <v>-1845</v>
      </c>
      <c r="C41" s="548">
        <v>-1856</v>
      </c>
      <c r="D41" s="508">
        <v>-5.9267241379310342E-3</v>
      </c>
      <c r="E41" s="549">
        <v>-1103</v>
      </c>
      <c r="F41" s="548">
        <v>-1171</v>
      </c>
      <c r="G41" s="508">
        <v>-5.8070025619128947E-2</v>
      </c>
      <c r="H41" s="543">
        <v>-927</v>
      </c>
      <c r="I41" s="542">
        <v>-947</v>
      </c>
      <c r="J41" s="501">
        <v>-2.1119324181626188E-2</v>
      </c>
      <c r="K41" s="547">
        <v>-726</v>
      </c>
      <c r="L41" s="546">
        <v>-788</v>
      </c>
      <c r="M41" s="501">
        <v>-7.8680203045685279E-2</v>
      </c>
      <c r="N41" s="543">
        <v>-1385</v>
      </c>
      <c r="O41" s="545">
        <v>-284</v>
      </c>
      <c r="P41" s="544"/>
      <c r="Q41" s="543">
        <v>-5986</v>
      </c>
      <c r="R41" s="542">
        <v>-5046</v>
      </c>
      <c r="S41" s="501">
        <v>0.18628616726119698</v>
      </c>
    </row>
    <row r="42" spans="1:19" s="1347" customFormat="1" x14ac:dyDescent="0.2">
      <c r="A42" s="1360" t="s">
        <v>88</v>
      </c>
      <c r="B42" s="541">
        <v>-133</v>
      </c>
      <c r="C42" s="534">
        <v>-79</v>
      </c>
      <c r="D42" s="498"/>
      <c r="E42" s="541">
        <v>-138</v>
      </c>
      <c r="F42" s="534">
        <v>-24</v>
      </c>
      <c r="G42" s="498"/>
      <c r="H42" s="537">
        <v>-250</v>
      </c>
      <c r="I42" s="534">
        <v>-92</v>
      </c>
      <c r="J42" s="491"/>
      <c r="K42" s="540">
        <v>-2</v>
      </c>
      <c r="L42" s="539">
        <v>-7</v>
      </c>
      <c r="M42" s="491"/>
      <c r="N42" s="537">
        <v>-13</v>
      </c>
      <c r="O42" s="538">
        <v>29</v>
      </c>
      <c r="P42" s="518" t="s">
        <v>63</v>
      </c>
      <c r="Q42" s="537">
        <v>-536</v>
      </c>
      <c r="R42" s="534">
        <v>-173</v>
      </c>
      <c r="S42" s="491" t="s">
        <v>63</v>
      </c>
    </row>
    <row r="43" spans="1:19" s="1347" customFormat="1" x14ac:dyDescent="0.2">
      <c r="A43" s="1359" t="s">
        <v>85</v>
      </c>
      <c r="B43" s="1357">
        <v>1002</v>
      </c>
      <c r="C43" s="877">
        <v>1041</v>
      </c>
      <c r="D43" s="2019">
        <v>-3.7463976945244955E-2</v>
      </c>
      <c r="E43" s="1357">
        <v>816</v>
      </c>
      <c r="F43" s="877">
        <v>912</v>
      </c>
      <c r="G43" s="2019">
        <v>-0.10526315789473684</v>
      </c>
      <c r="H43" s="1357">
        <v>430</v>
      </c>
      <c r="I43" s="877">
        <v>768</v>
      </c>
      <c r="J43" s="2019">
        <v>-0.44010416666666669</v>
      </c>
      <c r="K43" s="1358">
        <v>898</v>
      </c>
      <c r="L43" s="878">
        <v>885</v>
      </c>
      <c r="M43" s="2019">
        <v>1.4689265536723164E-2</v>
      </c>
      <c r="N43" s="536">
        <v>-1033</v>
      </c>
      <c r="O43" s="535">
        <v>347</v>
      </c>
      <c r="P43" s="2019" t="s">
        <v>63</v>
      </c>
      <c r="Q43" s="1357">
        <v>2113</v>
      </c>
      <c r="R43" s="877">
        <v>3953</v>
      </c>
      <c r="S43" s="2019">
        <v>-0.46546926385024034</v>
      </c>
    </row>
    <row r="44" spans="1:19" s="1347" customFormat="1" x14ac:dyDescent="0.2">
      <c r="A44" s="1354" t="s">
        <v>84</v>
      </c>
      <c r="B44" s="520">
        <v>62</v>
      </c>
      <c r="C44" s="534">
        <v>62</v>
      </c>
      <c r="D44" s="498">
        <v>0</v>
      </c>
      <c r="E44" s="520">
        <v>54</v>
      </c>
      <c r="F44" s="534">
        <v>56</v>
      </c>
      <c r="G44" s="852">
        <v>-3.5714285714285712E-2</v>
      </c>
      <c r="H44" s="527">
        <v>58</v>
      </c>
      <c r="I44" s="527">
        <v>52</v>
      </c>
      <c r="J44" s="491">
        <v>0.11538461538461539</v>
      </c>
      <c r="K44" s="526">
        <v>44.649446494464947</v>
      </c>
      <c r="L44" s="526">
        <v>46.904761904761905</v>
      </c>
      <c r="M44" s="498">
        <v>-4.8082866615468151E-2</v>
      </c>
      <c r="N44" s="533" t="s">
        <v>65</v>
      </c>
      <c r="O44" s="532" t="s">
        <v>65</v>
      </c>
      <c r="P44" s="518"/>
      <c r="Q44" s="531">
        <v>69.322524609148815</v>
      </c>
      <c r="R44" s="531">
        <v>55.015263846489319</v>
      </c>
      <c r="S44" s="491">
        <v>0.26005984089400097</v>
      </c>
    </row>
    <row r="45" spans="1:19" s="1347" customFormat="1" x14ac:dyDescent="0.2">
      <c r="A45" s="1354" t="s">
        <v>82</v>
      </c>
      <c r="B45" s="529">
        <v>8.8828142730707675</v>
      </c>
      <c r="C45" s="522">
        <v>10.061120767357265</v>
      </c>
      <c r="D45" s="881">
        <v>-0.11711483457284855</v>
      </c>
      <c r="E45" s="529">
        <v>9.3949613063916697</v>
      </c>
      <c r="F45" s="522">
        <v>11.160483071966514</v>
      </c>
      <c r="G45" s="881">
        <v>-0.15819402746190925</v>
      </c>
      <c r="H45" s="528">
        <v>4.0999999999999996</v>
      </c>
      <c r="I45" s="527">
        <v>7.5</v>
      </c>
      <c r="J45" s="491">
        <v>-0.45333333333333337</v>
      </c>
      <c r="K45" s="526">
        <v>32</v>
      </c>
      <c r="L45" s="526">
        <v>29</v>
      </c>
      <c r="M45" s="498">
        <v>0.10344827586206896</v>
      </c>
      <c r="N45" s="483" t="s">
        <v>65</v>
      </c>
      <c r="O45" s="525" t="s">
        <v>65</v>
      </c>
      <c r="P45" s="524"/>
      <c r="Q45" s="523">
        <v>9</v>
      </c>
      <c r="R45" s="522">
        <v>10</v>
      </c>
      <c r="S45" s="521"/>
    </row>
    <row r="46" spans="1:19" s="1347" customFormat="1" x14ac:dyDescent="0.2">
      <c r="A46" s="1354" t="s">
        <v>79</v>
      </c>
      <c r="B46" s="520">
        <v>7669</v>
      </c>
      <c r="C46" s="516">
        <v>7866</v>
      </c>
      <c r="D46" s="498">
        <v>-2.5044495296211545E-2</v>
      </c>
      <c r="E46" s="520">
        <v>6907</v>
      </c>
      <c r="F46" s="516">
        <v>6260</v>
      </c>
      <c r="G46" s="491">
        <v>0.10335463258785943</v>
      </c>
      <c r="H46" s="516">
        <v>7418</v>
      </c>
      <c r="I46" s="516">
        <v>7938</v>
      </c>
      <c r="J46" s="491">
        <v>-6.5507684555303605E-2</v>
      </c>
      <c r="K46" s="520">
        <v>2201</v>
      </c>
      <c r="L46" s="516">
        <v>2285</v>
      </c>
      <c r="M46" s="498">
        <v>-3.6761487964989056E-2</v>
      </c>
      <c r="N46" s="520">
        <v>1523</v>
      </c>
      <c r="O46" s="519">
        <v>2236</v>
      </c>
      <c r="P46" s="518">
        <v>-0.31887298747763865</v>
      </c>
      <c r="Q46" s="516">
        <v>25718</v>
      </c>
      <c r="R46" s="516">
        <v>26585</v>
      </c>
      <c r="S46" s="491">
        <v>-3.2612375399661463E-2</v>
      </c>
    </row>
    <row r="47" spans="1:19" s="1347" customFormat="1" x14ac:dyDescent="0.2">
      <c r="A47" s="1354" t="s">
        <v>77</v>
      </c>
      <c r="B47" s="520">
        <v>45870.477392913985</v>
      </c>
      <c r="C47" s="516">
        <v>41489</v>
      </c>
      <c r="D47" s="498">
        <v>0.10560576039224817</v>
      </c>
      <c r="E47" s="520">
        <v>42703</v>
      </c>
      <c r="F47" s="516">
        <v>44310</v>
      </c>
      <c r="G47" s="491">
        <v>-3.6267208305122998E-2</v>
      </c>
      <c r="H47" s="516">
        <v>44110</v>
      </c>
      <c r="I47" s="516">
        <v>48246</v>
      </c>
      <c r="J47" s="491">
        <v>-8.5727314181486547E-2</v>
      </c>
      <c r="K47" s="520">
        <v>5560</v>
      </c>
      <c r="L47" s="516">
        <v>5577</v>
      </c>
      <c r="M47" s="498">
        <v>-3.0482338174645865E-3</v>
      </c>
      <c r="N47" s="520">
        <v>11971.522607086023</v>
      </c>
      <c r="O47" s="519">
        <v>16264</v>
      </c>
      <c r="P47" s="518">
        <v>-0.26392507334689974</v>
      </c>
      <c r="Q47" s="517">
        <v>150215</v>
      </c>
      <c r="R47" s="516">
        <v>155886</v>
      </c>
      <c r="S47" s="491">
        <v>-3.6379148865196359E-2</v>
      </c>
    </row>
    <row r="48" spans="1:19" s="1347" customFormat="1" x14ac:dyDescent="0.2">
      <c r="A48" s="1356" t="s">
        <v>75</v>
      </c>
      <c r="B48" s="512">
        <v>7585.1</v>
      </c>
      <c r="C48" s="511">
        <v>7749</v>
      </c>
      <c r="D48" s="515">
        <v>-2.1151116273067445E-2</v>
      </c>
      <c r="E48" s="512">
        <v>4495</v>
      </c>
      <c r="F48" s="511">
        <v>4411</v>
      </c>
      <c r="G48" s="510">
        <v>1.9043300838812061E-2</v>
      </c>
      <c r="H48" s="511">
        <v>1775</v>
      </c>
      <c r="I48" s="511">
        <v>1972</v>
      </c>
      <c r="J48" s="510">
        <v>-9.9898580121703856E-2</v>
      </c>
      <c r="K48" s="512">
        <v>2642</v>
      </c>
      <c r="L48" s="511">
        <v>2735</v>
      </c>
      <c r="M48" s="515">
        <v>-3.4003656307129801E-2</v>
      </c>
      <c r="N48" s="512">
        <v>12502.900000000001</v>
      </c>
      <c r="O48" s="514">
        <v>12123</v>
      </c>
      <c r="P48" s="513">
        <v>3.1337127773653509E-2</v>
      </c>
      <c r="Q48" s="512">
        <v>29000</v>
      </c>
      <c r="R48" s="511">
        <v>28990</v>
      </c>
      <c r="S48" s="510">
        <v>3.4494653328734045E-4</v>
      </c>
    </row>
    <row r="49" spans="1:19" s="1347" customFormat="1" x14ac:dyDescent="0.2">
      <c r="A49" s="1355" t="s">
        <v>73</v>
      </c>
      <c r="B49" s="509"/>
      <c r="C49" s="504"/>
      <c r="D49" s="508"/>
      <c r="E49" s="509"/>
      <c r="F49" s="504"/>
      <c r="G49" s="508"/>
      <c r="H49" s="505"/>
      <c r="I49" s="504"/>
      <c r="J49" s="501"/>
      <c r="K49" s="507"/>
      <c r="L49" s="506"/>
      <c r="M49" s="501"/>
      <c r="N49" s="505"/>
      <c r="O49" s="504"/>
      <c r="P49" s="501"/>
      <c r="Q49" s="503"/>
      <c r="R49" s="502"/>
      <c r="S49" s="501" t="s">
        <v>63</v>
      </c>
    </row>
    <row r="50" spans="1:19" s="1347" customFormat="1" x14ac:dyDescent="0.2">
      <c r="A50" s="1354" t="s">
        <v>71</v>
      </c>
      <c r="B50" s="490">
        <v>1.1000000000000001</v>
      </c>
      <c r="C50" s="489">
        <v>1</v>
      </c>
      <c r="D50" s="498">
        <v>0.10000000000000009</v>
      </c>
      <c r="E50" s="490">
        <v>75.7</v>
      </c>
      <c r="F50" s="489">
        <v>73</v>
      </c>
      <c r="G50" s="498">
        <v>3.6986301369863056E-2</v>
      </c>
      <c r="H50" s="493">
        <v>72.7</v>
      </c>
      <c r="I50" s="492">
        <v>69.2</v>
      </c>
      <c r="J50" s="491">
        <v>5.057803468208092E-2</v>
      </c>
      <c r="K50" s="485"/>
      <c r="L50" s="484"/>
      <c r="M50" s="491"/>
      <c r="N50" s="493">
        <v>2.6000000000000227</v>
      </c>
      <c r="O50" s="492">
        <v>4</v>
      </c>
      <c r="P50" s="491"/>
      <c r="Q50" s="481">
        <v>152.10000000000002</v>
      </c>
      <c r="R50" s="480">
        <v>147.19999999999999</v>
      </c>
      <c r="S50" s="491">
        <v>3.3288043478261101E-2</v>
      </c>
    </row>
    <row r="51" spans="1:19" s="1347" customFormat="1" x14ac:dyDescent="0.2">
      <c r="A51" s="1354" t="s">
        <v>70</v>
      </c>
      <c r="B51" s="490">
        <v>133.19999999999999</v>
      </c>
      <c r="C51" s="489">
        <v>125</v>
      </c>
      <c r="D51" s="498">
        <v>6.5599999999999908E-2</v>
      </c>
      <c r="E51" s="490">
        <v>6.5</v>
      </c>
      <c r="F51" s="489">
        <v>6.7</v>
      </c>
      <c r="G51" s="498">
        <v>-2.9850746268656744E-2</v>
      </c>
      <c r="H51" s="493">
        <v>0</v>
      </c>
      <c r="I51" s="500">
        <v>0</v>
      </c>
      <c r="J51" s="491"/>
      <c r="K51" s="493">
        <v>6.2</v>
      </c>
      <c r="L51" s="484">
        <v>5.6</v>
      </c>
      <c r="M51" s="491">
        <v>0.10714285714285725</v>
      </c>
      <c r="N51" s="483" t="s">
        <v>65</v>
      </c>
      <c r="O51" s="482" t="s">
        <v>65</v>
      </c>
      <c r="P51" s="491"/>
      <c r="Q51" s="481">
        <v>145.89999999999998</v>
      </c>
      <c r="R51" s="480">
        <v>137.29999999999998</v>
      </c>
      <c r="S51" s="491">
        <v>6.2636562272396182E-2</v>
      </c>
    </row>
    <row r="52" spans="1:19" s="1347" customFormat="1" x14ac:dyDescent="0.2">
      <c r="A52" s="1354" t="s">
        <v>69</v>
      </c>
      <c r="B52" s="490">
        <v>21.4</v>
      </c>
      <c r="C52" s="489">
        <v>20.5</v>
      </c>
      <c r="D52" s="498">
        <v>4.3902439024390172E-2</v>
      </c>
      <c r="E52" s="490">
        <v>1.5</v>
      </c>
      <c r="F52" s="489">
        <v>1.7</v>
      </c>
      <c r="G52" s="498">
        <v>-0.11764705882352938</v>
      </c>
      <c r="H52" s="485"/>
      <c r="I52" s="484"/>
      <c r="J52" s="491"/>
      <c r="K52" s="485">
        <v>1.8</v>
      </c>
      <c r="L52" s="484">
        <v>1.6</v>
      </c>
      <c r="M52" s="491">
        <v>0.12499999999999997</v>
      </c>
      <c r="N52" s="483" t="s">
        <v>65</v>
      </c>
      <c r="O52" s="482" t="s">
        <v>65</v>
      </c>
      <c r="P52" s="491"/>
      <c r="Q52" s="481">
        <v>24.7</v>
      </c>
      <c r="R52" s="480">
        <v>23.8</v>
      </c>
      <c r="S52" s="491">
        <v>3.781512605042011E-2</v>
      </c>
    </row>
    <row r="53" spans="1:19" s="1347" customFormat="1" x14ac:dyDescent="0.2">
      <c r="A53" s="1353" t="s">
        <v>68</v>
      </c>
      <c r="B53" s="1352">
        <v>155.69999999999999</v>
      </c>
      <c r="C53" s="2208">
        <v>146.5</v>
      </c>
      <c r="D53" s="2019">
        <v>6.2798634812286605E-2</v>
      </c>
      <c r="E53" s="1352">
        <v>83.7</v>
      </c>
      <c r="F53" s="2208">
        <v>81.400000000000006</v>
      </c>
      <c r="G53" s="2019">
        <v>2.8255528255528219E-2</v>
      </c>
      <c r="H53" s="1349">
        <v>72.7</v>
      </c>
      <c r="I53" s="2205">
        <v>69.2</v>
      </c>
      <c r="J53" s="2019">
        <v>5.057803468208092E-2</v>
      </c>
      <c r="K53" s="1350">
        <v>8</v>
      </c>
      <c r="L53" s="2206">
        <v>7.2</v>
      </c>
      <c r="M53" s="2019">
        <v>0.11111111111111108</v>
      </c>
      <c r="N53" s="1349">
        <v>2.6000000000000227</v>
      </c>
      <c r="O53" s="2205">
        <v>4</v>
      </c>
      <c r="P53" s="2019"/>
      <c r="Q53" s="1348">
        <v>322.7</v>
      </c>
      <c r="R53" s="2205">
        <v>308.3</v>
      </c>
      <c r="S53" s="2019">
        <v>4.6707752189425807E-2</v>
      </c>
    </row>
    <row r="54" spans="1:19" s="1347" customFormat="1" x14ac:dyDescent="0.2">
      <c r="A54" s="1354" t="s">
        <v>67</v>
      </c>
      <c r="B54" s="490">
        <v>2</v>
      </c>
      <c r="C54" s="489">
        <v>1.9</v>
      </c>
      <c r="D54" s="498">
        <v>5.2631578947368474E-2</v>
      </c>
      <c r="E54" s="490">
        <v>39</v>
      </c>
      <c r="F54" s="489">
        <v>38</v>
      </c>
      <c r="G54" s="498">
        <v>2.6315789473684209E-2</v>
      </c>
      <c r="H54" s="497">
        <v>39.6</v>
      </c>
      <c r="I54" s="496">
        <v>42.2</v>
      </c>
      <c r="J54" s="491">
        <v>-6.1611374407582971E-2</v>
      </c>
      <c r="K54" s="495"/>
      <c r="L54" s="494"/>
      <c r="M54" s="491"/>
      <c r="N54" s="493">
        <v>-3.1999999999999886</v>
      </c>
      <c r="O54" s="492">
        <v>-3.5999999999999943</v>
      </c>
      <c r="P54" s="479"/>
      <c r="Q54" s="481">
        <v>77.400000000000006</v>
      </c>
      <c r="R54" s="480">
        <v>78.5</v>
      </c>
      <c r="S54" s="491">
        <v>-1.4012738853503112E-2</v>
      </c>
    </row>
    <row r="55" spans="1:19" s="1347" customFormat="1" x14ac:dyDescent="0.2">
      <c r="A55" s="1354" t="s">
        <v>66</v>
      </c>
      <c r="B55" s="490">
        <v>78.3</v>
      </c>
      <c r="C55" s="489">
        <v>74.3</v>
      </c>
      <c r="D55" s="488">
        <v>5.3835800807537013E-2</v>
      </c>
      <c r="E55" s="490">
        <v>2.8</v>
      </c>
      <c r="F55" s="489">
        <v>2.8</v>
      </c>
      <c r="G55" s="488">
        <v>0</v>
      </c>
      <c r="H55" s="487">
        <v>0</v>
      </c>
      <c r="I55" s="486">
        <v>0</v>
      </c>
      <c r="J55" s="479"/>
      <c r="K55" s="485">
        <v>10.199999999999999</v>
      </c>
      <c r="L55" s="484">
        <v>9.3999999999999986</v>
      </c>
      <c r="M55" s="479">
        <v>8.5106382978723499E-2</v>
      </c>
      <c r="N55" s="483" t="s">
        <v>65</v>
      </c>
      <c r="O55" s="482" t="s">
        <v>65</v>
      </c>
      <c r="P55" s="479"/>
      <c r="Q55" s="481">
        <v>91.3</v>
      </c>
      <c r="R55" s="480">
        <v>86.5</v>
      </c>
      <c r="S55" s="479">
        <v>5.5491329479768751E-2</v>
      </c>
    </row>
    <row r="56" spans="1:19" s="1347" customFormat="1" x14ac:dyDescent="0.2">
      <c r="A56" s="1353" t="s">
        <v>64</v>
      </c>
      <c r="B56" s="1352">
        <v>80.3</v>
      </c>
      <c r="C56" s="2208">
        <v>76.2</v>
      </c>
      <c r="D56" s="2018">
        <v>5.3805774278215146E-2</v>
      </c>
      <c r="E56" s="1352">
        <v>41.8</v>
      </c>
      <c r="F56" s="2208">
        <v>40.799999999999997</v>
      </c>
      <c r="G56" s="2018">
        <v>2.4509803921568631E-2</v>
      </c>
      <c r="H56" s="1351">
        <v>39.6</v>
      </c>
      <c r="I56" s="2207">
        <v>42.2</v>
      </c>
      <c r="J56" s="2018">
        <v>-6.1611374407582971E-2</v>
      </c>
      <c r="K56" s="1350">
        <v>10.199999999999999</v>
      </c>
      <c r="L56" s="2206">
        <v>9.3999999999999986</v>
      </c>
      <c r="M56" s="2018">
        <v>8.5106382978723499E-2</v>
      </c>
      <c r="N56" s="1349">
        <v>-3.1999999999999886</v>
      </c>
      <c r="O56" s="2205">
        <v>-3.5999999999999943</v>
      </c>
      <c r="P56" s="2019">
        <v>-0.11111111111111287</v>
      </c>
      <c r="Q56" s="1348">
        <v>168.7</v>
      </c>
      <c r="R56" s="2205">
        <v>165</v>
      </c>
      <c r="S56" s="2018">
        <v>2.2424242424242357E-2</v>
      </c>
    </row>
    <row r="57" spans="1:19" s="1347" customFormat="1" x14ac:dyDescent="0.2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</row>
    <row r="58" spans="1:19" s="1347" customFormat="1" x14ac:dyDescent="0.2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</row>
    <row r="59" spans="1:19" s="1347" customFormat="1" x14ac:dyDescent="0.2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</row>
    <row r="60" spans="1:19" s="1347" customFormat="1" x14ac:dyDescent="0.2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</row>
    <row r="61" spans="1:19" s="1347" customFormat="1" x14ac:dyDescent="0.2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</row>
    <row r="62" spans="1:19" s="1347" customFormat="1" x14ac:dyDescent="0.2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</row>
    <row r="63" spans="1:19" s="1347" customFormat="1" x14ac:dyDescent="0.2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</row>
    <row r="64" spans="1:19" s="1347" customFormat="1" x14ac:dyDescent="0.2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</row>
    <row r="65" spans="1:19" s="1347" customFormat="1" x14ac:dyDescent="0.2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</row>
    <row r="66" spans="1:19" s="1347" customFormat="1" x14ac:dyDescent="0.2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</row>
    <row r="67" spans="1:19" s="1347" customFormat="1" x14ac:dyDescent="0.2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</row>
    <row r="68" spans="1:19" s="1347" customFormat="1" x14ac:dyDescent="0.2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</row>
    <row r="69" spans="1:19" s="1347" customFormat="1" x14ac:dyDescent="0.2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</row>
    <row r="70" spans="1:19" s="1347" customFormat="1" x14ac:dyDescent="0.2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</row>
    <row r="71" spans="1:19" s="1347" customFormat="1" x14ac:dyDescent="0.2">
      <c r="A71" s="37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</row>
    <row r="72" spans="1:19" s="1347" customFormat="1" x14ac:dyDescent="0.2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</row>
    <row r="73" spans="1:19" s="1347" customFormat="1" x14ac:dyDescent="0.2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</row>
    <row r="74" spans="1:19" s="1347" customFormat="1" x14ac:dyDescent="0.2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</row>
    <row r="75" spans="1:19" s="1347" customFormat="1" x14ac:dyDescent="0.2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</row>
    <row r="76" spans="1:19" s="1347" customFormat="1" x14ac:dyDescent="0.2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</row>
    <row r="77" spans="1:19" s="1347" customFormat="1" x14ac:dyDescent="0.2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</row>
    <row r="78" spans="1:19" s="1347" customFormat="1" x14ac:dyDescent="0.2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</row>
    <row r="79" spans="1:19" s="1347" customFormat="1" x14ac:dyDescent="0.2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</row>
    <row r="80" spans="1:19" s="1347" customFormat="1" x14ac:dyDescent="0.2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</row>
    <row r="81" spans="1:19" s="1347" customFormat="1" x14ac:dyDescent="0.2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</row>
    <row r="82" spans="1:19" s="1347" customFormat="1" x14ac:dyDescent="0.2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</row>
    <row r="83" spans="1:19" s="1347" customFormat="1" x14ac:dyDescent="0.2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</row>
    <row r="84" spans="1:19" s="1347" customFormat="1" x14ac:dyDescent="0.2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</row>
    <row r="85" spans="1:19" s="1347" customFormat="1" x14ac:dyDescent="0.2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</row>
    <row r="86" spans="1:19" s="1347" customFormat="1" x14ac:dyDescent="0.2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</row>
    <row r="87" spans="1:19" s="1347" customFormat="1" x14ac:dyDescent="0.2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</row>
    <row r="88" spans="1:19" s="1347" customFormat="1" x14ac:dyDescent="0.2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</row>
    <row r="89" spans="1:19" s="1347" customFormat="1" x14ac:dyDescent="0.2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</row>
    <row r="90" spans="1:19" s="1347" customFormat="1" x14ac:dyDescent="0.2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</row>
    <row r="91" spans="1:19" s="1347" customFormat="1" x14ac:dyDescent="0.2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</row>
    <row r="92" spans="1:19" s="1347" customFormat="1" x14ac:dyDescent="0.2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</row>
    <row r="93" spans="1:19" s="1347" customFormat="1" x14ac:dyDescent="0.2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</row>
    <row r="94" spans="1:19" s="1347" customFormat="1" x14ac:dyDescent="0.2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</row>
    <row r="95" spans="1:19" s="1347" customFormat="1" x14ac:dyDescent="0.2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</row>
    <row r="96" spans="1:19" s="1347" customFormat="1" x14ac:dyDescent="0.2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</row>
    <row r="97" spans="1:19" s="1347" customFormat="1" x14ac:dyDescent="0.2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</row>
    <row r="98" spans="1:19" s="1347" customFormat="1" x14ac:dyDescent="0.2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</row>
    <row r="99" spans="1:19" s="1347" customFormat="1" x14ac:dyDescent="0.2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</row>
    <row r="100" spans="1:19" s="1347" customFormat="1" x14ac:dyDescent="0.2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</row>
    <row r="101" spans="1:19" s="1347" customFormat="1" x14ac:dyDescent="0.2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</row>
    <row r="102" spans="1:19" s="1347" customFormat="1" x14ac:dyDescent="0.2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</row>
    <row r="103" spans="1:19" s="1347" customFormat="1" x14ac:dyDescent="0.2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</row>
    <row r="104" spans="1:19" s="1347" customFormat="1" x14ac:dyDescent="0.2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</row>
    <row r="105" spans="1:19" s="1347" customFormat="1" x14ac:dyDescent="0.2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</row>
    <row r="106" spans="1:19" s="1347" customFormat="1" x14ac:dyDescent="0.2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</row>
    <row r="107" spans="1:19" s="1347" customFormat="1" x14ac:dyDescent="0.2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</row>
    <row r="108" spans="1:19" s="1347" customFormat="1" x14ac:dyDescent="0.2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</row>
    <row r="109" spans="1:19" s="1347" customFormat="1" x14ac:dyDescent="0.2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</row>
    <row r="110" spans="1:19" s="1347" customFormat="1" x14ac:dyDescent="0.2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</row>
    <row r="111" spans="1:19" s="1347" customFormat="1" x14ac:dyDescent="0.2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</row>
    <row r="112" spans="1:19" s="1347" customFormat="1" x14ac:dyDescent="0.2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</row>
    <row r="113" spans="1:19" s="1347" customFormat="1" x14ac:dyDescent="0.2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</row>
    <row r="114" spans="1:19" s="1347" customFormat="1" x14ac:dyDescent="0.2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</row>
    <row r="115" spans="1:19" s="1347" customFormat="1" x14ac:dyDescent="0.2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</row>
    <row r="116" spans="1:19" s="1347" customFormat="1" x14ac:dyDescent="0.2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</row>
    <row r="117" spans="1:19" s="1347" customFormat="1" x14ac:dyDescent="0.2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</row>
    <row r="118" spans="1:19" s="1347" customFormat="1" x14ac:dyDescent="0.2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</row>
    <row r="119" spans="1:19" s="1347" customFormat="1" x14ac:dyDescent="0.2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</row>
    <row r="120" spans="1:19" s="1347" customFormat="1" x14ac:dyDescent="0.2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</row>
    <row r="121" spans="1:19" s="1347" customFormat="1" x14ac:dyDescent="0.2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</row>
    <row r="122" spans="1:19" s="1347" customFormat="1" x14ac:dyDescent="0.2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</row>
    <row r="123" spans="1:19" s="1347" customFormat="1" x14ac:dyDescent="0.2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</row>
    <row r="124" spans="1:19" s="1347" customFormat="1" x14ac:dyDescent="0.2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</row>
    <row r="125" spans="1:19" s="1347" customFormat="1" x14ac:dyDescent="0.2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</row>
    <row r="126" spans="1:19" s="1347" customFormat="1" x14ac:dyDescent="0.2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</row>
    <row r="127" spans="1:19" s="1347" customFormat="1" x14ac:dyDescent="0.2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</row>
    <row r="128" spans="1:19" s="1347" customFormat="1" x14ac:dyDescent="0.2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</row>
    <row r="129" spans="1:19" s="1347" customFormat="1" x14ac:dyDescent="0.2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</row>
    <row r="130" spans="1:19" s="1347" customFormat="1" x14ac:dyDescent="0.2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</row>
    <row r="131" spans="1:19" s="1347" customFormat="1" x14ac:dyDescent="0.2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</row>
    <row r="132" spans="1:19" s="1347" customFormat="1" x14ac:dyDescent="0.2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</row>
    <row r="133" spans="1:19" s="1347" customFormat="1" x14ac:dyDescent="0.2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</row>
    <row r="134" spans="1:19" s="1347" customFormat="1" x14ac:dyDescent="0.2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</row>
    <row r="135" spans="1:19" s="1347" customFormat="1" x14ac:dyDescent="0.2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</row>
    <row r="136" spans="1:19" s="1347" customFormat="1" x14ac:dyDescent="0.2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</row>
    <row r="137" spans="1:19" s="1347" customFormat="1" x14ac:dyDescent="0.2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</row>
    <row r="138" spans="1:19" s="1347" customFormat="1" x14ac:dyDescent="0.2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</row>
    <row r="139" spans="1:19" s="1347" customFormat="1" x14ac:dyDescent="0.2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</row>
    <row r="140" spans="1:19" s="1347" customFormat="1" x14ac:dyDescent="0.2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</row>
    <row r="141" spans="1:19" s="1347" customFormat="1" x14ac:dyDescent="0.2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</row>
    <row r="142" spans="1:19" s="1347" customFormat="1" x14ac:dyDescent="0.2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</row>
    <row r="143" spans="1:19" s="1347" customFormat="1" x14ac:dyDescent="0.2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</row>
    <row r="144" spans="1:19" s="1347" customFormat="1" x14ac:dyDescent="0.2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</row>
    <row r="145" spans="1:19" s="1347" customFormat="1" x14ac:dyDescent="0.2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</row>
    <row r="146" spans="1:19" s="1347" customFormat="1" x14ac:dyDescent="0.2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</row>
    <row r="147" spans="1:19" s="1347" customFormat="1" x14ac:dyDescent="0.2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</row>
    <row r="148" spans="1:19" s="1347" customFormat="1" x14ac:dyDescent="0.2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</row>
    <row r="149" spans="1:19" s="1347" customFormat="1" x14ac:dyDescent="0.2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</row>
    <row r="150" spans="1:19" s="1347" customFormat="1" x14ac:dyDescent="0.2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</row>
    <row r="151" spans="1:19" s="1347" customFormat="1" x14ac:dyDescent="0.2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</row>
    <row r="152" spans="1:19" s="1347" customFormat="1" x14ac:dyDescent="0.2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</row>
    <row r="153" spans="1:19" s="1347" customFormat="1" x14ac:dyDescent="0.2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</row>
    <row r="154" spans="1:19" s="1347" customFormat="1" x14ac:dyDescent="0.2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</row>
    <row r="155" spans="1:19" s="1347" customFormat="1" x14ac:dyDescent="0.2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</row>
    <row r="156" spans="1:19" s="1347" customFormat="1" x14ac:dyDescent="0.2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</row>
    <row r="157" spans="1:19" s="1347" customFormat="1" x14ac:dyDescent="0.2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</row>
    <row r="158" spans="1:19" s="1347" customFormat="1" x14ac:dyDescent="0.2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</row>
    <row r="159" spans="1:19" s="1347" customFormat="1" x14ac:dyDescent="0.2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</row>
    <row r="160" spans="1:19" s="1347" customFormat="1" x14ac:dyDescent="0.2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</row>
    <row r="161" spans="1:19" s="1347" customFormat="1" x14ac:dyDescent="0.2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</row>
    <row r="162" spans="1:19" s="1347" customFormat="1" x14ac:dyDescent="0.2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</row>
    <row r="163" spans="1:19" s="1347" customFormat="1" x14ac:dyDescent="0.2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</row>
    <row r="164" spans="1:19" s="1347" customFormat="1" x14ac:dyDescent="0.2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</row>
    <row r="165" spans="1:19" s="1347" customFormat="1" x14ac:dyDescent="0.2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</row>
    <row r="166" spans="1:19" s="1347" customFormat="1" x14ac:dyDescent="0.2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</row>
    <row r="167" spans="1:19" s="1347" customFormat="1" x14ac:dyDescent="0.2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</row>
    <row r="168" spans="1:19" s="1347" customFormat="1" x14ac:dyDescent="0.2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</row>
    <row r="169" spans="1:19" s="1347" customFormat="1" x14ac:dyDescent="0.2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</row>
    <row r="170" spans="1:19" s="1347" customFormat="1" x14ac:dyDescent="0.2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</row>
    <row r="171" spans="1:19" s="1347" customFormat="1" x14ac:dyDescent="0.2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</row>
    <row r="172" spans="1:19" s="1347" customFormat="1" x14ac:dyDescent="0.2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</row>
    <row r="173" spans="1:19" s="1347" customFormat="1" x14ac:dyDescent="0.2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</row>
    <row r="174" spans="1:19" s="1347" customFormat="1" x14ac:dyDescent="0.2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</row>
    <row r="175" spans="1:19" s="1347" customFormat="1" x14ac:dyDescent="0.2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</row>
    <row r="176" spans="1:19" s="1347" customFormat="1" x14ac:dyDescent="0.2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</row>
    <row r="177" spans="1:19" s="1347" customFormat="1" x14ac:dyDescent="0.2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</row>
    <row r="178" spans="1:19" s="1347" customFormat="1" x14ac:dyDescent="0.2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</row>
    <row r="179" spans="1:19" s="1347" customFormat="1" x14ac:dyDescent="0.2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</row>
    <row r="180" spans="1:19" s="1347" customFormat="1" x14ac:dyDescent="0.2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</row>
    <row r="181" spans="1:19" s="1347" customFormat="1" x14ac:dyDescent="0.2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</row>
    <row r="182" spans="1:19" s="1347" customFormat="1" x14ac:dyDescent="0.2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</row>
    <row r="183" spans="1:19" s="1347" customFormat="1" x14ac:dyDescent="0.2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</row>
    <row r="184" spans="1:19" s="1347" customFormat="1" x14ac:dyDescent="0.2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</row>
    <row r="185" spans="1:19" s="1347" customFormat="1" x14ac:dyDescent="0.2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</row>
    <row r="186" spans="1:19" s="1347" customFormat="1" x14ac:dyDescent="0.2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</row>
    <row r="187" spans="1:19" s="1347" customFormat="1" x14ac:dyDescent="0.2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</row>
    <row r="188" spans="1:19" s="1347" customFormat="1" x14ac:dyDescent="0.2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</row>
    <row r="189" spans="1:19" s="1347" customFormat="1" x14ac:dyDescent="0.2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</row>
    <row r="190" spans="1:19" s="1347" customFormat="1" x14ac:dyDescent="0.2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</row>
    <row r="191" spans="1:19" s="1347" customFormat="1" x14ac:dyDescent="0.2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</row>
    <row r="192" spans="1:19" s="1347" customFormat="1" x14ac:dyDescent="0.2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</row>
    <row r="193" spans="1:19" s="1347" customFormat="1" x14ac:dyDescent="0.2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</row>
    <row r="194" spans="1:19" s="1347" customFormat="1" x14ac:dyDescent="0.2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</row>
    <row r="195" spans="1:19" s="1347" customFormat="1" x14ac:dyDescent="0.2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</row>
    <row r="196" spans="1:19" s="1347" customFormat="1" x14ac:dyDescent="0.2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</row>
    <row r="197" spans="1:19" s="1347" customFormat="1" x14ac:dyDescent="0.2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</row>
    <row r="198" spans="1:19" s="1347" customFormat="1" x14ac:dyDescent="0.2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</row>
    <row r="199" spans="1:19" s="1347" customFormat="1" x14ac:dyDescent="0.2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</row>
    <row r="200" spans="1:19" s="1347" customFormat="1" x14ac:dyDescent="0.2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</row>
    <row r="201" spans="1:19" s="1347" customFormat="1" x14ac:dyDescent="0.2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</row>
    <row r="202" spans="1:19" s="1347" customFormat="1" x14ac:dyDescent="0.2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</row>
    <row r="203" spans="1:19" s="1347" customFormat="1" x14ac:dyDescent="0.2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</row>
    <row r="204" spans="1:19" s="1347" customFormat="1" x14ac:dyDescent="0.2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</row>
    <row r="205" spans="1:19" s="1347" customFormat="1" x14ac:dyDescent="0.2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</row>
    <row r="206" spans="1:19" s="1347" customFormat="1" x14ac:dyDescent="0.2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</row>
    <row r="207" spans="1:19" s="1347" customFormat="1" x14ac:dyDescent="0.2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</row>
    <row r="208" spans="1:19" s="1347" customFormat="1" x14ac:dyDescent="0.2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</row>
    <row r="209" spans="1:19" s="1347" customFormat="1" x14ac:dyDescent="0.2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</row>
    <row r="210" spans="1:19" s="1347" customFormat="1" x14ac:dyDescent="0.2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</row>
    <row r="211" spans="1:19" s="1347" customFormat="1" x14ac:dyDescent="0.2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</row>
    <row r="212" spans="1:19" s="1347" customFormat="1" x14ac:dyDescent="0.2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</row>
    <row r="213" spans="1:19" s="1347" customFormat="1" x14ac:dyDescent="0.2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</row>
    <row r="214" spans="1:19" s="1347" customFormat="1" x14ac:dyDescent="0.2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</row>
    <row r="215" spans="1:19" s="1347" customFormat="1" x14ac:dyDescent="0.2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</row>
    <row r="216" spans="1:19" s="1347" customFormat="1" x14ac:dyDescent="0.2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</row>
    <row r="217" spans="1:19" s="1347" customFormat="1" x14ac:dyDescent="0.2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</row>
    <row r="218" spans="1:19" s="1347" customFormat="1" x14ac:dyDescent="0.2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</row>
    <row r="219" spans="1:19" s="1347" customFormat="1" x14ac:dyDescent="0.2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</row>
    <row r="220" spans="1:19" s="1347" customFormat="1" x14ac:dyDescent="0.2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</row>
    <row r="221" spans="1:19" s="1347" customFormat="1" x14ac:dyDescent="0.2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</row>
    <row r="222" spans="1:19" s="1347" customFormat="1" x14ac:dyDescent="0.2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</row>
    <row r="223" spans="1:19" s="1347" customFormat="1" x14ac:dyDescent="0.2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</row>
    <row r="224" spans="1:19" s="1347" customFormat="1" x14ac:dyDescent="0.2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</row>
    <row r="225" spans="1:19" s="1347" customFormat="1" x14ac:dyDescent="0.2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</row>
    <row r="226" spans="1:19" s="1347" customFormat="1" x14ac:dyDescent="0.2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</row>
    <row r="227" spans="1:19" s="1347" customFormat="1" x14ac:dyDescent="0.2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</row>
    <row r="228" spans="1:19" s="1347" customFormat="1" x14ac:dyDescent="0.2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</row>
    <row r="229" spans="1:19" s="1347" customFormat="1" x14ac:dyDescent="0.2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</row>
    <row r="230" spans="1:19" s="1347" customFormat="1" x14ac:dyDescent="0.2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</row>
    <row r="231" spans="1:19" s="1347" customFormat="1" x14ac:dyDescent="0.2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</row>
    <row r="232" spans="1:19" s="1347" customFormat="1" x14ac:dyDescent="0.2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</row>
    <row r="233" spans="1:19" s="1347" customFormat="1" x14ac:dyDescent="0.2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</row>
    <row r="234" spans="1:19" s="1347" customFormat="1" x14ac:dyDescent="0.2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</row>
    <row r="235" spans="1:19" s="1347" customFormat="1" x14ac:dyDescent="0.2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</row>
    <row r="236" spans="1:19" s="1347" customFormat="1" x14ac:dyDescent="0.2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</row>
    <row r="237" spans="1:19" s="1347" customFormat="1" x14ac:dyDescent="0.2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</row>
    <row r="238" spans="1:19" s="1347" customFormat="1" x14ac:dyDescent="0.2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</row>
    <row r="239" spans="1:19" s="1347" customFormat="1" x14ac:dyDescent="0.2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</row>
    <row r="240" spans="1:19" s="1347" customFormat="1" x14ac:dyDescent="0.2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</row>
    <row r="241" spans="1:19" s="1347" customFormat="1" x14ac:dyDescent="0.2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</row>
    <row r="242" spans="1:19" s="1347" customFormat="1" x14ac:dyDescent="0.2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</row>
    <row r="243" spans="1:19" s="1347" customFormat="1" x14ac:dyDescent="0.2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</row>
    <row r="244" spans="1:19" s="1347" customFormat="1" x14ac:dyDescent="0.2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</row>
    <row r="245" spans="1:19" s="1347" customFormat="1" x14ac:dyDescent="0.2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</row>
    <row r="246" spans="1:19" s="1347" customFormat="1" x14ac:dyDescent="0.2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</row>
    <row r="247" spans="1:19" s="1347" customFormat="1" x14ac:dyDescent="0.2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</row>
    <row r="248" spans="1:19" s="1347" customFormat="1" x14ac:dyDescent="0.2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</row>
    <row r="249" spans="1:19" s="1347" customFormat="1" x14ac:dyDescent="0.2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</row>
    <row r="250" spans="1:19" s="1347" customFormat="1" x14ac:dyDescent="0.2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</row>
    <row r="251" spans="1:19" s="1347" customFormat="1" x14ac:dyDescent="0.2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</row>
    <row r="252" spans="1:19" s="1347" customFormat="1" x14ac:dyDescent="0.2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</row>
    <row r="253" spans="1:19" s="1347" customFormat="1" x14ac:dyDescent="0.2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</row>
    <row r="254" spans="1:19" s="1347" customFormat="1" x14ac:dyDescent="0.2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</row>
    <row r="255" spans="1:19" s="1347" customFormat="1" x14ac:dyDescent="0.2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</row>
    <row r="256" spans="1:19" s="1347" customFormat="1" x14ac:dyDescent="0.2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</row>
    <row r="257" spans="1:19" s="1347" customFormat="1" x14ac:dyDescent="0.2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</row>
    <row r="258" spans="1:19" s="1347" customFormat="1" x14ac:dyDescent="0.2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</row>
    <row r="259" spans="1:19" s="1347" customFormat="1" x14ac:dyDescent="0.2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</row>
    <row r="260" spans="1:19" s="1347" customFormat="1" x14ac:dyDescent="0.2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</row>
    <row r="261" spans="1:19" s="1347" customFormat="1" x14ac:dyDescent="0.2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</row>
    <row r="262" spans="1:19" s="1347" customFormat="1" x14ac:dyDescent="0.2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</row>
    <row r="263" spans="1:19" s="1347" customFormat="1" x14ac:dyDescent="0.2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</row>
    <row r="264" spans="1:19" s="1347" customFormat="1" x14ac:dyDescent="0.2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</row>
    <row r="265" spans="1:19" s="1347" customFormat="1" x14ac:dyDescent="0.2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</row>
    <row r="266" spans="1:19" s="1347" customFormat="1" x14ac:dyDescent="0.2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</row>
    <row r="267" spans="1:19" s="1347" customFormat="1" x14ac:dyDescent="0.2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</row>
    <row r="268" spans="1:19" s="1347" customFormat="1" x14ac:dyDescent="0.2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</row>
    <row r="269" spans="1:19" s="1347" customFormat="1" x14ac:dyDescent="0.2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</row>
    <row r="270" spans="1:19" s="1347" customFormat="1" x14ac:dyDescent="0.2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</row>
    <row r="271" spans="1:19" s="1347" customFormat="1" x14ac:dyDescent="0.2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</row>
    <row r="272" spans="1:19" s="1347" customFormat="1" x14ac:dyDescent="0.2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</row>
    <row r="273" spans="1:19" s="1347" customFormat="1" x14ac:dyDescent="0.2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</row>
    <row r="274" spans="1:19" s="1347" customFormat="1" x14ac:dyDescent="0.2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</row>
    <row r="275" spans="1:19" s="1347" customFormat="1" x14ac:dyDescent="0.2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</row>
    <row r="276" spans="1:19" s="1347" customFormat="1" x14ac:dyDescent="0.2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</row>
    <row r="277" spans="1:19" s="1347" customFormat="1" x14ac:dyDescent="0.2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</row>
    <row r="278" spans="1:19" s="1347" customFormat="1" x14ac:dyDescent="0.2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</row>
    <row r="279" spans="1:19" s="1347" customFormat="1" x14ac:dyDescent="0.2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</row>
    <row r="280" spans="1:19" s="1347" customFormat="1" x14ac:dyDescent="0.2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</row>
    <row r="281" spans="1:19" s="1347" customFormat="1" x14ac:dyDescent="0.2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</row>
    <row r="282" spans="1:19" s="1347" customFormat="1" x14ac:dyDescent="0.2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</row>
    <row r="283" spans="1:19" s="1347" customFormat="1" x14ac:dyDescent="0.2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</row>
    <row r="284" spans="1:19" s="1347" customFormat="1" x14ac:dyDescent="0.2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</row>
    <row r="285" spans="1:19" s="1347" customFormat="1" x14ac:dyDescent="0.2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</row>
    <row r="286" spans="1:19" s="1347" customFormat="1" x14ac:dyDescent="0.2">
      <c r="A286" s="37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</row>
    <row r="287" spans="1:19" s="1347" customFormat="1" x14ac:dyDescent="0.2">
      <c r="A287" s="37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</row>
    <row r="288" spans="1:19" s="1347" customFormat="1" x14ac:dyDescent="0.2">
      <c r="A288" s="37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</row>
    <row r="289" spans="1:19" s="1347" customFormat="1" x14ac:dyDescent="0.2">
      <c r="A289" s="37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</row>
    <row r="290" spans="1:19" s="1347" customFormat="1" x14ac:dyDescent="0.2">
      <c r="A290" s="37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</row>
    <row r="291" spans="1:19" s="1347" customFormat="1" x14ac:dyDescent="0.2">
      <c r="A291" s="37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</row>
    <row r="292" spans="1:19" s="1347" customFormat="1" x14ac:dyDescent="0.2">
      <c r="A292" s="37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</row>
    <row r="293" spans="1:19" s="1347" customFormat="1" x14ac:dyDescent="0.2">
      <c r="A293" s="37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</row>
    <row r="294" spans="1:19" s="1347" customFormat="1" x14ac:dyDescent="0.2">
      <c r="A294" s="37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</row>
    <row r="295" spans="1:19" s="1347" customFormat="1" x14ac:dyDescent="0.2">
      <c r="A295" s="37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</row>
    <row r="296" spans="1:19" s="1347" customFormat="1" x14ac:dyDescent="0.2">
      <c r="A296" s="37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</row>
    <row r="297" spans="1:19" s="1347" customFormat="1" x14ac:dyDescent="0.2">
      <c r="A297" s="37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</row>
    <row r="298" spans="1:19" s="1347" customFormat="1" x14ac:dyDescent="0.2">
      <c r="A298" s="37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</row>
    <row r="299" spans="1:19" s="1347" customFormat="1" x14ac:dyDescent="0.2">
      <c r="A299" s="37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</row>
    <row r="300" spans="1:19" s="1347" customFormat="1" x14ac:dyDescent="0.2">
      <c r="A300" s="37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</row>
    <row r="301" spans="1:19" s="1347" customFormat="1" x14ac:dyDescent="0.2">
      <c r="A301" s="37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</row>
    <row r="302" spans="1:19" s="1347" customFormat="1" x14ac:dyDescent="0.2">
      <c r="A302" s="37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</row>
    <row r="303" spans="1:19" s="1347" customFormat="1" x14ac:dyDescent="0.2">
      <c r="A303" s="37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</row>
    <row r="304" spans="1:19" s="1347" customFormat="1" x14ac:dyDescent="0.2">
      <c r="A304" s="37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</row>
    <row r="305" spans="1:19" s="1347" customFormat="1" x14ac:dyDescent="0.2">
      <c r="A305" s="37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</row>
    <row r="306" spans="1:19" s="1347" customFormat="1" x14ac:dyDescent="0.2">
      <c r="A306" s="37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</row>
    <row r="307" spans="1:19" s="1347" customFormat="1" x14ac:dyDescent="0.2">
      <c r="A307" s="37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</row>
    <row r="308" spans="1:19" s="1347" customFormat="1" x14ac:dyDescent="0.2">
      <c r="A308" s="37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</row>
    <row r="309" spans="1:19" s="1347" customFormat="1" x14ac:dyDescent="0.2">
      <c r="A309" s="37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</row>
    <row r="310" spans="1:19" s="1347" customFormat="1" x14ac:dyDescent="0.2">
      <c r="A310" s="37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</row>
    <row r="311" spans="1:19" s="1347" customFormat="1" x14ac:dyDescent="0.2">
      <c r="A311" s="37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</row>
    <row r="312" spans="1:19" s="1347" customFormat="1" x14ac:dyDescent="0.2">
      <c r="A312" s="37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</row>
    <row r="313" spans="1:19" s="1347" customFormat="1" x14ac:dyDescent="0.2">
      <c r="A313" s="37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</row>
    <row r="314" spans="1:19" s="1347" customFormat="1" x14ac:dyDescent="0.2">
      <c r="A314" s="37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</row>
    <row r="315" spans="1:19" s="1347" customFormat="1" x14ac:dyDescent="0.2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</row>
    <row r="316" spans="1:19" s="1347" customFormat="1" x14ac:dyDescent="0.2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</row>
    <row r="317" spans="1:19" s="1347" customFormat="1" x14ac:dyDescent="0.2">
      <c r="A317" s="37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</row>
    <row r="318" spans="1:19" s="1347" customFormat="1" x14ac:dyDescent="0.2">
      <c r="A318" s="37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</row>
    <row r="319" spans="1:19" s="1347" customFormat="1" x14ac:dyDescent="0.2">
      <c r="A319" s="37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</row>
    <row r="320" spans="1:19" s="1347" customFormat="1" x14ac:dyDescent="0.2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</row>
    <row r="321" spans="1:19" s="1347" customFormat="1" x14ac:dyDescent="0.2">
      <c r="A321" s="37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</row>
    <row r="322" spans="1:19" s="1347" customFormat="1" x14ac:dyDescent="0.2">
      <c r="A322" s="37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</row>
    <row r="323" spans="1:19" s="1347" customFormat="1" x14ac:dyDescent="0.2">
      <c r="A323" s="37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</row>
    <row r="324" spans="1:19" s="1347" customFormat="1" x14ac:dyDescent="0.2">
      <c r="A324" s="37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</row>
    <row r="325" spans="1:19" s="1347" customFormat="1" x14ac:dyDescent="0.2">
      <c r="A325" s="37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</row>
    <row r="326" spans="1:19" s="1347" customFormat="1" x14ac:dyDescent="0.2">
      <c r="A326" s="37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</row>
    <row r="327" spans="1:19" s="1347" customFormat="1" x14ac:dyDescent="0.2">
      <c r="A327" s="37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</row>
    <row r="328" spans="1:19" s="1347" customFormat="1" x14ac:dyDescent="0.2">
      <c r="A328" s="37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</row>
    <row r="329" spans="1:19" s="1347" customFormat="1" x14ac:dyDescent="0.2">
      <c r="A329" s="37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</row>
    <row r="330" spans="1:19" s="1347" customFormat="1" x14ac:dyDescent="0.2">
      <c r="A330" s="37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</row>
    <row r="331" spans="1:19" s="1347" customFormat="1" x14ac:dyDescent="0.2">
      <c r="A331" s="37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</row>
    <row r="332" spans="1:19" s="1347" customFormat="1" x14ac:dyDescent="0.2">
      <c r="A332" s="37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</row>
    <row r="333" spans="1:19" s="1347" customFormat="1" x14ac:dyDescent="0.2">
      <c r="A333" s="37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</row>
    <row r="334" spans="1:19" s="1347" customFormat="1" x14ac:dyDescent="0.2">
      <c r="A334" s="37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</row>
    <row r="335" spans="1:19" s="1347" customFormat="1" x14ac:dyDescent="0.2">
      <c r="A335" s="37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</row>
    <row r="336" spans="1:19" s="1347" customFormat="1" x14ac:dyDescent="0.2">
      <c r="A336" s="37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</row>
    <row r="337" spans="1:19" s="1347" customFormat="1" x14ac:dyDescent="0.2">
      <c r="A337" s="37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</row>
    <row r="338" spans="1:19" s="1347" customFormat="1" x14ac:dyDescent="0.2">
      <c r="A338" s="37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</row>
    <row r="339" spans="1:19" s="1347" customFormat="1" x14ac:dyDescent="0.2">
      <c r="A339" s="37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</row>
    <row r="340" spans="1:19" s="1347" customFormat="1" x14ac:dyDescent="0.2">
      <c r="A340" s="37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</row>
    <row r="341" spans="1:19" s="1347" customFormat="1" x14ac:dyDescent="0.2">
      <c r="A341" s="37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</row>
    <row r="342" spans="1:19" s="1347" customFormat="1" x14ac:dyDescent="0.2">
      <c r="A342" s="37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</row>
    <row r="343" spans="1:19" s="1347" customFormat="1" x14ac:dyDescent="0.2">
      <c r="A343" s="37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</row>
    <row r="344" spans="1:19" s="1347" customFormat="1" x14ac:dyDescent="0.2">
      <c r="A344" s="37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</row>
    <row r="345" spans="1:19" s="1347" customFormat="1" x14ac:dyDescent="0.2">
      <c r="A345" s="37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</row>
    <row r="346" spans="1:19" s="1347" customFormat="1" x14ac:dyDescent="0.2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</row>
    <row r="347" spans="1:19" s="1347" customFormat="1" x14ac:dyDescent="0.2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</row>
    <row r="348" spans="1:19" s="1347" customFormat="1" x14ac:dyDescent="0.2">
      <c r="A348" s="37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</row>
    <row r="349" spans="1:19" s="1347" customFormat="1" x14ac:dyDescent="0.2">
      <c r="A349" s="37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</row>
    <row r="350" spans="1:19" s="1347" customFormat="1" x14ac:dyDescent="0.2">
      <c r="A350" s="37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</row>
    <row r="351" spans="1:19" s="1347" customFormat="1" x14ac:dyDescent="0.2">
      <c r="A351" s="37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</row>
    <row r="352" spans="1:19" s="1347" customFormat="1" x14ac:dyDescent="0.2">
      <c r="A352" s="37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</row>
    <row r="353" spans="1:19" s="1347" customFormat="1" x14ac:dyDescent="0.2">
      <c r="A353" s="37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</row>
    <row r="354" spans="1:19" s="1347" customFormat="1" x14ac:dyDescent="0.2">
      <c r="A354" s="37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</row>
    <row r="355" spans="1:19" s="1347" customFormat="1" x14ac:dyDescent="0.2">
      <c r="A355" s="37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</row>
    <row r="356" spans="1:19" s="1347" customFormat="1" x14ac:dyDescent="0.2">
      <c r="A356" s="37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</row>
    <row r="357" spans="1:19" s="1347" customFormat="1" x14ac:dyDescent="0.2">
      <c r="A357" s="37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</row>
    <row r="358" spans="1:19" s="1347" customFormat="1" x14ac:dyDescent="0.2">
      <c r="A358" s="37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</row>
    <row r="359" spans="1:19" s="1347" customFormat="1" x14ac:dyDescent="0.2">
      <c r="A359" s="37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</row>
    <row r="360" spans="1:19" s="1347" customFormat="1" x14ac:dyDescent="0.2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</row>
    <row r="361" spans="1:19" s="1347" customFormat="1" x14ac:dyDescent="0.2">
      <c r="A361" s="37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</row>
    <row r="362" spans="1:19" s="1347" customFormat="1" x14ac:dyDescent="0.2">
      <c r="A362" s="37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</row>
    <row r="363" spans="1:19" s="1347" customFormat="1" x14ac:dyDescent="0.2">
      <c r="A363" s="37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</row>
    <row r="364" spans="1:19" s="1347" customFormat="1" x14ac:dyDescent="0.2">
      <c r="A364" s="37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</row>
    <row r="365" spans="1:19" s="1347" customFormat="1" x14ac:dyDescent="0.2">
      <c r="A365" s="37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</row>
    <row r="366" spans="1:19" s="1347" customFormat="1" x14ac:dyDescent="0.2">
      <c r="A366" s="37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</row>
    <row r="367" spans="1:19" s="1347" customFormat="1" x14ac:dyDescent="0.2">
      <c r="A367" s="37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</row>
    <row r="368" spans="1:19" s="1347" customFormat="1" x14ac:dyDescent="0.2">
      <c r="A368" s="37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</row>
    <row r="369" spans="1:19" s="1347" customFormat="1" x14ac:dyDescent="0.2">
      <c r="A369" s="37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</row>
    <row r="370" spans="1:19" s="1347" customFormat="1" x14ac:dyDescent="0.2">
      <c r="A370" s="37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</row>
    <row r="371" spans="1:19" s="1347" customFormat="1" x14ac:dyDescent="0.2">
      <c r="A371" s="37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</row>
    <row r="372" spans="1:19" s="1347" customFormat="1" x14ac:dyDescent="0.2">
      <c r="A372" s="37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</row>
    <row r="373" spans="1:19" s="1347" customFormat="1" x14ac:dyDescent="0.2">
      <c r="A373" s="37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</row>
    <row r="374" spans="1:19" s="1347" customFormat="1" x14ac:dyDescent="0.2">
      <c r="A374" s="37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</row>
    <row r="375" spans="1:19" s="1347" customFormat="1" x14ac:dyDescent="0.2">
      <c r="A375" s="37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</row>
    <row r="376" spans="1:19" s="1347" customFormat="1" x14ac:dyDescent="0.2">
      <c r="A376" s="37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</row>
    <row r="377" spans="1:19" s="1347" customFormat="1" x14ac:dyDescent="0.2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</row>
    <row r="378" spans="1:19" s="1347" customFormat="1" x14ac:dyDescent="0.2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</row>
    <row r="379" spans="1:19" s="1347" customFormat="1" x14ac:dyDescent="0.2">
      <c r="A379" s="37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</row>
    <row r="380" spans="1:19" s="1347" customFormat="1" x14ac:dyDescent="0.2">
      <c r="A380" s="37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</row>
    <row r="381" spans="1:19" s="1347" customFormat="1" x14ac:dyDescent="0.2">
      <c r="A381" s="37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</row>
    <row r="382" spans="1:19" s="1347" customFormat="1" x14ac:dyDescent="0.2">
      <c r="A382" s="37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</row>
    <row r="383" spans="1:19" s="1347" customFormat="1" x14ac:dyDescent="0.2">
      <c r="A383" s="37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</row>
    <row r="384" spans="1:19" s="1347" customFormat="1" x14ac:dyDescent="0.2">
      <c r="A384" s="37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</row>
    <row r="385" spans="1:19" s="1347" customFormat="1" x14ac:dyDescent="0.2">
      <c r="A385" s="37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</row>
    <row r="386" spans="1:19" s="1347" customFormat="1" x14ac:dyDescent="0.2">
      <c r="A386" s="37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</row>
    <row r="387" spans="1:19" s="1347" customFormat="1" x14ac:dyDescent="0.2">
      <c r="A387" s="37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</row>
    <row r="388" spans="1:19" s="1347" customFormat="1" x14ac:dyDescent="0.2">
      <c r="A388" s="37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</row>
    <row r="389" spans="1:19" s="1347" customFormat="1" x14ac:dyDescent="0.2">
      <c r="A389" s="37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</row>
    <row r="390" spans="1:19" s="1347" customFormat="1" x14ac:dyDescent="0.2">
      <c r="A390" s="37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</row>
    <row r="391" spans="1:19" s="1347" customFormat="1" x14ac:dyDescent="0.2">
      <c r="A391" s="37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</row>
    <row r="392" spans="1:19" s="1347" customFormat="1" x14ac:dyDescent="0.2">
      <c r="A392" s="37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</row>
    <row r="393" spans="1:19" s="1347" customFormat="1" x14ac:dyDescent="0.2">
      <c r="A393" s="37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</row>
    <row r="394" spans="1:19" s="1347" customFormat="1" x14ac:dyDescent="0.2">
      <c r="A394" s="37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</row>
    <row r="395" spans="1:19" s="1347" customFormat="1" x14ac:dyDescent="0.2">
      <c r="A395" s="37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</row>
    <row r="396" spans="1:19" s="1347" customFormat="1" x14ac:dyDescent="0.2">
      <c r="A396" s="37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</row>
    <row r="397" spans="1:19" s="1347" customFormat="1" x14ac:dyDescent="0.2">
      <c r="A397" s="37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</row>
    <row r="398" spans="1:19" s="1347" customFormat="1" x14ac:dyDescent="0.2">
      <c r="A398" s="37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</row>
    <row r="399" spans="1:19" s="1347" customFormat="1" x14ac:dyDescent="0.2">
      <c r="A399" s="37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</row>
    <row r="400" spans="1:19" s="1347" customFormat="1" x14ac:dyDescent="0.2">
      <c r="A400" s="37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</row>
    <row r="401" spans="1:19" s="1347" customFormat="1" x14ac:dyDescent="0.2">
      <c r="A401" s="37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</row>
    <row r="402" spans="1:19" s="1347" customFormat="1" x14ac:dyDescent="0.2">
      <c r="A402" s="37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</row>
    <row r="403" spans="1:19" s="1347" customFormat="1" x14ac:dyDescent="0.2">
      <c r="A403" s="37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</row>
    <row r="404" spans="1:19" s="1347" customFormat="1" x14ac:dyDescent="0.2">
      <c r="A404" s="37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</row>
    <row r="405" spans="1:19" s="1347" customFormat="1" x14ac:dyDescent="0.2">
      <c r="A405" s="37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</row>
    <row r="406" spans="1:19" s="1347" customFormat="1" x14ac:dyDescent="0.2">
      <c r="A406" s="37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</row>
    <row r="407" spans="1:19" s="1347" customFormat="1" x14ac:dyDescent="0.2">
      <c r="A407" s="37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</row>
    <row r="408" spans="1:19" s="1347" customFormat="1" x14ac:dyDescent="0.2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</row>
    <row r="409" spans="1:19" s="1347" customFormat="1" x14ac:dyDescent="0.2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</row>
    <row r="410" spans="1:19" s="1347" customFormat="1" x14ac:dyDescent="0.2">
      <c r="A410" s="37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</row>
    <row r="411" spans="1:19" s="1347" customFormat="1" x14ac:dyDescent="0.2">
      <c r="A411" s="37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</row>
    <row r="412" spans="1:19" s="1347" customFormat="1" x14ac:dyDescent="0.2">
      <c r="A412" s="37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</row>
    <row r="413" spans="1:19" s="1347" customFormat="1" x14ac:dyDescent="0.2">
      <c r="A413" s="37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</row>
    <row r="414" spans="1:19" s="1347" customFormat="1" x14ac:dyDescent="0.2">
      <c r="A414" s="37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</row>
    <row r="415" spans="1:19" s="1347" customFormat="1" x14ac:dyDescent="0.2">
      <c r="A415" s="37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</row>
    <row r="416" spans="1:19" s="1347" customFormat="1" x14ac:dyDescent="0.2">
      <c r="A416" s="37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</row>
    <row r="417" spans="1:19" s="1347" customFormat="1" x14ac:dyDescent="0.2">
      <c r="A417" s="37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</row>
    <row r="418" spans="1:19" s="1347" customFormat="1" x14ac:dyDescent="0.2">
      <c r="A418" s="37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</row>
    <row r="419" spans="1:19" s="1347" customFormat="1" x14ac:dyDescent="0.2">
      <c r="A419" s="37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</row>
  </sheetData>
  <mergeCells count="15">
    <mergeCell ref="Q33:R33"/>
    <mergeCell ref="A30:S31"/>
    <mergeCell ref="B32:D32"/>
    <mergeCell ref="E32:G32"/>
    <mergeCell ref="H32:J32"/>
    <mergeCell ref="K32:M32"/>
    <mergeCell ref="N32:P32"/>
    <mergeCell ref="Q32:S32"/>
    <mergeCell ref="A2:S3"/>
    <mergeCell ref="B4:D4"/>
    <mergeCell ref="E4:G4"/>
    <mergeCell ref="H4:J4"/>
    <mergeCell ref="K4:M4"/>
    <mergeCell ref="N4:P4"/>
    <mergeCell ref="Q4:S4"/>
  </mergeCells>
  <printOptions horizontalCentered="1"/>
  <pageMargins left="1.0899999999999999" right="0.7" top="0.75" bottom="0.75" header="0.3" footer="0.3"/>
  <pageSetup scale="5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F3FFE4-AF26-4EB2-A47C-563345A8B1FA}">
  <sheetPr>
    <tabColor theme="6" tint="0.59999389629810485"/>
  </sheetPr>
  <dimension ref="A1:N330"/>
  <sheetViews>
    <sheetView view="pageBreakPreview" zoomScale="120" zoomScaleNormal="100" zoomScaleSheetLayoutView="120" workbookViewId="0"/>
  </sheetViews>
  <sheetFormatPr defaultColWidth="9.140625" defaultRowHeight="11.25" x14ac:dyDescent="0.2"/>
  <cols>
    <col min="1" max="1" width="28.7109375" style="1041" customWidth="1"/>
    <col min="2" max="6" width="10.140625" style="1041" customWidth="1"/>
    <col min="7" max="7" width="10.42578125" style="1041" customWidth="1"/>
    <col min="8" max="10" width="6.5703125" style="1041" customWidth="1"/>
    <col min="11" max="11" width="5.5703125" style="1041" hidden="1" customWidth="1"/>
    <col min="12" max="12" width="5.42578125" style="1041" hidden="1" customWidth="1"/>
    <col min="13" max="13" width="5.28515625" style="1041" hidden="1" customWidth="1"/>
    <col min="14" max="16384" width="9.140625" style="1041"/>
  </cols>
  <sheetData>
    <row r="1" spans="1:13" ht="13.5" customHeight="1" x14ac:dyDescent="0.2">
      <c r="A1" s="307" t="s">
        <v>261</v>
      </c>
      <c r="G1" s="306"/>
    </row>
    <row r="2" spans="1:13" ht="13.5" customHeight="1" x14ac:dyDescent="0.2">
      <c r="A2" s="305"/>
    </row>
    <row r="3" spans="1:13" ht="13.5" customHeight="1" thickBot="1" x14ac:dyDescent="0.25">
      <c r="A3" s="292" t="s">
        <v>153</v>
      </c>
      <c r="B3" s="1213" t="s">
        <v>1325</v>
      </c>
      <c r="C3" s="1213" t="s">
        <v>1179</v>
      </c>
      <c r="D3" s="1213" t="s">
        <v>970</v>
      </c>
      <c r="E3" s="1213" t="s">
        <v>849</v>
      </c>
      <c r="F3" s="1213" t="s">
        <v>773</v>
      </c>
      <c r="G3" s="1214" t="s">
        <v>1324</v>
      </c>
      <c r="H3" s="1055"/>
      <c r="I3" s="1055"/>
      <c r="J3" s="1055"/>
    </row>
    <row r="4" spans="1:13" ht="13.5" customHeight="1" x14ac:dyDescent="0.2">
      <c r="A4" s="291" t="s">
        <v>259</v>
      </c>
      <c r="B4" s="1215">
        <v>1083</v>
      </c>
      <c r="C4" s="1215">
        <v>1071</v>
      </c>
      <c r="D4" s="1215">
        <v>1056</v>
      </c>
      <c r="E4" s="1215">
        <v>1142</v>
      </c>
      <c r="F4" s="1215">
        <v>1123</v>
      </c>
      <c r="G4" s="1215">
        <v>4491</v>
      </c>
      <c r="H4" s="1048"/>
      <c r="I4" s="1048"/>
      <c r="J4" s="1055"/>
    </row>
    <row r="5" spans="1:13" ht="13.5" customHeight="1" x14ac:dyDescent="0.2">
      <c r="A5" s="291" t="s">
        <v>258</v>
      </c>
      <c r="B5" s="1216">
        <v>-2.8002057472533686</v>
      </c>
      <c r="C5" s="1216">
        <v>-1.0347423374705462</v>
      </c>
      <c r="D5" s="1216">
        <v>-31.210724815816853</v>
      </c>
      <c r="E5" s="1216">
        <v>-11.799936842554231</v>
      </c>
      <c r="F5" s="1216">
        <v>-5.5281508999769544</v>
      </c>
      <c r="G5" s="1216">
        <v>-248.43246263707908</v>
      </c>
      <c r="H5" s="304"/>
      <c r="I5" s="304"/>
      <c r="J5" s="300"/>
      <c r="K5" s="649"/>
      <c r="L5" s="649"/>
      <c r="M5" s="649"/>
    </row>
    <row r="6" spans="1:13" ht="13.5" customHeight="1" x14ac:dyDescent="0.2">
      <c r="A6" s="1047" t="s">
        <v>257</v>
      </c>
      <c r="B6" s="1217">
        <v>-8</v>
      </c>
      <c r="C6" s="1217">
        <v>-9</v>
      </c>
      <c r="D6" s="1217">
        <v>-35</v>
      </c>
      <c r="E6" s="1217">
        <v>-30</v>
      </c>
      <c r="F6" s="1217">
        <v>-8</v>
      </c>
      <c r="G6" s="1217">
        <v>-373</v>
      </c>
      <c r="H6" s="300"/>
      <c r="I6" s="300"/>
      <c r="J6" s="300"/>
      <c r="K6" s="649"/>
      <c r="L6" s="649"/>
      <c r="M6" s="649"/>
    </row>
    <row r="7" spans="1:13" ht="13.5" customHeight="1" x14ac:dyDescent="0.2">
      <c r="A7" s="1047" t="s">
        <v>256</v>
      </c>
      <c r="B7" s="1217">
        <v>-12</v>
      </c>
      <c r="C7" s="1217">
        <v>3</v>
      </c>
      <c r="D7" s="1217">
        <v>4</v>
      </c>
      <c r="E7" s="1217">
        <v>20</v>
      </c>
      <c r="F7" s="1217">
        <v>6</v>
      </c>
      <c r="G7" s="1217">
        <v>108</v>
      </c>
      <c r="H7" s="303"/>
      <c r="I7" s="303"/>
      <c r="J7" s="303"/>
      <c r="K7" s="648"/>
      <c r="L7" s="648"/>
      <c r="M7" s="647"/>
    </row>
    <row r="8" spans="1:13" ht="13.5" customHeight="1" x14ac:dyDescent="0.2">
      <c r="A8" s="1047" t="s">
        <v>1330</v>
      </c>
      <c r="B8" s="1217">
        <v>17.199794252746631</v>
      </c>
      <c r="C8" s="1217">
        <v>4.9652576625294538</v>
      </c>
      <c r="D8" s="1217">
        <v>-0.21072481581685176</v>
      </c>
      <c r="E8" s="1217">
        <v>-1.7999368425542319</v>
      </c>
      <c r="F8" s="1217">
        <v>-3.5281508999769544</v>
      </c>
      <c r="G8" s="1217">
        <v>16.567537362920916</v>
      </c>
      <c r="H8" s="303"/>
      <c r="I8" s="303"/>
      <c r="J8" s="303"/>
      <c r="K8" s="648"/>
      <c r="L8" s="648"/>
      <c r="M8" s="647"/>
    </row>
    <row r="9" spans="1:13" ht="13.5" customHeight="1" x14ac:dyDescent="0.2">
      <c r="A9" s="291" t="s">
        <v>255</v>
      </c>
      <c r="B9" s="1216">
        <v>13</v>
      </c>
      <c r="C9" s="1216">
        <v>9</v>
      </c>
      <c r="D9" s="1216">
        <v>27</v>
      </c>
      <c r="E9" s="1216">
        <v>13</v>
      </c>
      <c r="F9" s="1216">
        <v>6</v>
      </c>
      <c r="G9" s="1216">
        <v>205</v>
      </c>
      <c r="H9" s="303"/>
      <c r="I9" s="303"/>
      <c r="J9" s="303"/>
      <c r="K9" s="646"/>
      <c r="L9" s="646"/>
      <c r="M9" s="1057"/>
    </row>
    <row r="10" spans="1:13" ht="13.5" customHeight="1" x14ac:dyDescent="0.2">
      <c r="A10" s="1047" t="s">
        <v>254</v>
      </c>
      <c r="B10" s="1217">
        <v>13</v>
      </c>
      <c r="C10" s="1217">
        <v>10</v>
      </c>
      <c r="D10" s="1217">
        <v>28</v>
      </c>
      <c r="E10" s="1217">
        <v>14</v>
      </c>
      <c r="F10" s="1217">
        <v>6</v>
      </c>
      <c r="G10" s="1218">
        <v>223</v>
      </c>
      <c r="H10" s="303"/>
      <c r="I10" s="303"/>
      <c r="J10" s="303"/>
      <c r="K10" s="645"/>
      <c r="L10" s="645"/>
      <c r="M10" s="644"/>
    </row>
    <row r="11" spans="1:13" ht="13.5" customHeight="1" x14ac:dyDescent="0.2">
      <c r="A11" s="1047" t="s">
        <v>253</v>
      </c>
      <c r="B11" s="1217">
        <v>0</v>
      </c>
      <c r="C11" s="1217">
        <v>-1</v>
      </c>
      <c r="D11" s="1217">
        <v>-1</v>
      </c>
      <c r="E11" s="1217">
        <v>-1</v>
      </c>
      <c r="F11" s="1217">
        <v>0</v>
      </c>
      <c r="G11" s="1218">
        <v>-18</v>
      </c>
      <c r="H11" s="303"/>
      <c r="I11" s="303"/>
      <c r="J11" s="303"/>
      <c r="K11" s="643"/>
      <c r="L11" s="643"/>
      <c r="M11" s="642"/>
    </row>
    <row r="12" spans="1:13" ht="13.5" customHeight="1" x14ac:dyDescent="0.2">
      <c r="A12" s="1047" t="s">
        <v>252</v>
      </c>
      <c r="B12" s="1217">
        <v>0</v>
      </c>
      <c r="C12" s="1217">
        <v>14</v>
      </c>
      <c r="D12" s="1217">
        <v>14</v>
      </c>
      <c r="E12" s="1217">
        <v>-28</v>
      </c>
      <c r="F12" s="1217">
        <v>0</v>
      </c>
      <c r="G12" s="1218">
        <v>0</v>
      </c>
      <c r="H12" s="302"/>
      <c r="I12" s="302"/>
      <c r="J12" s="300"/>
      <c r="K12" s="624"/>
      <c r="L12" s="624"/>
      <c r="M12" s="640"/>
    </row>
    <row r="13" spans="1:13" ht="13.5" customHeight="1" x14ac:dyDescent="0.2">
      <c r="A13" s="1047" t="s">
        <v>260</v>
      </c>
      <c r="B13" s="1217">
        <v>14.800205747253369</v>
      </c>
      <c r="C13" s="1217">
        <v>-9.9652576625294529</v>
      </c>
      <c r="D13" s="1217">
        <v>5.2107248158168531</v>
      </c>
      <c r="E13" s="1217">
        <v>-59.200063157445769</v>
      </c>
      <c r="F13" s="1217">
        <v>18.528150899976954</v>
      </c>
      <c r="G13" s="1218">
        <v>-129.56753736292092</v>
      </c>
      <c r="H13" s="301"/>
      <c r="I13" s="301"/>
      <c r="J13" s="641"/>
      <c r="K13" s="624"/>
      <c r="L13" s="624"/>
      <c r="M13" s="640"/>
    </row>
    <row r="14" spans="1:13" ht="13.5" customHeight="1" x14ac:dyDescent="0.2">
      <c r="A14" s="1275" t="s">
        <v>1329</v>
      </c>
      <c r="B14" s="1217">
        <v>0</v>
      </c>
      <c r="C14" s="1217">
        <v>0</v>
      </c>
      <c r="D14" s="1217">
        <v>0</v>
      </c>
      <c r="E14" s="1217">
        <v>-15</v>
      </c>
      <c r="F14" s="1217">
        <v>22</v>
      </c>
      <c r="G14" s="1218">
        <v>12</v>
      </c>
      <c r="H14" s="301"/>
      <c r="I14" s="301"/>
      <c r="J14" s="641"/>
      <c r="K14" s="624"/>
      <c r="L14" s="624"/>
      <c r="M14" s="640"/>
    </row>
    <row r="15" spans="1:13" ht="13.5" customHeight="1" x14ac:dyDescent="0.2">
      <c r="A15" s="1047" t="s">
        <v>641</v>
      </c>
      <c r="B15" s="1217"/>
      <c r="C15" s="1217"/>
      <c r="D15" s="1217"/>
      <c r="E15" s="1217"/>
      <c r="F15" s="1217"/>
      <c r="G15" s="1218">
        <v>-5</v>
      </c>
      <c r="H15" s="301"/>
      <c r="I15" s="301"/>
      <c r="J15" s="641"/>
      <c r="K15" s="624"/>
      <c r="L15" s="624"/>
      <c r="M15" s="640"/>
    </row>
    <row r="16" spans="1:13" ht="13.5" customHeight="1" thickBot="1" x14ac:dyDescent="0.25">
      <c r="A16" s="1044" t="s">
        <v>250</v>
      </c>
      <c r="B16" s="1219">
        <v>-10</v>
      </c>
      <c r="C16" s="1219">
        <v>-9</v>
      </c>
      <c r="D16" s="1219">
        <v>-6</v>
      </c>
      <c r="E16" s="1219">
        <v>-10</v>
      </c>
      <c r="F16" s="1219">
        <v>-9</v>
      </c>
      <c r="G16" s="1220">
        <v>-104</v>
      </c>
      <c r="H16" s="1056"/>
      <c r="I16" s="1056"/>
      <c r="J16" s="1055"/>
      <c r="K16" s="624"/>
      <c r="L16" s="624"/>
      <c r="M16" s="640"/>
    </row>
    <row r="17" spans="1:13" ht="17.25" customHeight="1" x14ac:dyDescent="0.2">
      <c r="A17" s="2266" t="s">
        <v>249</v>
      </c>
      <c r="B17" s="1215">
        <v>1108</v>
      </c>
      <c r="C17" s="1215">
        <v>1083</v>
      </c>
      <c r="D17" s="1215">
        <v>1071</v>
      </c>
      <c r="E17" s="1215">
        <v>1056</v>
      </c>
      <c r="F17" s="1215">
        <v>1142</v>
      </c>
      <c r="G17" s="1215">
        <v>4318</v>
      </c>
      <c r="H17" s="294"/>
      <c r="I17" s="294"/>
      <c r="J17" s="1055"/>
      <c r="K17" s="624"/>
      <c r="L17" s="624"/>
      <c r="M17" s="640"/>
    </row>
    <row r="18" spans="1:13" ht="13.5" customHeight="1" x14ac:dyDescent="0.2">
      <c r="A18" s="1722" t="s">
        <v>1328</v>
      </c>
      <c r="G18" s="293"/>
      <c r="H18" s="299"/>
      <c r="I18" s="299"/>
      <c r="J18" s="300"/>
      <c r="K18" s="623"/>
      <c r="L18" s="623"/>
      <c r="M18" s="638"/>
    </row>
    <row r="19" spans="1:13" ht="13.5" customHeight="1" thickBot="1" x14ac:dyDescent="0.25">
      <c r="A19" s="292" t="s">
        <v>155</v>
      </c>
      <c r="B19" s="1213" t="s">
        <v>1325</v>
      </c>
      <c r="C19" s="1213" t="s">
        <v>1179</v>
      </c>
      <c r="D19" s="1213" t="s">
        <v>970</v>
      </c>
      <c r="E19" s="1213" t="s">
        <v>849</v>
      </c>
      <c r="F19" s="1213" t="s">
        <v>773</v>
      </c>
      <c r="G19" s="1848" t="s">
        <v>1324</v>
      </c>
      <c r="H19" s="299"/>
      <c r="I19" s="299"/>
      <c r="J19" s="639"/>
      <c r="K19" s="624"/>
      <c r="L19" s="624"/>
      <c r="M19" s="617"/>
    </row>
    <row r="20" spans="1:13" ht="13.5" customHeight="1" x14ac:dyDescent="0.2">
      <c r="A20" s="291" t="s">
        <v>259</v>
      </c>
      <c r="B20" s="1842">
        <v>543</v>
      </c>
      <c r="C20" s="1842">
        <v>536</v>
      </c>
      <c r="D20" s="1842">
        <v>521</v>
      </c>
      <c r="E20" s="1842">
        <v>525</v>
      </c>
      <c r="F20" s="1842">
        <v>515</v>
      </c>
      <c r="G20" s="1842">
        <v>2117</v>
      </c>
      <c r="H20" s="299"/>
      <c r="I20" s="299"/>
      <c r="J20" s="639"/>
      <c r="K20" s="624"/>
      <c r="L20" s="624"/>
      <c r="M20" s="617"/>
    </row>
    <row r="21" spans="1:13" ht="13.5" customHeight="1" x14ac:dyDescent="0.2">
      <c r="A21" s="291" t="s">
        <v>258</v>
      </c>
      <c r="B21" s="1842">
        <v>-19</v>
      </c>
      <c r="C21" s="1842">
        <v>-4</v>
      </c>
      <c r="D21" s="1842">
        <v>-18</v>
      </c>
      <c r="E21" s="1842">
        <v>-5</v>
      </c>
      <c r="F21" s="1842">
        <v>-3</v>
      </c>
      <c r="G21" s="1843">
        <v>-172</v>
      </c>
      <c r="H21" s="1048"/>
      <c r="I21" s="1048"/>
      <c r="K21" s="625"/>
      <c r="L21" s="625"/>
      <c r="M21" s="617"/>
    </row>
    <row r="22" spans="1:13" ht="13.5" customHeight="1" x14ac:dyDescent="0.2">
      <c r="A22" s="1047" t="s">
        <v>257</v>
      </c>
      <c r="B22" s="1849">
        <v>-13</v>
      </c>
      <c r="C22" s="1849">
        <v>-5</v>
      </c>
      <c r="D22" s="1849">
        <v>-22</v>
      </c>
      <c r="E22" s="1849">
        <v>-18</v>
      </c>
      <c r="F22" s="1849">
        <v>-7</v>
      </c>
      <c r="G22" s="1844">
        <v>-251</v>
      </c>
      <c r="H22" s="1048"/>
      <c r="I22" s="1048"/>
      <c r="K22" s="623"/>
      <c r="L22" s="623"/>
      <c r="M22" s="618"/>
    </row>
    <row r="23" spans="1:13" ht="13.5" customHeight="1" x14ac:dyDescent="0.2">
      <c r="A23" s="1047" t="s">
        <v>256</v>
      </c>
      <c r="B23" s="1849">
        <v>-6</v>
      </c>
      <c r="C23" s="1849">
        <v>1</v>
      </c>
      <c r="D23" s="1849">
        <v>4</v>
      </c>
      <c r="E23" s="1849">
        <v>13</v>
      </c>
      <c r="F23" s="1849">
        <v>4</v>
      </c>
      <c r="G23" s="1844">
        <v>79</v>
      </c>
      <c r="H23" s="298"/>
      <c r="I23" s="298"/>
      <c r="K23" s="624"/>
      <c r="L23" s="624"/>
      <c r="M23" s="617"/>
    </row>
    <row r="24" spans="1:13" ht="13.5" customHeight="1" x14ac:dyDescent="0.2">
      <c r="A24" s="291" t="s">
        <v>255</v>
      </c>
      <c r="B24" s="1842">
        <v>6</v>
      </c>
      <c r="C24" s="1842">
        <v>5</v>
      </c>
      <c r="D24" s="1842">
        <v>20</v>
      </c>
      <c r="E24" s="1842">
        <v>11</v>
      </c>
      <c r="F24" s="1842">
        <v>2</v>
      </c>
      <c r="G24" s="1843">
        <v>138</v>
      </c>
      <c r="H24" s="1050"/>
      <c r="I24" s="1050"/>
      <c r="K24" s="623"/>
      <c r="L24" s="623"/>
      <c r="M24" s="638"/>
    </row>
    <row r="25" spans="1:13" ht="13.5" customHeight="1" x14ac:dyDescent="0.2">
      <c r="A25" s="1047" t="s">
        <v>254</v>
      </c>
      <c r="B25" s="1849">
        <v>6</v>
      </c>
      <c r="C25" s="1849">
        <v>6</v>
      </c>
      <c r="D25" s="1849">
        <v>21</v>
      </c>
      <c r="E25" s="1849">
        <v>11</v>
      </c>
      <c r="F25" s="1849">
        <v>2</v>
      </c>
      <c r="G25" s="1845">
        <v>147</v>
      </c>
      <c r="H25" s="1050"/>
      <c r="I25" s="1050"/>
      <c r="K25" s="622"/>
      <c r="L25" s="622"/>
      <c r="M25" s="617"/>
    </row>
    <row r="26" spans="1:13" ht="13.5" customHeight="1" x14ac:dyDescent="0.2">
      <c r="A26" s="1047" t="s">
        <v>253</v>
      </c>
      <c r="B26" s="1849">
        <v>0</v>
      </c>
      <c r="C26" s="1849">
        <v>-1</v>
      </c>
      <c r="D26" s="1849">
        <v>-1</v>
      </c>
      <c r="E26" s="1849">
        <v>0</v>
      </c>
      <c r="F26" s="1849">
        <v>0</v>
      </c>
      <c r="G26" s="1845">
        <v>-9</v>
      </c>
      <c r="H26" s="1054"/>
      <c r="I26" s="1050"/>
      <c r="K26" s="621"/>
      <c r="L26" s="621"/>
      <c r="M26" s="637"/>
    </row>
    <row r="27" spans="1:13" ht="13.5" customHeight="1" x14ac:dyDescent="0.2">
      <c r="A27" s="1047" t="s">
        <v>252</v>
      </c>
      <c r="B27" s="1849">
        <v>0</v>
      </c>
      <c r="C27" s="1849">
        <v>6</v>
      </c>
      <c r="D27" s="1849">
        <v>6</v>
      </c>
      <c r="E27" s="1849">
        <v>-12</v>
      </c>
      <c r="F27" s="1849">
        <v>0</v>
      </c>
      <c r="G27" s="1845">
        <v>0</v>
      </c>
      <c r="H27" s="1050"/>
      <c r="I27" s="1050"/>
      <c r="K27" s="619"/>
      <c r="L27" s="619"/>
      <c r="M27" s="617"/>
    </row>
    <row r="28" spans="1:13" ht="13.5" customHeight="1" x14ac:dyDescent="0.2">
      <c r="A28" s="1047" t="s">
        <v>251</v>
      </c>
      <c r="B28" s="1849">
        <v>4</v>
      </c>
      <c r="C28" s="1849">
        <v>0</v>
      </c>
      <c r="D28" s="1849">
        <v>7</v>
      </c>
      <c r="E28" s="1849">
        <v>2</v>
      </c>
      <c r="F28" s="1849">
        <v>11</v>
      </c>
      <c r="G28" s="1845">
        <v>51</v>
      </c>
      <c r="H28" s="294"/>
      <c r="I28" s="294"/>
      <c r="K28" s="619"/>
      <c r="L28" s="619"/>
      <c r="M28" s="617"/>
    </row>
    <row r="29" spans="1:13" ht="13.5" customHeight="1" thickBot="1" x14ac:dyDescent="0.25">
      <c r="A29" s="1044" t="s">
        <v>250</v>
      </c>
      <c r="B29" s="1850">
        <v>-3</v>
      </c>
      <c r="C29" s="1850">
        <v>-2</v>
      </c>
      <c r="D29" s="1850">
        <v>-3</v>
      </c>
      <c r="E29" s="1850">
        <v>-3</v>
      </c>
      <c r="F29" s="1850">
        <v>1</v>
      </c>
      <c r="G29" s="1847">
        <v>-34</v>
      </c>
      <c r="H29" s="1050"/>
      <c r="I29" s="1050"/>
      <c r="K29" s="619"/>
      <c r="L29" s="619"/>
      <c r="M29" s="617"/>
    </row>
    <row r="30" spans="1:13" ht="17.25" customHeight="1" x14ac:dyDescent="0.2">
      <c r="A30" s="2266" t="s">
        <v>249</v>
      </c>
      <c r="B30" s="1842">
        <v>534</v>
      </c>
      <c r="C30" s="1842">
        <v>543</v>
      </c>
      <c r="D30" s="1842">
        <v>536</v>
      </c>
      <c r="E30" s="1842">
        <v>521</v>
      </c>
      <c r="F30" s="1842">
        <v>525</v>
      </c>
      <c r="G30" s="1842">
        <v>2134</v>
      </c>
      <c r="H30" s="1050"/>
      <c r="I30" s="1050"/>
      <c r="K30" s="614"/>
      <c r="L30" s="614"/>
      <c r="M30" s="618"/>
    </row>
    <row r="31" spans="1:13" ht="13.5" customHeight="1" x14ac:dyDescent="0.2">
      <c r="B31" s="1851"/>
      <c r="C31" s="1851"/>
      <c r="D31" s="1851"/>
      <c r="E31" s="1851"/>
      <c r="F31" s="1851"/>
      <c r="G31" s="1851"/>
      <c r="H31" s="1048"/>
      <c r="I31" s="1048"/>
      <c r="K31" s="616"/>
      <c r="L31" s="616"/>
      <c r="M31" s="617"/>
    </row>
    <row r="32" spans="1:13" ht="13.5" customHeight="1" thickBot="1" x14ac:dyDescent="0.25">
      <c r="A32" s="292" t="s">
        <v>1319</v>
      </c>
      <c r="B32" s="1213" t="s">
        <v>1325</v>
      </c>
      <c r="C32" s="1213" t="s">
        <v>1179</v>
      </c>
      <c r="D32" s="1213" t="s">
        <v>970</v>
      </c>
      <c r="E32" s="1213" t="s">
        <v>849</v>
      </c>
      <c r="F32" s="1213" t="s">
        <v>773</v>
      </c>
      <c r="G32" s="1848" t="s">
        <v>1324</v>
      </c>
      <c r="H32" s="1048"/>
      <c r="I32" s="1048"/>
      <c r="K32" s="616"/>
      <c r="L32" s="616"/>
      <c r="M32" s="617"/>
    </row>
    <row r="33" spans="1:14" ht="13.5" customHeight="1" x14ac:dyDescent="0.2">
      <c r="A33" s="291" t="s">
        <v>259</v>
      </c>
      <c r="B33" s="1843">
        <v>333</v>
      </c>
      <c r="C33" s="1843">
        <v>337</v>
      </c>
      <c r="D33" s="1843">
        <v>331</v>
      </c>
      <c r="E33" s="1843">
        <v>341</v>
      </c>
      <c r="F33" s="1843">
        <v>326</v>
      </c>
      <c r="G33" s="1842">
        <v>1322</v>
      </c>
      <c r="H33" s="1048"/>
      <c r="I33" s="1048"/>
      <c r="K33" s="616"/>
      <c r="L33" s="616"/>
      <c r="M33" s="617"/>
    </row>
    <row r="34" spans="1:14" ht="13.5" customHeight="1" x14ac:dyDescent="0.2">
      <c r="A34" s="291" t="s">
        <v>258</v>
      </c>
      <c r="B34" s="1843">
        <v>-1</v>
      </c>
      <c r="C34" s="1843">
        <v>-2</v>
      </c>
      <c r="D34" s="1843">
        <v>-7</v>
      </c>
      <c r="E34" s="1843">
        <v>2</v>
      </c>
      <c r="F34" s="1843">
        <v>-1</v>
      </c>
      <c r="G34" s="1843">
        <v>-32</v>
      </c>
      <c r="H34" s="1048"/>
      <c r="I34" s="1048"/>
      <c r="K34" s="616"/>
      <c r="L34" s="616"/>
      <c r="M34" s="617"/>
    </row>
    <row r="35" spans="1:14" ht="13.5" customHeight="1" x14ac:dyDescent="0.2">
      <c r="A35" s="1047" t="s">
        <v>257</v>
      </c>
      <c r="B35" s="1844">
        <v>0</v>
      </c>
      <c r="C35" s="1844">
        <v>-4</v>
      </c>
      <c r="D35" s="1844">
        <v>-8</v>
      </c>
      <c r="E35" s="1844">
        <v>-4</v>
      </c>
      <c r="F35" s="1844">
        <v>-3</v>
      </c>
      <c r="G35" s="1844">
        <v>-66</v>
      </c>
      <c r="H35" s="1048"/>
      <c r="I35" s="1048"/>
      <c r="K35" s="616"/>
      <c r="L35" s="616"/>
      <c r="M35" s="617"/>
    </row>
    <row r="36" spans="1:14" ht="13.5" customHeight="1" x14ac:dyDescent="0.2">
      <c r="A36" s="1047" t="s">
        <v>256</v>
      </c>
      <c r="B36" s="1844">
        <v>-1</v>
      </c>
      <c r="C36" s="1844">
        <v>2</v>
      </c>
      <c r="D36" s="1844">
        <v>1</v>
      </c>
      <c r="E36" s="1844">
        <v>6</v>
      </c>
      <c r="F36" s="1844">
        <v>2</v>
      </c>
      <c r="G36" s="1844">
        <v>34</v>
      </c>
      <c r="H36" s="1048"/>
      <c r="I36" s="1048"/>
      <c r="K36" s="616"/>
      <c r="L36" s="616"/>
      <c r="M36" s="615"/>
    </row>
    <row r="37" spans="1:14" ht="13.5" customHeight="1" x14ac:dyDescent="0.2">
      <c r="A37" s="291" t="s">
        <v>255</v>
      </c>
      <c r="B37" s="1843">
        <v>3</v>
      </c>
      <c r="C37" s="1843">
        <v>2</v>
      </c>
      <c r="D37" s="1843">
        <v>3</v>
      </c>
      <c r="E37" s="1843">
        <v>1</v>
      </c>
      <c r="F37" s="1843">
        <v>3</v>
      </c>
      <c r="G37" s="1843">
        <v>33</v>
      </c>
      <c r="H37" s="1048"/>
      <c r="I37" s="297"/>
      <c r="J37" s="1048"/>
      <c r="K37" s="614"/>
      <c r="L37" s="614"/>
      <c r="M37" s="612"/>
    </row>
    <row r="38" spans="1:14" s="1052" customFormat="1" ht="13.5" customHeight="1" x14ac:dyDescent="0.2">
      <c r="A38" s="1047" t="s">
        <v>254</v>
      </c>
      <c r="B38" s="1844">
        <v>3</v>
      </c>
      <c r="C38" s="1844">
        <v>2</v>
      </c>
      <c r="D38" s="1844">
        <v>3</v>
      </c>
      <c r="E38" s="1844">
        <v>1</v>
      </c>
      <c r="F38" s="1844">
        <v>3</v>
      </c>
      <c r="G38" s="1845">
        <v>36</v>
      </c>
      <c r="H38" s="1048"/>
      <c r="I38" s="297"/>
      <c r="J38" s="1048"/>
      <c r="K38" s="636"/>
      <c r="L38" s="636"/>
      <c r="M38" s="636"/>
      <c r="N38" s="1041"/>
    </row>
    <row r="39" spans="1:14" ht="13.5" customHeight="1" x14ac:dyDescent="0.2">
      <c r="A39" s="1047" t="s">
        <v>253</v>
      </c>
      <c r="B39" s="1844">
        <v>0</v>
      </c>
      <c r="C39" s="1844">
        <v>0</v>
      </c>
      <c r="D39" s="1844">
        <v>0</v>
      </c>
      <c r="E39" s="1844">
        <v>0</v>
      </c>
      <c r="F39" s="1844">
        <v>0</v>
      </c>
      <c r="G39" s="1845">
        <v>-3</v>
      </c>
      <c r="H39" s="1053"/>
      <c r="I39" s="296"/>
      <c r="J39" s="635"/>
      <c r="K39" s="634"/>
      <c r="L39" s="634"/>
      <c r="M39" s="633"/>
      <c r="N39" s="1052"/>
    </row>
    <row r="40" spans="1:14" ht="13.5" customHeight="1" x14ac:dyDescent="0.2">
      <c r="A40" s="1047" t="s">
        <v>252</v>
      </c>
      <c r="B40" s="1844">
        <v>0</v>
      </c>
      <c r="C40" s="1844">
        <v>3</v>
      </c>
      <c r="D40" s="1844">
        <v>3</v>
      </c>
      <c r="E40" s="1844">
        <v>-6</v>
      </c>
      <c r="F40" s="1844">
        <v>0</v>
      </c>
      <c r="G40" s="1845">
        <v>0</v>
      </c>
      <c r="H40" s="1048"/>
      <c r="I40" s="1051"/>
      <c r="J40" s="1050"/>
      <c r="K40" s="632"/>
      <c r="L40" s="631"/>
      <c r="M40" s="631"/>
    </row>
    <row r="41" spans="1:14" ht="13.5" customHeight="1" x14ac:dyDescent="0.2">
      <c r="A41" s="1047" t="s">
        <v>251</v>
      </c>
      <c r="B41" s="1844">
        <v>0</v>
      </c>
      <c r="C41" s="1844">
        <v>-7</v>
      </c>
      <c r="D41" s="1844">
        <v>7</v>
      </c>
      <c r="E41" s="1844">
        <v>-7</v>
      </c>
      <c r="F41" s="1844">
        <v>13</v>
      </c>
      <c r="G41" s="1845">
        <v>13</v>
      </c>
      <c r="H41" s="1048"/>
      <c r="I41" s="1051"/>
      <c r="J41" s="1050"/>
      <c r="K41" s="630"/>
      <c r="L41" s="629"/>
      <c r="M41" s="628"/>
    </row>
    <row r="42" spans="1:14" ht="13.5" customHeight="1" thickBot="1" x14ac:dyDescent="0.25">
      <c r="A42" s="1044" t="s">
        <v>250</v>
      </c>
      <c r="B42" s="1846">
        <v>-2</v>
      </c>
      <c r="C42" s="1846">
        <v>-1</v>
      </c>
      <c r="D42" s="1846">
        <v>-1</v>
      </c>
      <c r="E42" s="1846">
        <v>-2</v>
      </c>
      <c r="F42" s="1846">
        <v>0</v>
      </c>
      <c r="G42" s="1847">
        <v>-18</v>
      </c>
      <c r="H42" s="1048"/>
      <c r="I42" s="1051"/>
      <c r="J42" s="1050"/>
      <c r="K42" s="627"/>
      <c r="L42" s="627"/>
      <c r="M42" s="626"/>
    </row>
    <row r="43" spans="1:14" ht="17.25" customHeight="1" x14ac:dyDescent="0.2">
      <c r="A43" s="2266" t="s">
        <v>249</v>
      </c>
      <c r="B43" s="1843">
        <v>335</v>
      </c>
      <c r="C43" s="1843">
        <v>333</v>
      </c>
      <c r="D43" s="1843">
        <v>337</v>
      </c>
      <c r="E43" s="1843">
        <v>331</v>
      </c>
      <c r="F43" s="1852">
        <v>341</v>
      </c>
      <c r="G43" s="1842">
        <v>1336</v>
      </c>
      <c r="H43" s="1048"/>
      <c r="I43" s="1051"/>
      <c r="J43" s="1050"/>
      <c r="K43" s="624"/>
      <c r="L43" s="624"/>
      <c r="M43" s="617"/>
    </row>
    <row r="44" spans="1:14" ht="13.5" customHeight="1" x14ac:dyDescent="0.2">
      <c r="B44" s="1851"/>
      <c r="C44" s="1851"/>
      <c r="D44" s="1851"/>
      <c r="E44" s="1851"/>
      <c r="F44" s="1851"/>
      <c r="G44" s="1851"/>
      <c r="H44" s="1048"/>
      <c r="I44" s="295"/>
      <c r="J44" s="294"/>
      <c r="K44" s="624"/>
      <c r="L44" s="624"/>
      <c r="M44" s="617"/>
    </row>
    <row r="45" spans="1:14" ht="13.5" customHeight="1" thickBot="1" x14ac:dyDescent="0.25">
      <c r="A45" s="292" t="s">
        <v>1326</v>
      </c>
      <c r="B45" s="1213" t="s">
        <v>1325</v>
      </c>
      <c r="C45" s="1213" t="s">
        <v>1179</v>
      </c>
      <c r="D45" s="1213" t="s">
        <v>970</v>
      </c>
      <c r="E45" s="1213" t="s">
        <v>849</v>
      </c>
      <c r="F45" s="1213" t="s">
        <v>773</v>
      </c>
      <c r="G45" s="1848" t="s">
        <v>1324</v>
      </c>
      <c r="H45" s="1048"/>
      <c r="I45" s="295"/>
      <c r="J45" s="1050"/>
      <c r="K45" s="624"/>
      <c r="L45" s="624"/>
      <c r="M45" s="617"/>
    </row>
    <row r="46" spans="1:14" ht="13.5" customHeight="1" x14ac:dyDescent="0.2">
      <c r="A46" s="291" t="s">
        <v>259</v>
      </c>
      <c r="B46" s="1843">
        <v>212</v>
      </c>
      <c r="C46" s="1843">
        <v>207</v>
      </c>
      <c r="D46" s="1843">
        <v>214</v>
      </c>
      <c r="E46" s="1843">
        <v>231</v>
      </c>
      <c r="F46" s="1843">
        <v>231</v>
      </c>
      <c r="G46" s="1853">
        <v>923</v>
      </c>
      <c r="H46" s="1048"/>
      <c r="I46" s="1051"/>
      <c r="J46" s="1050"/>
      <c r="K46" s="624"/>
      <c r="L46" s="624"/>
      <c r="M46" s="617"/>
    </row>
    <row r="47" spans="1:14" ht="13.5" customHeight="1" x14ac:dyDescent="0.2">
      <c r="A47" s="291" t="s">
        <v>258</v>
      </c>
      <c r="B47" s="1843">
        <v>2</v>
      </c>
      <c r="C47" s="1843">
        <v>0</v>
      </c>
      <c r="D47" s="1843">
        <v>-5</v>
      </c>
      <c r="E47" s="1843">
        <v>-7</v>
      </c>
      <c r="F47" s="1843">
        <v>0</v>
      </c>
      <c r="G47" s="1853">
        <v>-57</v>
      </c>
      <c r="H47" s="1048"/>
      <c r="I47" s="1051"/>
      <c r="J47" s="1050"/>
      <c r="K47" s="624"/>
      <c r="L47" s="624"/>
      <c r="M47" s="617"/>
    </row>
    <row r="48" spans="1:14" ht="13.5" customHeight="1" x14ac:dyDescent="0.2">
      <c r="A48" s="1047" t="s">
        <v>257</v>
      </c>
      <c r="B48" s="1844">
        <v>6</v>
      </c>
      <c r="C48" s="1844">
        <v>0</v>
      </c>
      <c r="D48" s="1844">
        <v>-4</v>
      </c>
      <c r="E48" s="1844">
        <v>-8</v>
      </c>
      <c r="F48" s="1844">
        <v>0</v>
      </c>
      <c r="G48" s="1844">
        <v>-54</v>
      </c>
      <c r="H48" s="1048"/>
      <c r="I48" s="1051"/>
      <c r="J48" s="1050"/>
      <c r="K48" s="623"/>
      <c r="L48" s="623"/>
      <c r="M48" s="618"/>
    </row>
    <row r="49" spans="1:13" ht="13.5" customHeight="1" x14ac:dyDescent="0.2">
      <c r="A49" s="1047" t="s">
        <v>256</v>
      </c>
      <c r="B49" s="1844">
        <v>-4</v>
      </c>
      <c r="C49" s="1844">
        <v>0</v>
      </c>
      <c r="D49" s="1844">
        <v>-1</v>
      </c>
      <c r="E49" s="1844">
        <v>1</v>
      </c>
      <c r="F49" s="1844">
        <v>0</v>
      </c>
      <c r="G49" s="1844">
        <v>-3</v>
      </c>
      <c r="H49" s="1048"/>
      <c r="I49" s="295"/>
      <c r="J49" s="294"/>
      <c r="K49" s="624"/>
      <c r="L49" s="624"/>
      <c r="M49" s="617"/>
    </row>
    <row r="50" spans="1:13" ht="13.5" customHeight="1" x14ac:dyDescent="0.2">
      <c r="A50" s="291" t="s">
        <v>255</v>
      </c>
      <c r="B50" s="1843">
        <v>4</v>
      </c>
      <c r="C50" s="1843">
        <v>1</v>
      </c>
      <c r="D50" s="1843">
        <v>3</v>
      </c>
      <c r="E50" s="1843">
        <v>0</v>
      </c>
      <c r="F50" s="1843">
        <v>-1</v>
      </c>
      <c r="G50" s="1854">
        <v>33</v>
      </c>
      <c r="H50" s="1048"/>
      <c r="I50" s="1048"/>
      <c r="K50" s="624"/>
      <c r="L50" s="624"/>
      <c r="M50" s="617"/>
    </row>
    <row r="51" spans="1:13" ht="13.5" customHeight="1" x14ac:dyDescent="0.2">
      <c r="A51" s="1047" t="s">
        <v>254</v>
      </c>
      <c r="B51" s="1844">
        <v>4</v>
      </c>
      <c r="C51" s="1844">
        <v>1</v>
      </c>
      <c r="D51" s="1844">
        <v>3</v>
      </c>
      <c r="E51" s="1844">
        <v>0</v>
      </c>
      <c r="F51" s="1844">
        <v>-1</v>
      </c>
      <c r="G51" s="1845">
        <v>33</v>
      </c>
      <c r="H51" s="1048"/>
      <c r="I51" s="1048"/>
      <c r="K51" s="625"/>
      <c r="L51" s="624"/>
      <c r="M51" s="617"/>
    </row>
    <row r="52" spans="1:13" ht="13.5" customHeight="1" x14ac:dyDescent="0.2">
      <c r="A52" s="1047" t="s">
        <v>253</v>
      </c>
      <c r="B52" s="1844">
        <v>0</v>
      </c>
      <c r="C52" s="1844">
        <v>0</v>
      </c>
      <c r="D52" s="1844">
        <v>0</v>
      </c>
      <c r="E52" s="1844">
        <v>0</v>
      </c>
      <c r="F52" s="1844">
        <v>0</v>
      </c>
      <c r="G52" s="1845">
        <v>0</v>
      </c>
      <c r="H52" s="1048"/>
      <c r="I52" s="1048"/>
      <c r="K52" s="623"/>
      <c r="L52" s="623"/>
      <c r="M52" s="618"/>
    </row>
    <row r="53" spans="1:13" ht="13.5" customHeight="1" x14ac:dyDescent="0.2">
      <c r="A53" s="1047" t="s">
        <v>252</v>
      </c>
      <c r="B53" s="1844">
        <v>0</v>
      </c>
      <c r="C53" s="1844">
        <v>3</v>
      </c>
      <c r="D53" s="1844">
        <v>3</v>
      </c>
      <c r="E53" s="1844">
        <v>-5</v>
      </c>
      <c r="F53" s="1844">
        <v>0</v>
      </c>
      <c r="G53" s="1845">
        <v>0</v>
      </c>
      <c r="H53" s="1049"/>
      <c r="I53" s="1048"/>
      <c r="K53" s="624"/>
      <c r="L53" s="624"/>
      <c r="M53" s="617"/>
    </row>
    <row r="54" spans="1:13" ht="13.5" customHeight="1" x14ac:dyDescent="0.2">
      <c r="A54" s="1047" t="s">
        <v>251</v>
      </c>
      <c r="B54" s="1844">
        <v>0</v>
      </c>
      <c r="C54" s="1844">
        <v>1</v>
      </c>
      <c r="D54" s="1844">
        <v>-8</v>
      </c>
      <c r="E54" s="1844">
        <v>-5</v>
      </c>
      <c r="F54" s="1844">
        <v>1</v>
      </c>
      <c r="G54" s="1845">
        <v>-48</v>
      </c>
      <c r="H54" s="1048"/>
      <c r="I54" s="1048"/>
      <c r="K54" s="623"/>
      <c r="L54" s="623"/>
      <c r="M54" s="618"/>
    </row>
    <row r="55" spans="1:13" ht="13.5" customHeight="1" thickBot="1" x14ac:dyDescent="0.25">
      <c r="A55" s="1044" t="s">
        <v>250</v>
      </c>
      <c r="B55" s="1846">
        <v>-1</v>
      </c>
      <c r="C55" s="1846">
        <v>-1</v>
      </c>
      <c r="D55" s="1846">
        <v>-1</v>
      </c>
      <c r="E55" s="1846">
        <v>-1</v>
      </c>
      <c r="F55" s="1846">
        <v>0</v>
      </c>
      <c r="G55" s="1847">
        <v>-12</v>
      </c>
      <c r="H55" s="1048"/>
      <c r="I55" s="1048"/>
      <c r="K55" s="622"/>
      <c r="L55" s="622"/>
      <c r="M55" s="617"/>
    </row>
    <row r="56" spans="1:13" ht="17.25" customHeight="1" x14ac:dyDescent="0.2">
      <c r="A56" s="2266" t="s">
        <v>249</v>
      </c>
      <c r="B56" s="1843">
        <v>218</v>
      </c>
      <c r="C56" s="1843">
        <v>212</v>
      </c>
      <c r="D56" s="1843">
        <v>207</v>
      </c>
      <c r="E56" s="1843">
        <v>214</v>
      </c>
      <c r="F56" s="1852">
        <v>231</v>
      </c>
      <c r="G56" s="1842">
        <v>851</v>
      </c>
      <c r="H56" s="1048"/>
      <c r="I56" s="1048"/>
      <c r="K56" s="621"/>
      <c r="L56" s="621"/>
      <c r="M56" s="620"/>
    </row>
    <row r="57" spans="1:13" ht="13.5" customHeight="1" x14ac:dyDescent="0.2">
      <c r="B57" s="1851"/>
      <c r="C57" s="1851"/>
      <c r="D57" s="1851"/>
      <c r="E57" s="1851"/>
      <c r="F57" s="1851"/>
      <c r="G57" s="1851"/>
      <c r="H57" s="1048"/>
      <c r="I57" s="1048"/>
      <c r="K57" s="619"/>
      <c r="L57" s="619"/>
      <c r="M57" s="617"/>
    </row>
    <row r="58" spans="1:13" ht="13.5" customHeight="1" thickBot="1" x14ac:dyDescent="0.25">
      <c r="A58" s="292" t="s">
        <v>754</v>
      </c>
      <c r="B58" s="1213" t="s">
        <v>1325</v>
      </c>
      <c r="C58" s="1213" t="s">
        <v>1179</v>
      </c>
      <c r="D58" s="1213" t="s">
        <v>970</v>
      </c>
      <c r="E58" s="1213" t="s">
        <v>849</v>
      </c>
      <c r="F58" s="1213" t="s">
        <v>773</v>
      </c>
      <c r="G58" s="1848" t="s">
        <v>1324</v>
      </c>
      <c r="H58" s="1048"/>
      <c r="I58" s="1048"/>
      <c r="K58" s="619"/>
      <c r="L58" s="619"/>
      <c r="M58" s="617"/>
    </row>
    <row r="59" spans="1:13" ht="13.5" customHeight="1" x14ac:dyDescent="0.2">
      <c r="A59" s="291" t="s">
        <v>259</v>
      </c>
      <c r="B59" s="1843">
        <v>13</v>
      </c>
      <c r="C59" s="1843">
        <v>14</v>
      </c>
      <c r="D59" s="1843">
        <v>13</v>
      </c>
      <c r="E59" s="1843">
        <v>14</v>
      </c>
      <c r="F59" s="1843">
        <v>18</v>
      </c>
      <c r="G59" s="1843">
        <v>69</v>
      </c>
      <c r="H59" s="1048"/>
      <c r="I59" s="1048"/>
      <c r="K59" s="619"/>
      <c r="L59" s="619"/>
      <c r="M59" s="617"/>
    </row>
    <row r="60" spans="1:13" ht="13.5" customHeight="1" x14ac:dyDescent="0.2">
      <c r="A60" s="291" t="s">
        <v>258</v>
      </c>
      <c r="B60" s="1843">
        <v>-2</v>
      </c>
      <c r="C60" s="1843">
        <v>0</v>
      </c>
      <c r="D60" s="1843">
        <v>-1</v>
      </c>
      <c r="E60" s="1843">
        <v>0</v>
      </c>
      <c r="F60" s="1843">
        <v>0</v>
      </c>
      <c r="G60" s="1843">
        <v>-4</v>
      </c>
      <c r="H60" s="1048"/>
      <c r="I60" s="1048"/>
      <c r="K60" s="614"/>
      <c r="L60" s="614"/>
      <c r="M60" s="618"/>
    </row>
    <row r="61" spans="1:13" ht="13.5" customHeight="1" x14ac:dyDescent="0.2">
      <c r="A61" s="1047" t="s">
        <v>257</v>
      </c>
      <c r="B61" s="1844">
        <v>-1</v>
      </c>
      <c r="C61" s="1844">
        <v>0</v>
      </c>
      <c r="D61" s="1844">
        <v>-1</v>
      </c>
      <c r="E61" s="1844">
        <v>-1</v>
      </c>
      <c r="F61" s="1844">
        <v>1</v>
      </c>
      <c r="G61" s="1844">
        <v>-2</v>
      </c>
      <c r="H61" s="1048"/>
      <c r="I61" s="1048"/>
      <c r="K61" s="616"/>
      <c r="L61" s="616"/>
      <c r="M61" s="617"/>
    </row>
    <row r="62" spans="1:13" ht="13.5" customHeight="1" x14ac:dyDescent="0.2">
      <c r="A62" s="1047" t="s">
        <v>256</v>
      </c>
      <c r="B62" s="1844">
        <v>-1</v>
      </c>
      <c r="C62" s="1844">
        <v>0</v>
      </c>
      <c r="D62" s="1844">
        <v>0</v>
      </c>
      <c r="E62" s="1844">
        <v>1</v>
      </c>
      <c r="F62" s="1844">
        <v>-1</v>
      </c>
      <c r="G62" s="1844">
        <v>-2</v>
      </c>
      <c r="H62" s="1048"/>
      <c r="I62" s="1048"/>
      <c r="K62" s="616"/>
      <c r="L62" s="616"/>
      <c r="M62" s="617"/>
    </row>
    <row r="63" spans="1:13" ht="13.5" customHeight="1" x14ac:dyDescent="0.2">
      <c r="A63" s="291" t="s">
        <v>255</v>
      </c>
      <c r="B63" s="1843">
        <v>0</v>
      </c>
      <c r="C63" s="1843">
        <v>1</v>
      </c>
      <c r="D63" s="1843">
        <v>1</v>
      </c>
      <c r="E63" s="1843">
        <v>1</v>
      </c>
      <c r="F63" s="1843">
        <v>1</v>
      </c>
      <c r="G63" s="1843">
        <v>3</v>
      </c>
      <c r="H63" s="1048"/>
      <c r="I63" s="1048"/>
      <c r="K63" s="616"/>
      <c r="L63" s="616"/>
      <c r="M63" s="617"/>
    </row>
    <row r="64" spans="1:13" ht="13.5" customHeight="1" x14ac:dyDescent="0.2">
      <c r="A64" s="1047" t="s">
        <v>254</v>
      </c>
      <c r="B64" s="1844">
        <v>0</v>
      </c>
      <c r="C64" s="1844">
        <v>1</v>
      </c>
      <c r="D64" s="1844">
        <v>1</v>
      </c>
      <c r="E64" s="1844">
        <v>1</v>
      </c>
      <c r="F64" s="1844">
        <v>1</v>
      </c>
      <c r="G64" s="1845">
        <v>8</v>
      </c>
      <c r="H64" s="1048"/>
      <c r="I64" s="1048"/>
      <c r="K64" s="614"/>
      <c r="L64" s="613"/>
      <c r="M64" s="618"/>
    </row>
    <row r="65" spans="1:13" ht="13.5" customHeight="1" x14ac:dyDescent="0.2">
      <c r="A65" s="1047" t="s">
        <v>253</v>
      </c>
      <c r="B65" s="1844">
        <v>0</v>
      </c>
      <c r="C65" s="1844">
        <v>0</v>
      </c>
      <c r="D65" s="1844">
        <v>0</v>
      </c>
      <c r="E65" s="1844">
        <v>0</v>
      </c>
      <c r="F65" s="1844">
        <v>0</v>
      </c>
      <c r="G65" s="1845">
        <v>-5</v>
      </c>
      <c r="H65" s="1048"/>
      <c r="I65" s="1048"/>
      <c r="K65" s="616"/>
      <c r="L65" s="616"/>
      <c r="M65" s="617"/>
    </row>
    <row r="66" spans="1:13" ht="13.5" customHeight="1" x14ac:dyDescent="0.2">
      <c r="A66" s="1047" t="s">
        <v>252</v>
      </c>
      <c r="B66" s="1844">
        <v>0</v>
      </c>
      <c r="C66" s="1844">
        <v>1</v>
      </c>
      <c r="D66" s="1844">
        <v>1</v>
      </c>
      <c r="E66" s="1844">
        <v>-1</v>
      </c>
      <c r="F66" s="1844">
        <v>0</v>
      </c>
      <c r="G66" s="1845">
        <v>0</v>
      </c>
      <c r="H66" s="1048"/>
      <c r="I66" s="1048"/>
      <c r="J66" s="1042"/>
      <c r="K66" s="616"/>
      <c r="L66" s="616"/>
      <c r="M66" s="615"/>
    </row>
    <row r="67" spans="1:13" ht="13.5" customHeight="1" x14ac:dyDescent="0.2">
      <c r="A67" s="1047" t="s">
        <v>251</v>
      </c>
      <c r="B67" s="1844">
        <v>2</v>
      </c>
      <c r="C67" s="1844">
        <v>-3</v>
      </c>
      <c r="D67" s="1844">
        <v>0</v>
      </c>
      <c r="E67" s="1844">
        <v>-1</v>
      </c>
      <c r="F67" s="1844">
        <v>-5</v>
      </c>
      <c r="G67" s="1845">
        <v>-15</v>
      </c>
      <c r="H67" s="1042"/>
      <c r="I67" s="1042"/>
      <c r="J67" s="1042"/>
      <c r="K67" s="614"/>
      <c r="L67" s="613"/>
      <c r="M67" s="612"/>
    </row>
    <row r="68" spans="1:13" ht="13.5" customHeight="1" thickBot="1" x14ac:dyDescent="0.25">
      <c r="A68" s="1044" t="s">
        <v>250</v>
      </c>
      <c r="B68" s="1846">
        <v>0</v>
      </c>
      <c r="C68" s="1846">
        <v>0</v>
      </c>
      <c r="D68" s="1846">
        <v>0</v>
      </c>
      <c r="E68" s="1846">
        <v>0</v>
      </c>
      <c r="F68" s="1846">
        <v>0</v>
      </c>
      <c r="G68" s="1847">
        <v>-1</v>
      </c>
      <c r="H68" s="1042"/>
      <c r="I68" s="1042"/>
      <c r="J68" s="1042"/>
      <c r="K68" s="611"/>
      <c r="L68" s="611"/>
      <c r="M68" s="611"/>
    </row>
    <row r="69" spans="1:13" ht="17.25" customHeight="1" x14ac:dyDescent="0.2">
      <c r="A69" s="2266" t="s">
        <v>249</v>
      </c>
      <c r="B69" s="1843">
        <v>13</v>
      </c>
      <c r="C69" s="1843">
        <v>13</v>
      </c>
      <c r="D69" s="1843">
        <v>14</v>
      </c>
      <c r="E69" s="1843">
        <v>13</v>
      </c>
      <c r="F69" s="1852">
        <v>14</v>
      </c>
      <c r="G69" s="1842">
        <v>53</v>
      </c>
      <c r="H69" s="1042"/>
      <c r="I69" s="1042"/>
      <c r="J69" s="1042"/>
      <c r="K69" s="610"/>
      <c r="L69" s="610"/>
      <c r="M69" s="610"/>
    </row>
    <row r="70" spans="1:13" ht="20.100000000000001" customHeight="1" x14ac:dyDescent="0.2">
      <c r="H70" s="1043"/>
      <c r="I70" s="1042"/>
      <c r="J70" s="1042"/>
      <c r="K70" s="1042"/>
      <c r="L70" s="1042"/>
      <c r="M70" s="1042"/>
    </row>
    <row r="71" spans="1:13" ht="20.100000000000001" customHeight="1" x14ac:dyDescent="0.2">
      <c r="H71" s="1042"/>
      <c r="I71" s="1042"/>
      <c r="J71" s="1042"/>
    </row>
    <row r="72" spans="1:13" ht="20.100000000000001" customHeight="1" x14ac:dyDescent="0.2">
      <c r="A72" s="1042"/>
      <c r="B72" s="1042"/>
      <c r="C72" s="1042"/>
      <c r="D72" s="1042"/>
      <c r="E72" s="1042"/>
      <c r="F72" s="1042"/>
      <c r="G72" s="1042"/>
      <c r="H72" s="1042"/>
      <c r="I72" s="1042"/>
      <c r="J72" s="1042"/>
    </row>
    <row r="73" spans="1:13" ht="20.100000000000001" customHeight="1" x14ac:dyDescent="0.2">
      <c r="A73" s="1042"/>
      <c r="B73" s="1042"/>
      <c r="C73" s="1042"/>
      <c r="D73" s="1042"/>
      <c r="E73" s="1042"/>
      <c r="F73" s="1042"/>
      <c r="G73" s="1042"/>
      <c r="H73" s="1042"/>
      <c r="I73" s="1042"/>
      <c r="J73" s="1042"/>
    </row>
    <row r="74" spans="1:13" ht="20.100000000000001" customHeight="1" x14ac:dyDescent="0.2">
      <c r="G74" s="1042"/>
      <c r="H74" s="1042"/>
      <c r="I74" s="1042"/>
      <c r="J74" s="1042"/>
    </row>
    <row r="75" spans="1:13" ht="20.100000000000001" customHeight="1" x14ac:dyDescent="0.2"/>
    <row r="76" spans="1:13" ht="20.100000000000001" customHeight="1" x14ac:dyDescent="0.2"/>
    <row r="77" spans="1:13" ht="20.100000000000001" customHeight="1" x14ac:dyDescent="0.2"/>
    <row r="78" spans="1:13" ht="20.100000000000001" customHeight="1" x14ac:dyDescent="0.2"/>
    <row r="79" spans="1:13" ht="20.100000000000001" customHeight="1" x14ac:dyDescent="0.2"/>
    <row r="80" spans="1:13" ht="20.100000000000001" customHeight="1" x14ac:dyDescent="0.2"/>
    <row r="81" ht="20.100000000000001" customHeight="1" x14ac:dyDescent="0.2"/>
    <row r="82" ht="20.100000000000001" customHeight="1" x14ac:dyDescent="0.2"/>
    <row r="83" ht="20.100000000000001" customHeight="1" x14ac:dyDescent="0.2"/>
    <row r="84" ht="20.100000000000001" customHeight="1" x14ac:dyDescent="0.2"/>
    <row r="85" ht="20.100000000000001" customHeight="1" x14ac:dyDescent="0.2"/>
    <row r="86" ht="20.100000000000001" customHeight="1" x14ac:dyDescent="0.2"/>
    <row r="87" ht="20.100000000000001" customHeight="1" x14ac:dyDescent="0.2"/>
    <row r="88" ht="20.100000000000001" customHeight="1" x14ac:dyDescent="0.2"/>
    <row r="89" ht="20.100000000000001" customHeight="1" x14ac:dyDescent="0.2"/>
    <row r="90" ht="20.100000000000001" customHeight="1" x14ac:dyDescent="0.2"/>
    <row r="91" ht="20.100000000000001" customHeight="1" x14ac:dyDescent="0.2"/>
    <row r="92" ht="20.100000000000001" customHeight="1" x14ac:dyDescent="0.2"/>
    <row r="93" ht="20.100000000000001" customHeight="1" x14ac:dyDescent="0.2"/>
    <row r="94" ht="20.100000000000001" customHeight="1" x14ac:dyDescent="0.2"/>
    <row r="95" ht="20.100000000000001" customHeight="1" x14ac:dyDescent="0.2"/>
    <row r="96" ht="20.100000000000001" customHeight="1" x14ac:dyDescent="0.2"/>
    <row r="97" ht="20.100000000000001" customHeight="1" x14ac:dyDescent="0.2"/>
    <row r="98" ht="20.100000000000001" customHeight="1" x14ac:dyDescent="0.2"/>
    <row r="99" ht="20.100000000000001" customHeight="1" x14ac:dyDescent="0.2"/>
    <row r="100" ht="20.100000000000001" customHeight="1" x14ac:dyDescent="0.2"/>
    <row r="101" ht="20.100000000000001" customHeight="1" x14ac:dyDescent="0.2"/>
    <row r="102" ht="20.100000000000001" customHeight="1" x14ac:dyDescent="0.2"/>
    <row r="103" ht="20.100000000000001" customHeight="1" x14ac:dyDescent="0.2"/>
    <row r="104" ht="20.100000000000001" customHeight="1" x14ac:dyDescent="0.2"/>
    <row r="105" ht="20.100000000000001" customHeight="1" x14ac:dyDescent="0.2"/>
    <row r="106" ht="20.100000000000001" customHeight="1" x14ac:dyDescent="0.2"/>
    <row r="107" ht="20.100000000000001" customHeight="1" x14ac:dyDescent="0.2"/>
    <row r="108" ht="20.100000000000001" customHeight="1" x14ac:dyDescent="0.2"/>
    <row r="109" ht="20.100000000000001" customHeight="1" x14ac:dyDescent="0.2"/>
    <row r="110" ht="20.100000000000001" customHeight="1" x14ac:dyDescent="0.2"/>
    <row r="111" ht="20.100000000000001" customHeight="1" x14ac:dyDescent="0.2"/>
    <row r="112" ht="20.100000000000001" customHeight="1" x14ac:dyDescent="0.2"/>
    <row r="113" ht="20.100000000000001" customHeight="1" x14ac:dyDescent="0.2"/>
    <row r="114" ht="20.100000000000001" customHeight="1" x14ac:dyDescent="0.2"/>
    <row r="115" ht="20.100000000000001" customHeight="1" x14ac:dyDescent="0.2"/>
    <row r="116" ht="20.100000000000001" customHeight="1" x14ac:dyDescent="0.2"/>
    <row r="117" ht="20.100000000000001" customHeight="1" x14ac:dyDescent="0.2"/>
    <row r="118" ht="20.100000000000001" customHeight="1" x14ac:dyDescent="0.2"/>
    <row r="119" ht="20.100000000000001" customHeight="1" x14ac:dyDescent="0.2"/>
    <row r="120" ht="20.100000000000001" customHeight="1" x14ac:dyDescent="0.2"/>
    <row r="121" ht="20.100000000000001" customHeight="1" x14ac:dyDescent="0.2"/>
    <row r="122" ht="20.100000000000001" customHeight="1" x14ac:dyDescent="0.2"/>
    <row r="123" ht="20.100000000000001" customHeight="1" x14ac:dyDescent="0.2"/>
    <row r="124" ht="20.100000000000001" customHeight="1" x14ac:dyDescent="0.2"/>
    <row r="125" ht="20.100000000000001" customHeight="1" x14ac:dyDescent="0.2"/>
    <row r="126" ht="20.100000000000001" customHeight="1" x14ac:dyDescent="0.2"/>
    <row r="127" ht="20.100000000000001" customHeight="1" x14ac:dyDescent="0.2"/>
    <row r="128" ht="20.100000000000001" customHeight="1" x14ac:dyDescent="0.2"/>
    <row r="129" ht="20.100000000000001" customHeight="1" x14ac:dyDescent="0.2"/>
    <row r="130" ht="20.100000000000001" customHeight="1" x14ac:dyDescent="0.2"/>
    <row r="131" ht="20.100000000000001" customHeight="1" x14ac:dyDescent="0.2"/>
    <row r="132" ht="20.100000000000001" customHeight="1" x14ac:dyDescent="0.2"/>
    <row r="133" ht="20.100000000000001" customHeight="1" x14ac:dyDescent="0.2"/>
    <row r="134" ht="20.100000000000001" customHeight="1" x14ac:dyDescent="0.2"/>
    <row r="135" ht="20.100000000000001" customHeight="1" x14ac:dyDescent="0.2"/>
    <row r="136" ht="20.100000000000001" customHeight="1" x14ac:dyDescent="0.2"/>
    <row r="137" ht="20.100000000000001" customHeight="1" x14ac:dyDescent="0.2"/>
    <row r="138" ht="20.100000000000001" customHeight="1" x14ac:dyDescent="0.2"/>
    <row r="139" ht="20.100000000000001" customHeight="1" x14ac:dyDescent="0.2"/>
    <row r="140" ht="20.100000000000001" customHeight="1" x14ac:dyDescent="0.2"/>
    <row r="141" ht="20.100000000000001" customHeight="1" x14ac:dyDescent="0.2"/>
    <row r="142" ht="20.100000000000001" customHeight="1" x14ac:dyDescent="0.2"/>
    <row r="143" ht="20.100000000000001" customHeight="1" x14ac:dyDescent="0.2"/>
    <row r="144" ht="20.100000000000001" customHeight="1" x14ac:dyDescent="0.2"/>
    <row r="145" ht="20.100000000000001" customHeight="1" x14ac:dyDescent="0.2"/>
    <row r="146" ht="20.100000000000001" customHeight="1" x14ac:dyDescent="0.2"/>
    <row r="147" ht="20.100000000000001" customHeight="1" x14ac:dyDescent="0.2"/>
    <row r="148" ht="20.100000000000001" customHeight="1" x14ac:dyDescent="0.2"/>
    <row r="149" ht="20.100000000000001" customHeight="1" x14ac:dyDescent="0.2"/>
    <row r="150" ht="20.100000000000001" customHeight="1" x14ac:dyDescent="0.2"/>
    <row r="151" ht="20.100000000000001" customHeight="1" x14ac:dyDescent="0.2"/>
    <row r="152" ht="20.100000000000001" customHeight="1" x14ac:dyDescent="0.2"/>
    <row r="153" ht="20.100000000000001" customHeight="1" x14ac:dyDescent="0.2"/>
    <row r="154" ht="20.100000000000001" customHeight="1" x14ac:dyDescent="0.2"/>
    <row r="155" ht="20.100000000000001" customHeight="1" x14ac:dyDescent="0.2"/>
    <row r="156" ht="20.100000000000001" customHeight="1" x14ac:dyDescent="0.2"/>
    <row r="157" ht="20.100000000000001" customHeight="1" x14ac:dyDescent="0.2"/>
    <row r="158" ht="20.100000000000001" customHeight="1" x14ac:dyDescent="0.2"/>
    <row r="159" ht="20.100000000000001" customHeight="1" x14ac:dyDescent="0.2"/>
    <row r="160" ht="20.100000000000001" customHeight="1" x14ac:dyDescent="0.2"/>
    <row r="161" ht="20.100000000000001" customHeight="1" x14ac:dyDescent="0.2"/>
    <row r="162" ht="20.100000000000001" customHeight="1" x14ac:dyDescent="0.2"/>
    <row r="163" ht="20.100000000000001" customHeight="1" x14ac:dyDescent="0.2"/>
    <row r="164" ht="20.100000000000001" customHeight="1" x14ac:dyDescent="0.2"/>
    <row r="165" ht="20.100000000000001" customHeight="1" x14ac:dyDescent="0.2"/>
    <row r="166" ht="20.100000000000001" customHeight="1" x14ac:dyDescent="0.2"/>
    <row r="167" ht="20.100000000000001" customHeight="1" x14ac:dyDescent="0.2"/>
    <row r="168" ht="20.100000000000001" customHeight="1" x14ac:dyDescent="0.2"/>
    <row r="169" ht="20.100000000000001" customHeight="1" x14ac:dyDescent="0.2"/>
    <row r="170" ht="20.100000000000001" customHeight="1" x14ac:dyDescent="0.2"/>
    <row r="171" ht="20.100000000000001" customHeight="1" x14ac:dyDescent="0.2"/>
    <row r="172" ht="20.100000000000001" customHeight="1" x14ac:dyDescent="0.2"/>
    <row r="173" ht="20.100000000000001" customHeight="1" x14ac:dyDescent="0.2"/>
    <row r="174" ht="20.100000000000001" customHeight="1" x14ac:dyDescent="0.2"/>
    <row r="175" ht="20.100000000000001" customHeight="1" x14ac:dyDescent="0.2"/>
    <row r="176" ht="20.100000000000001" customHeight="1" x14ac:dyDescent="0.2"/>
    <row r="177" ht="20.100000000000001" customHeight="1" x14ac:dyDescent="0.2"/>
    <row r="178" ht="20.100000000000001" customHeight="1" x14ac:dyDescent="0.2"/>
    <row r="179" ht="20.100000000000001" customHeight="1" x14ac:dyDescent="0.2"/>
    <row r="180" ht="20.100000000000001" customHeight="1" x14ac:dyDescent="0.2"/>
    <row r="181" ht="20.100000000000001" customHeight="1" x14ac:dyDescent="0.2"/>
    <row r="182" ht="20.100000000000001" customHeight="1" x14ac:dyDescent="0.2"/>
    <row r="183" ht="20.100000000000001" customHeight="1" x14ac:dyDescent="0.2"/>
    <row r="184" ht="20.100000000000001" customHeight="1" x14ac:dyDescent="0.2"/>
    <row r="185" ht="20.100000000000001" customHeight="1" x14ac:dyDescent="0.2"/>
    <row r="186" ht="20.100000000000001" customHeight="1" x14ac:dyDescent="0.2"/>
    <row r="187" ht="20.100000000000001" customHeight="1" x14ac:dyDescent="0.2"/>
    <row r="188" ht="20.100000000000001" customHeight="1" x14ac:dyDescent="0.2"/>
    <row r="189" ht="20.100000000000001" customHeight="1" x14ac:dyDescent="0.2"/>
    <row r="190" ht="20.100000000000001" customHeight="1" x14ac:dyDescent="0.2"/>
    <row r="191" ht="20.100000000000001" customHeight="1" x14ac:dyDescent="0.2"/>
    <row r="192" ht="20.100000000000001" customHeight="1" x14ac:dyDescent="0.2"/>
    <row r="193" ht="20.100000000000001" customHeight="1" x14ac:dyDescent="0.2"/>
    <row r="194" ht="20.100000000000001" customHeight="1" x14ac:dyDescent="0.2"/>
    <row r="195" ht="20.100000000000001" customHeight="1" x14ac:dyDescent="0.2"/>
    <row r="196" ht="20.100000000000001" customHeight="1" x14ac:dyDescent="0.2"/>
    <row r="197" ht="20.100000000000001" customHeight="1" x14ac:dyDescent="0.2"/>
    <row r="198" ht="20.100000000000001" customHeight="1" x14ac:dyDescent="0.2"/>
    <row r="199" ht="20.100000000000001" customHeight="1" x14ac:dyDescent="0.2"/>
    <row r="200" ht="20.100000000000001" customHeight="1" x14ac:dyDescent="0.2"/>
    <row r="201" ht="20.100000000000001" customHeight="1" x14ac:dyDescent="0.2"/>
    <row r="202" ht="20.100000000000001" customHeight="1" x14ac:dyDescent="0.2"/>
    <row r="203" ht="20.100000000000001" customHeight="1" x14ac:dyDescent="0.2"/>
    <row r="204" ht="20.100000000000001" customHeight="1" x14ac:dyDescent="0.2"/>
    <row r="205" ht="20.100000000000001" customHeight="1" x14ac:dyDescent="0.2"/>
    <row r="206" ht="20.100000000000001" customHeight="1" x14ac:dyDescent="0.2"/>
    <row r="207" ht="20.100000000000001" customHeight="1" x14ac:dyDescent="0.2"/>
    <row r="208" ht="20.100000000000001" customHeight="1" x14ac:dyDescent="0.2"/>
    <row r="209" ht="20.100000000000001" customHeight="1" x14ac:dyDescent="0.2"/>
    <row r="210" ht="20.100000000000001" customHeight="1" x14ac:dyDescent="0.2"/>
    <row r="211" ht="20.100000000000001" customHeight="1" x14ac:dyDescent="0.2"/>
    <row r="212" ht="20.100000000000001" customHeight="1" x14ac:dyDescent="0.2"/>
    <row r="213" ht="20.100000000000001" customHeight="1" x14ac:dyDescent="0.2"/>
    <row r="214" ht="20.100000000000001" customHeight="1" x14ac:dyDescent="0.2"/>
    <row r="215" ht="20.100000000000001" customHeight="1" x14ac:dyDescent="0.2"/>
    <row r="216" ht="20.100000000000001" customHeight="1" x14ac:dyDescent="0.2"/>
    <row r="217" ht="20.100000000000001" customHeight="1" x14ac:dyDescent="0.2"/>
    <row r="218" ht="20.100000000000001" customHeight="1" x14ac:dyDescent="0.2"/>
    <row r="219" ht="20.100000000000001" customHeight="1" x14ac:dyDescent="0.2"/>
    <row r="220" ht="20.100000000000001" customHeight="1" x14ac:dyDescent="0.2"/>
    <row r="221" ht="20.100000000000001" customHeight="1" x14ac:dyDescent="0.2"/>
    <row r="222" ht="20.100000000000001" customHeight="1" x14ac:dyDescent="0.2"/>
    <row r="223" ht="20.100000000000001" customHeight="1" x14ac:dyDescent="0.2"/>
    <row r="224" ht="20.100000000000001" customHeight="1" x14ac:dyDescent="0.2"/>
    <row r="225" ht="20.100000000000001" customHeight="1" x14ac:dyDescent="0.2"/>
    <row r="226" ht="20.100000000000001" customHeight="1" x14ac:dyDescent="0.2"/>
    <row r="227" ht="20.100000000000001" customHeight="1" x14ac:dyDescent="0.2"/>
    <row r="228" ht="20.100000000000001" customHeight="1" x14ac:dyDescent="0.2"/>
    <row r="229" ht="20.100000000000001" customHeight="1" x14ac:dyDescent="0.2"/>
    <row r="230" ht="20.100000000000001" customHeight="1" x14ac:dyDescent="0.2"/>
    <row r="231" ht="20.100000000000001" customHeight="1" x14ac:dyDescent="0.2"/>
    <row r="232" ht="20.100000000000001" customHeight="1" x14ac:dyDescent="0.2"/>
    <row r="233" ht="20.100000000000001" customHeight="1" x14ac:dyDescent="0.2"/>
    <row r="234" ht="20.100000000000001" customHeight="1" x14ac:dyDescent="0.2"/>
    <row r="235" ht="20.100000000000001" customHeight="1" x14ac:dyDescent="0.2"/>
    <row r="236" ht="20.100000000000001" customHeight="1" x14ac:dyDescent="0.2"/>
    <row r="237" ht="20.100000000000001" customHeight="1" x14ac:dyDescent="0.2"/>
    <row r="238" ht="20.100000000000001" customHeight="1" x14ac:dyDescent="0.2"/>
    <row r="239" ht="20.100000000000001" customHeight="1" x14ac:dyDescent="0.2"/>
    <row r="240" ht="20.100000000000001" customHeight="1" x14ac:dyDescent="0.2"/>
    <row r="241" ht="20.100000000000001" customHeight="1" x14ac:dyDescent="0.2"/>
    <row r="242" ht="20.100000000000001" customHeight="1" x14ac:dyDescent="0.2"/>
    <row r="243" ht="20.100000000000001" customHeight="1" x14ac:dyDescent="0.2"/>
    <row r="244" ht="20.100000000000001" customHeight="1" x14ac:dyDescent="0.2"/>
    <row r="245" ht="20.100000000000001" customHeight="1" x14ac:dyDescent="0.2"/>
    <row r="246" ht="20.100000000000001" customHeight="1" x14ac:dyDescent="0.2"/>
    <row r="247" ht="20.100000000000001" customHeight="1" x14ac:dyDescent="0.2"/>
    <row r="248" ht="20.100000000000001" customHeight="1" x14ac:dyDescent="0.2"/>
    <row r="249" ht="20.100000000000001" customHeight="1" x14ac:dyDescent="0.2"/>
    <row r="250" ht="20.100000000000001" customHeight="1" x14ac:dyDescent="0.2"/>
    <row r="251" ht="20.100000000000001" customHeight="1" x14ac:dyDescent="0.2"/>
    <row r="252" ht="20.100000000000001" customHeight="1" x14ac:dyDescent="0.2"/>
    <row r="253" ht="20.100000000000001" customHeight="1" x14ac:dyDescent="0.2"/>
    <row r="254" ht="20.100000000000001" customHeight="1" x14ac:dyDescent="0.2"/>
    <row r="255" ht="20.100000000000001" customHeight="1" x14ac:dyDescent="0.2"/>
    <row r="256" ht="20.100000000000001" customHeight="1" x14ac:dyDescent="0.2"/>
    <row r="257" ht="20.100000000000001" customHeight="1" x14ac:dyDescent="0.2"/>
    <row r="258" ht="20.100000000000001" customHeight="1" x14ac:dyDescent="0.2"/>
    <row r="259" ht="20.100000000000001" customHeight="1" x14ac:dyDescent="0.2"/>
    <row r="260" ht="20.100000000000001" customHeight="1" x14ac:dyDescent="0.2"/>
    <row r="261" ht="20.100000000000001" customHeight="1" x14ac:dyDescent="0.2"/>
    <row r="262" ht="20.100000000000001" customHeight="1" x14ac:dyDescent="0.2"/>
    <row r="263" ht="20.100000000000001" customHeight="1" x14ac:dyDescent="0.2"/>
    <row r="264" ht="20.100000000000001" customHeight="1" x14ac:dyDescent="0.2"/>
    <row r="265" ht="20.100000000000001" customHeight="1" x14ac:dyDescent="0.2"/>
    <row r="266" ht="20.100000000000001" customHeight="1" x14ac:dyDescent="0.2"/>
    <row r="267" ht="20.100000000000001" customHeight="1" x14ac:dyDescent="0.2"/>
    <row r="268" ht="20.100000000000001" customHeight="1" x14ac:dyDescent="0.2"/>
    <row r="269" ht="20.100000000000001" customHeight="1" x14ac:dyDescent="0.2"/>
    <row r="270" ht="20.100000000000001" customHeight="1" x14ac:dyDescent="0.2"/>
    <row r="271" ht="20.100000000000001" customHeight="1" x14ac:dyDescent="0.2"/>
    <row r="272" ht="20.100000000000001" customHeight="1" x14ac:dyDescent="0.2"/>
    <row r="273" ht="20.100000000000001" customHeight="1" x14ac:dyDescent="0.2"/>
    <row r="274" ht="20.100000000000001" customHeight="1" x14ac:dyDescent="0.2"/>
    <row r="275" ht="20.100000000000001" customHeight="1" x14ac:dyDescent="0.2"/>
    <row r="276" ht="20.100000000000001" customHeight="1" x14ac:dyDescent="0.2"/>
    <row r="277" ht="20.100000000000001" customHeight="1" x14ac:dyDescent="0.2"/>
    <row r="278" ht="20.100000000000001" customHeight="1" x14ac:dyDescent="0.2"/>
    <row r="279" ht="20.100000000000001" customHeight="1" x14ac:dyDescent="0.2"/>
    <row r="280" ht="20.100000000000001" customHeight="1" x14ac:dyDescent="0.2"/>
    <row r="281" ht="20.100000000000001" customHeight="1" x14ac:dyDescent="0.2"/>
    <row r="282" ht="20.100000000000001" customHeight="1" x14ac:dyDescent="0.2"/>
    <row r="283" ht="20.100000000000001" customHeight="1" x14ac:dyDescent="0.2"/>
    <row r="284" ht="20.100000000000001" customHeight="1" x14ac:dyDescent="0.2"/>
    <row r="285" ht="20.100000000000001" customHeight="1" x14ac:dyDescent="0.2"/>
    <row r="286" ht="20.100000000000001" customHeight="1" x14ac:dyDescent="0.2"/>
    <row r="287" ht="20.100000000000001" customHeight="1" x14ac:dyDescent="0.2"/>
    <row r="288" ht="20.100000000000001" customHeight="1" x14ac:dyDescent="0.2"/>
    <row r="289" ht="20.100000000000001" customHeight="1" x14ac:dyDescent="0.2"/>
    <row r="290" ht="20.100000000000001" customHeight="1" x14ac:dyDescent="0.2"/>
    <row r="291" ht="20.100000000000001" customHeight="1" x14ac:dyDescent="0.2"/>
    <row r="292" ht="20.100000000000001" customHeight="1" x14ac:dyDescent="0.2"/>
    <row r="293" ht="20.100000000000001" customHeight="1" x14ac:dyDescent="0.2"/>
    <row r="294" ht="20.100000000000001" customHeight="1" x14ac:dyDescent="0.2"/>
    <row r="295" ht="20.100000000000001" customHeight="1" x14ac:dyDescent="0.2"/>
    <row r="296" ht="20.100000000000001" customHeight="1" x14ac:dyDescent="0.2"/>
    <row r="297" ht="20.100000000000001" customHeight="1" x14ac:dyDescent="0.2"/>
    <row r="298" ht="20.100000000000001" customHeight="1" x14ac:dyDescent="0.2"/>
    <row r="299" ht="20.100000000000001" customHeight="1" x14ac:dyDescent="0.2"/>
    <row r="300" ht="20.100000000000001" customHeight="1" x14ac:dyDescent="0.2"/>
    <row r="301" ht="20.100000000000001" customHeight="1" x14ac:dyDescent="0.2"/>
    <row r="302" ht="20.100000000000001" customHeight="1" x14ac:dyDescent="0.2"/>
    <row r="303" ht="20.100000000000001" customHeight="1" x14ac:dyDescent="0.2"/>
    <row r="304" ht="20.100000000000001" customHeight="1" x14ac:dyDescent="0.2"/>
    <row r="305" ht="20.100000000000001" customHeight="1" x14ac:dyDescent="0.2"/>
    <row r="306" ht="20.100000000000001" customHeight="1" x14ac:dyDescent="0.2"/>
    <row r="307" ht="20.100000000000001" customHeight="1" x14ac:dyDescent="0.2"/>
    <row r="308" ht="20.100000000000001" customHeight="1" x14ac:dyDescent="0.2"/>
    <row r="309" ht="20.100000000000001" customHeight="1" x14ac:dyDescent="0.2"/>
    <row r="310" ht="20.100000000000001" customHeight="1" x14ac:dyDescent="0.2"/>
    <row r="311" ht="20.100000000000001" customHeight="1" x14ac:dyDescent="0.2"/>
    <row r="312" ht="20.100000000000001" customHeight="1" x14ac:dyDescent="0.2"/>
    <row r="313" ht="20.100000000000001" customHeight="1" x14ac:dyDescent="0.2"/>
    <row r="314" ht="20.100000000000001" customHeight="1" x14ac:dyDescent="0.2"/>
    <row r="315" ht="20.100000000000001" customHeight="1" x14ac:dyDescent="0.2"/>
    <row r="316" ht="20.100000000000001" customHeight="1" x14ac:dyDescent="0.2"/>
    <row r="317" ht="20.100000000000001" customHeight="1" x14ac:dyDescent="0.2"/>
    <row r="318" ht="20.100000000000001" customHeight="1" x14ac:dyDescent="0.2"/>
    <row r="319" ht="20.100000000000001" customHeight="1" x14ac:dyDescent="0.2"/>
    <row r="320" ht="20.100000000000001" customHeight="1" x14ac:dyDescent="0.2"/>
    <row r="321" ht="20.100000000000001" customHeight="1" x14ac:dyDescent="0.2"/>
    <row r="322" ht="20.100000000000001" customHeight="1" x14ac:dyDescent="0.2"/>
    <row r="323" ht="20.100000000000001" customHeight="1" x14ac:dyDescent="0.2"/>
    <row r="324" ht="20.100000000000001" customHeight="1" x14ac:dyDescent="0.2"/>
    <row r="325" ht="20.100000000000001" customHeight="1" x14ac:dyDescent="0.2"/>
    <row r="326" ht="20.100000000000001" customHeight="1" x14ac:dyDescent="0.2"/>
    <row r="327" ht="20.100000000000001" customHeight="1" x14ac:dyDescent="0.2"/>
    <row r="328" ht="20.100000000000001" customHeight="1" x14ac:dyDescent="0.2"/>
    <row r="329" ht="20.100000000000001" customHeight="1" x14ac:dyDescent="0.2"/>
    <row r="330" ht="20.100000000000001" customHeight="1" x14ac:dyDescent="0.2"/>
  </sheetData>
  <printOptions horizontalCentered="1"/>
  <pageMargins left="0.7" right="0.7" top="0.75" bottom="0.75" header="0.3" footer="0.3"/>
  <pageSetup paperSize="9" scale="76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2D512E-0090-407D-9A00-B279C3EDBE4F}">
  <sheetPr>
    <tabColor theme="6" tint="0.59999389629810485"/>
  </sheetPr>
  <dimension ref="A1:R71"/>
  <sheetViews>
    <sheetView view="pageBreakPreview" topLeftCell="A42" zoomScaleNormal="100" zoomScaleSheetLayoutView="100" zoomScalePageLayoutView="85" workbookViewId="0">
      <selection activeCell="K25" sqref="K25:P25"/>
    </sheetView>
  </sheetViews>
  <sheetFormatPr defaultColWidth="9.140625" defaultRowHeight="15" x14ac:dyDescent="0.25"/>
  <cols>
    <col min="1" max="1" width="22.85546875" customWidth="1"/>
    <col min="2" max="7" width="6.5703125" customWidth="1"/>
    <col min="8" max="18" width="5" customWidth="1"/>
  </cols>
  <sheetData>
    <row r="1" spans="1:18" ht="13.5" customHeight="1" thickBot="1" x14ac:dyDescent="0.3">
      <c r="A1" s="1680" t="s">
        <v>131</v>
      </c>
      <c r="B1" s="144"/>
      <c r="C1" s="144"/>
      <c r="D1" s="14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3"/>
      <c r="Q1" s="133"/>
      <c r="R1" s="133"/>
    </row>
    <row r="2" spans="1:18" ht="13.5" customHeight="1" x14ac:dyDescent="0.25">
      <c r="A2" s="118"/>
      <c r="B2" s="282" t="s">
        <v>267</v>
      </c>
      <c r="C2" s="117" t="s">
        <v>267</v>
      </c>
      <c r="D2" s="117" t="s">
        <v>267</v>
      </c>
      <c r="E2" s="117" t="s">
        <v>267</v>
      </c>
      <c r="F2" s="117" t="s">
        <v>267</v>
      </c>
      <c r="G2" s="282" t="s">
        <v>266</v>
      </c>
      <c r="H2" s="117" t="s">
        <v>265</v>
      </c>
      <c r="I2" s="117" t="s">
        <v>245</v>
      </c>
      <c r="J2" s="117" t="s">
        <v>244</v>
      </c>
      <c r="K2" s="117" t="s">
        <v>266</v>
      </c>
      <c r="L2" s="117" t="s">
        <v>265</v>
      </c>
      <c r="M2" s="117" t="s">
        <v>245</v>
      </c>
      <c r="N2" s="117" t="s">
        <v>244</v>
      </c>
      <c r="O2" s="117" t="s">
        <v>266</v>
      </c>
      <c r="P2" s="117" t="s">
        <v>265</v>
      </c>
      <c r="Q2" s="117" t="s">
        <v>245</v>
      </c>
      <c r="R2" s="117" t="s">
        <v>244</v>
      </c>
    </row>
    <row r="3" spans="1:18" ht="13.5" customHeight="1" thickBot="1" x14ac:dyDescent="0.3">
      <c r="A3" s="116" t="s">
        <v>281</v>
      </c>
      <c r="B3" s="280">
        <v>2019</v>
      </c>
      <c r="C3" s="115">
        <v>2018</v>
      </c>
      <c r="D3" s="115">
        <v>2017</v>
      </c>
      <c r="E3" s="115">
        <v>2016</v>
      </c>
      <c r="F3" s="115">
        <v>2015</v>
      </c>
      <c r="G3" s="280">
        <v>2019</v>
      </c>
      <c r="H3" s="115">
        <v>2019</v>
      </c>
      <c r="I3" s="115">
        <v>2019</v>
      </c>
      <c r="J3" s="115">
        <v>2019</v>
      </c>
      <c r="K3" s="115">
        <v>2018</v>
      </c>
      <c r="L3" s="115">
        <v>2018</v>
      </c>
      <c r="M3" s="115">
        <v>2018</v>
      </c>
      <c r="N3" s="115">
        <v>2018</v>
      </c>
      <c r="O3" s="115">
        <v>2017</v>
      </c>
      <c r="P3" s="115">
        <v>2017</v>
      </c>
      <c r="Q3" s="115">
        <v>2017</v>
      </c>
      <c r="R3" s="115">
        <v>2017</v>
      </c>
    </row>
    <row r="4" spans="1:18" ht="13.5" customHeight="1" x14ac:dyDescent="0.25">
      <c r="A4" s="118" t="s">
        <v>297</v>
      </c>
      <c r="B4" s="279">
        <v>1455</v>
      </c>
      <c r="C4" s="142">
        <f>+K4+L4+M4+N4</f>
        <v>1440</v>
      </c>
      <c r="D4" s="142">
        <v>1543</v>
      </c>
      <c r="E4" s="142">
        <v>1369</v>
      </c>
      <c r="F4" s="142">
        <v>1261</v>
      </c>
      <c r="G4" s="279">
        <v>388</v>
      </c>
      <c r="H4" s="142">
        <v>359</v>
      </c>
      <c r="I4" s="142">
        <v>361</v>
      </c>
      <c r="J4" s="142">
        <v>347</v>
      </c>
      <c r="K4" s="142">
        <v>360</v>
      </c>
      <c r="L4" s="142">
        <v>358</v>
      </c>
      <c r="M4" s="142">
        <v>364</v>
      </c>
      <c r="N4" s="142">
        <v>358</v>
      </c>
      <c r="O4" s="142">
        <v>394</v>
      </c>
      <c r="P4" s="142">
        <v>375</v>
      </c>
      <c r="Q4" s="142">
        <v>393</v>
      </c>
      <c r="R4" s="142">
        <v>381</v>
      </c>
    </row>
    <row r="5" spans="1:18" ht="13.5" customHeight="1" x14ac:dyDescent="0.25">
      <c r="A5" s="118" t="s">
        <v>296</v>
      </c>
      <c r="B5" s="279">
        <v>251</v>
      </c>
      <c r="C5" s="142">
        <f>+K5+L5+M5+N5</f>
        <v>258</v>
      </c>
      <c r="D5" s="142">
        <v>313</v>
      </c>
      <c r="E5" s="142">
        <v>306</v>
      </c>
      <c r="F5" s="142">
        <v>299</v>
      </c>
      <c r="G5" s="279">
        <v>66</v>
      </c>
      <c r="H5" s="142">
        <v>62</v>
      </c>
      <c r="I5" s="142">
        <v>61</v>
      </c>
      <c r="J5" s="142">
        <v>62</v>
      </c>
      <c r="K5" s="142">
        <v>64</v>
      </c>
      <c r="L5" s="142">
        <v>54</v>
      </c>
      <c r="M5" s="142">
        <v>59</v>
      </c>
      <c r="N5" s="142">
        <v>81</v>
      </c>
      <c r="O5" s="142">
        <v>83</v>
      </c>
      <c r="P5" s="142">
        <v>77</v>
      </c>
      <c r="Q5" s="142">
        <v>74</v>
      </c>
      <c r="R5" s="142">
        <v>79</v>
      </c>
    </row>
    <row r="6" spans="1:18" ht="13.5" customHeight="1" x14ac:dyDescent="0.25">
      <c r="A6" s="118" t="s">
        <v>295</v>
      </c>
      <c r="B6" s="279">
        <v>23</v>
      </c>
      <c r="C6" s="142">
        <f>+K6+L6+M6+N6</f>
        <v>23</v>
      </c>
      <c r="D6" s="142">
        <v>27</v>
      </c>
      <c r="E6" s="142">
        <v>30</v>
      </c>
      <c r="F6" s="142">
        <v>31</v>
      </c>
      <c r="G6" s="279">
        <v>7</v>
      </c>
      <c r="H6" s="142">
        <v>6</v>
      </c>
      <c r="I6" s="142">
        <v>5</v>
      </c>
      <c r="J6" s="142">
        <v>5</v>
      </c>
      <c r="K6" s="142">
        <v>7</v>
      </c>
      <c r="L6" s="142">
        <v>6</v>
      </c>
      <c r="M6" s="142">
        <v>5</v>
      </c>
      <c r="N6" s="142">
        <v>5</v>
      </c>
      <c r="O6" s="142">
        <v>6</v>
      </c>
      <c r="P6" s="142">
        <v>7</v>
      </c>
      <c r="Q6" s="142">
        <v>7</v>
      </c>
      <c r="R6" s="142">
        <v>7</v>
      </c>
    </row>
    <row r="7" spans="1:18" ht="23.25" customHeight="1" x14ac:dyDescent="0.25">
      <c r="A7" s="143" t="s">
        <v>294</v>
      </c>
      <c r="B7" s="279">
        <v>157</v>
      </c>
      <c r="C7" s="142">
        <f>+K7+L7+M7+N7</f>
        <v>173</v>
      </c>
      <c r="D7" s="142">
        <v>224</v>
      </c>
      <c r="E7" s="142">
        <v>226</v>
      </c>
      <c r="F7" s="142">
        <v>225</v>
      </c>
      <c r="G7" s="279">
        <v>34</v>
      </c>
      <c r="H7" s="142">
        <v>36</v>
      </c>
      <c r="I7" s="142">
        <v>57</v>
      </c>
      <c r="J7" s="142">
        <v>30</v>
      </c>
      <c r="K7" s="142">
        <v>53</v>
      </c>
      <c r="L7" s="142">
        <v>21</v>
      </c>
      <c r="M7" s="142">
        <v>65</v>
      </c>
      <c r="N7" s="142">
        <v>34</v>
      </c>
      <c r="O7" s="142">
        <v>45</v>
      </c>
      <c r="P7" s="142">
        <v>55</v>
      </c>
      <c r="Q7" s="142">
        <v>48</v>
      </c>
      <c r="R7" s="142">
        <v>76</v>
      </c>
    </row>
    <row r="8" spans="1:18" ht="13.5" customHeight="1" x14ac:dyDescent="0.25">
      <c r="A8" s="118" t="s">
        <v>293</v>
      </c>
      <c r="B8" s="279">
        <v>41</v>
      </c>
      <c r="C8" s="142">
        <f>+K8+L8+M8+N8</f>
        <v>49</v>
      </c>
      <c r="D8" s="142">
        <v>59</v>
      </c>
      <c r="E8" s="142">
        <v>59</v>
      </c>
      <c r="F8" s="142">
        <v>55</v>
      </c>
      <c r="G8" s="279">
        <v>17</v>
      </c>
      <c r="H8" s="142">
        <v>10</v>
      </c>
      <c r="I8" s="142">
        <v>11</v>
      </c>
      <c r="J8" s="142">
        <v>3</v>
      </c>
      <c r="K8" s="142">
        <v>15</v>
      </c>
      <c r="L8" s="142">
        <v>10</v>
      </c>
      <c r="M8" s="142">
        <v>17</v>
      </c>
      <c r="N8" s="142">
        <v>7</v>
      </c>
      <c r="O8" s="142">
        <v>19</v>
      </c>
      <c r="P8" s="142">
        <v>10</v>
      </c>
      <c r="Q8" s="142">
        <v>17</v>
      </c>
      <c r="R8" s="142">
        <v>13</v>
      </c>
    </row>
    <row r="9" spans="1:18" ht="13.5" customHeight="1" x14ac:dyDescent="0.25">
      <c r="A9" s="118" t="s">
        <v>292</v>
      </c>
      <c r="B9" s="279">
        <v>307</v>
      </c>
      <c r="C9" s="142">
        <f>+K9+L9+M9+N9-1</f>
        <v>302</v>
      </c>
      <c r="D9" s="142">
        <v>307</v>
      </c>
      <c r="E9" s="142">
        <v>297</v>
      </c>
      <c r="F9" s="142">
        <v>307</v>
      </c>
      <c r="G9" s="279">
        <v>74</v>
      </c>
      <c r="H9" s="142">
        <v>70</v>
      </c>
      <c r="I9" s="142">
        <v>77</v>
      </c>
      <c r="J9" s="142">
        <v>86</v>
      </c>
      <c r="K9" s="142">
        <v>72</v>
      </c>
      <c r="L9" s="142">
        <v>73</v>
      </c>
      <c r="M9" s="142">
        <v>82</v>
      </c>
      <c r="N9" s="142">
        <v>76</v>
      </c>
      <c r="O9" s="142">
        <v>73</v>
      </c>
      <c r="P9" s="142">
        <v>75</v>
      </c>
      <c r="Q9" s="142">
        <v>84</v>
      </c>
      <c r="R9" s="142">
        <v>75</v>
      </c>
    </row>
    <row r="10" spans="1:18" ht="13.5" customHeight="1" x14ac:dyDescent="0.25">
      <c r="A10" s="118" t="s">
        <v>291</v>
      </c>
      <c r="B10" s="279">
        <v>220</v>
      </c>
      <c r="C10" s="142">
        <f>+K10+L10+M10+N10</f>
        <v>218</v>
      </c>
      <c r="D10" s="142">
        <v>228</v>
      </c>
      <c r="E10" s="142">
        <v>226</v>
      </c>
      <c r="F10" s="142">
        <v>271</v>
      </c>
      <c r="G10" s="279">
        <v>46</v>
      </c>
      <c r="H10" s="142">
        <v>67</v>
      </c>
      <c r="I10" s="142">
        <v>50</v>
      </c>
      <c r="J10" s="142">
        <v>57</v>
      </c>
      <c r="K10" s="142">
        <v>49</v>
      </c>
      <c r="L10" s="142">
        <v>57</v>
      </c>
      <c r="M10" s="142">
        <v>58</v>
      </c>
      <c r="N10" s="142">
        <v>54</v>
      </c>
      <c r="O10" s="142">
        <v>51</v>
      </c>
      <c r="P10" s="142">
        <v>62</v>
      </c>
      <c r="Q10" s="142">
        <v>64</v>
      </c>
      <c r="R10" s="142">
        <v>51</v>
      </c>
    </row>
    <row r="11" spans="1:18" ht="13.5" customHeight="1" x14ac:dyDescent="0.25">
      <c r="A11" s="118" t="s">
        <v>290</v>
      </c>
      <c r="B11" s="279">
        <v>429</v>
      </c>
      <c r="C11" s="142">
        <f>+K11+L11+M11+N11</f>
        <v>399</v>
      </c>
      <c r="D11" s="142">
        <v>465</v>
      </c>
      <c r="E11" s="142">
        <v>531</v>
      </c>
      <c r="F11" s="142">
        <v>548</v>
      </c>
      <c r="G11" s="279">
        <v>115</v>
      </c>
      <c r="H11" s="142">
        <v>113</v>
      </c>
      <c r="I11" s="142">
        <v>99</v>
      </c>
      <c r="J11" s="142">
        <v>102</v>
      </c>
      <c r="K11" s="142">
        <v>92</v>
      </c>
      <c r="L11" s="142">
        <v>98</v>
      </c>
      <c r="M11" s="142">
        <v>112</v>
      </c>
      <c r="N11" s="142">
        <v>97</v>
      </c>
      <c r="O11" s="142">
        <v>115</v>
      </c>
      <c r="P11" s="142">
        <v>113</v>
      </c>
      <c r="Q11" s="142">
        <v>115</v>
      </c>
      <c r="R11" s="142">
        <v>122</v>
      </c>
    </row>
    <row r="12" spans="1:18" ht="13.5" customHeight="1" x14ac:dyDescent="0.25">
      <c r="A12" s="118" t="s">
        <v>289</v>
      </c>
      <c r="B12" s="279">
        <v>111</v>
      </c>
      <c r="C12" s="142">
        <f>+K12+L12+M12+N12</f>
        <v>116</v>
      </c>
      <c r="D12" s="142">
        <v>143</v>
      </c>
      <c r="E12" s="142">
        <v>161</v>
      </c>
      <c r="F12" s="142">
        <v>177</v>
      </c>
      <c r="G12" s="279">
        <v>31</v>
      </c>
      <c r="H12" s="142">
        <v>34</v>
      </c>
      <c r="I12" s="142">
        <v>22</v>
      </c>
      <c r="J12" s="142">
        <v>24</v>
      </c>
      <c r="K12" s="142">
        <v>22</v>
      </c>
      <c r="L12" s="142">
        <v>31</v>
      </c>
      <c r="M12" s="142">
        <v>30</v>
      </c>
      <c r="N12" s="142">
        <v>33</v>
      </c>
      <c r="O12" s="142">
        <v>32</v>
      </c>
      <c r="P12" s="142">
        <v>36</v>
      </c>
      <c r="Q12" s="142">
        <v>36</v>
      </c>
      <c r="R12" s="142">
        <v>39</v>
      </c>
    </row>
    <row r="13" spans="1:18" ht="13.5" customHeight="1" thickBot="1" x14ac:dyDescent="0.3">
      <c r="A13" s="118" t="s">
        <v>288</v>
      </c>
      <c r="B13" s="281">
        <v>17</v>
      </c>
      <c r="C13" s="141">
        <f>+K13+L13+M13+N13+1</f>
        <v>15</v>
      </c>
      <c r="D13" s="141">
        <v>60</v>
      </c>
      <c r="E13" s="141">
        <v>33</v>
      </c>
      <c r="F13" s="141">
        <v>56</v>
      </c>
      <c r="G13" s="281">
        <v>-3</v>
      </c>
      <c r="H13" s="141">
        <v>-1</v>
      </c>
      <c r="I13" s="141">
        <v>0</v>
      </c>
      <c r="J13" s="141">
        <v>21</v>
      </c>
      <c r="K13" s="141">
        <v>-14</v>
      </c>
      <c r="L13" s="141">
        <v>-5</v>
      </c>
      <c r="M13" s="141">
        <v>8</v>
      </c>
      <c r="N13" s="141">
        <v>25</v>
      </c>
      <c r="O13" s="141">
        <v>21</v>
      </c>
      <c r="P13" s="141">
        <v>4</v>
      </c>
      <c r="Q13" s="141">
        <v>12</v>
      </c>
      <c r="R13" s="141">
        <v>23</v>
      </c>
    </row>
    <row r="14" spans="1:18" ht="13.5" customHeight="1" thickBot="1" x14ac:dyDescent="0.3">
      <c r="A14" s="2268" t="s">
        <v>131</v>
      </c>
      <c r="B14" s="283">
        <v>3011</v>
      </c>
      <c r="C14" s="120">
        <f>+K14+L14+M14+N14</f>
        <v>2993</v>
      </c>
      <c r="D14" s="120">
        <v>3369</v>
      </c>
      <c r="E14" s="120">
        <v>3238</v>
      </c>
      <c r="F14" s="120">
        <v>3230</v>
      </c>
      <c r="G14" s="283">
        <v>775</v>
      </c>
      <c r="H14" s="120">
        <v>756</v>
      </c>
      <c r="I14" s="120">
        <v>743</v>
      </c>
      <c r="J14" s="120">
        <v>737</v>
      </c>
      <c r="K14" s="120">
        <f>SUM(K4:K13)</f>
        <v>720</v>
      </c>
      <c r="L14" s="120">
        <f>SUM(L4:L13)</f>
        <v>703</v>
      </c>
      <c r="M14" s="120">
        <f>SUM(M4:M13)</f>
        <v>800</v>
      </c>
      <c r="N14" s="120">
        <v>770</v>
      </c>
      <c r="O14" s="120">
        <v>839</v>
      </c>
      <c r="P14" s="120">
        <v>814</v>
      </c>
      <c r="Q14" s="120">
        <v>850</v>
      </c>
      <c r="R14" s="120">
        <v>866</v>
      </c>
    </row>
    <row r="15" spans="1:18" ht="13.5" customHeight="1" x14ac:dyDescent="0.25">
      <c r="A15" s="140"/>
      <c r="B15" s="139"/>
      <c r="C15" s="139"/>
      <c r="D15" s="139"/>
      <c r="E15" s="139"/>
      <c r="F15" s="138"/>
      <c r="G15" s="138"/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7"/>
    </row>
    <row r="16" spans="1:18" ht="17.25" customHeight="1" x14ac:dyDescent="0.25">
      <c r="A16" s="136"/>
      <c r="B16" s="136"/>
      <c r="C16" s="136"/>
      <c r="D16" s="136"/>
      <c r="E16" s="136"/>
      <c r="F16" s="136"/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</row>
    <row r="17" spans="1:18" ht="13.5" customHeight="1" thickBot="1" x14ac:dyDescent="0.3">
      <c r="A17" s="135" t="s">
        <v>101</v>
      </c>
      <c r="B17" s="134"/>
      <c r="C17" s="134"/>
      <c r="D17" s="134"/>
      <c r="E17" s="134"/>
      <c r="F17" s="134"/>
      <c r="G17" s="134"/>
      <c r="H17" s="134"/>
      <c r="I17" s="134"/>
      <c r="J17" s="134"/>
      <c r="K17" s="134"/>
      <c r="L17" s="134"/>
      <c r="M17" s="134"/>
      <c r="N17" s="134"/>
      <c r="O17" s="134"/>
      <c r="P17" s="134"/>
      <c r="Q17" s="134"/>
      <c r="R17" s="133"/>
    </row>
    <row r="18" spans="1:18" ht="13.5" customHeight="1" x14ac:dyDescent="0.25">
      <c r="A18" s="118"/>
      <c r="B18" s="282" t="s">
        <v>267</v>
      </c>
      <c r="C18" s="117" t="s">
        <v>267</v>
      </c>
      <c r="D18" s="117" t="s">
        <v>267</v>
      </c>
      <c r="E18" s="117" t="s">
        <v>267</v>
      </c>
      <c r="F18" s="117" t="s">
        <v>267</v>
      </c>
      <c r="G18" s="282" t="s">
        <v>266</v>
      </c>
      <c r="H18" s="117" t="s">
        <v>265</v>
      </c>
      <c r="I18" s="117" t="s">
        <v>245</v>
      </c>
      <c r="J18" s="117" t="s">
        <v>244</v>
      </c>
      <c r="K18" s="117" t="s">
        <v>266</v>
      </c>
      <c r="L18" s="117" t="s">
        <v>265</v>
      </c>
      <c r="M18" s="117" t="s">
        <v>245</v>
      </c>
      <c r="N18" s="117" t="s">
        <v>244</v>
      </c>
      <c r="O18" s="117" t="s">
        <v>266</v>
      </c>
      <c r="P18" s="117" t="s">
        <v>265</v>
      </c>
      <c r="Q18" s="117" t="s">
        <v>245</v>
      </c>
      <c r="R18" s="117" t="s">
        <v>244</v>
      </c>
    </row>
    <row r="19" spans="1:18" ht="13.5" customHeight="1" thickBot="1" x14ac:dyDescent="0.3">
      <c r="A19" s="116" t="s">
        <v>281</v>
      </c>
      <c r="B19" s="280">
        <v>2019</v>
      </c>
      <c r="C19" s="115">
        <v>2018</v>
      </c>
      <c r="D19" s="115">
        <v>2017</v>
      </c>
      <c r="E19" s="115">
        <v>2016</v>
      </c>
      <c r="F19" s="115">
        <v>2015</v>
      </c>
      <c r="G19" s="280">
        <v>2019</v>
      </c>
      <c r="H19" s="115">
        <v>2019</v>
      </c>
      <c r="I19" s="115">
        <v>2019</v>
      </c>
      <c r="J19" s="115">
        <v>2019</v>
      </c>
      <c r="K19" s="115">
        <v>2018</v>
      </c>
      <c r="L19" s="115">
        <v>2018</v>
      </c>
      <c r="M19" s="115">
        <v>2018</v>
      </c>
      <c r="N19" s="115">
        <v>2018</v>
      </c>
      <c r="O19" s="115">
        <v>2017</v>
      </c>
      <c r="P19" s="115">
        <v>2017</v>
      </c>
      <c r="Q19" s="115">
        <v>2017</v>
      </c>
      <c r="R19" s="115">
        <v>2017</v>
      </c>
    </row>
    <row r="20" spans="1:18" ht="13.5" customHeight="1" x14ac:dyDescent="0.25">
      <c r="A20" s="132" t="s">
        <v>287</v>
      </c>
      <c r="B20" s="284">
        <v>-530</v>
      </c>
      <c r="C20" s="125">
        <f>+K20+L20+M20+N20-1</f>
        <v>-484</v>
      </c>
      <c r="D20" s="125">
        <v>-565</v>
      </c>
      <c r="E20" s="125">
        <v>-573</v>
      </c>
      <c r="F20" s="125">
        <v>-485</v>
      </c>
      <c r="G20" s="284">
        <v>-140</v>
      </c>
      <c r="H20" s="125">
        <v>-125</v>
      </c>
      <c r="I20" s="125">
        <v>-137</v>
      </c>
      <c r="J20" s="125">
        <v>-128</v>
      </c>
      <c r="K20" s="125">
        <v>-120</v>
      </c>
      <c r="L20" s="125">
        <v>-121</v>
      </c>
      <c r="M20" s="125">
        <v>-119</v>
      </c>
      <c r="N20" s="125">
        <v>-123</v>
      </c>
      <c r="O20" s="125">
        <v>-128</v>
      </c>
      <c r="P20" s="125">
        <v>-151</v>
      </c>
      <c r="Q20" s="125">
        <v>-157</v>
      </c>
      <c r="R20" s="125">
        <v>-129</v>
      </c>
    </row>
    <row r="21" spans="1:18" ht="13.5" customHeight="1" x14ac:dyDescent="0.25">
      <c r="A21" s="131" t="s">
        <v>286</v>
      </c>
      <c r="B21" s="287">
        <v>-59</v>
      </c>
      <c r="C21" s="130">
        <f>+K21+L21+M21+N21-1</f>
        <v>-60</v>
      </c>
      <c r="D21" s="130">
        <v>-66</v>
      </c>
      <c r="E21" s="130">
        <v>-79</v>
      </c>
      <c r="F21" s="130">
        <v>-84</v>
      </c>
      <c r="G21" s="287">
        <v>-20</v>
      </c>
      <c r="H21" s="130">
        <v>-13</v>
      </c>
      <c r="I21" s="130">
        <v>-14</v>
      </c>
      <c r="J21" s="130">
        <v>-12</v>
      </c>
      <c r="K21" s="130">
        <v>-26</v>
      </c>
      <c r="L21" s="130">
        <v>-10</v>
      </c>
      <c r="M21" s="130">
        <v>-12</v>
      </c>
      <c r="N21" s="130">
        <v>-11</v>
      </c>
      <c r="O21" s="130">
        <v>-21</v>
      </c>
      <c r="P21" s="130">
        <v>-14</v>
      </c>
      <c r="Q21" s="130">
        <v>-16</v>
      </c>
      <c r="R21" s="130">
        <v>-15</v>
      </c>
    </row>
    <row r="22" spans="1:18" ht="23.25" customHeight="1" x14ac:dyDescent="0.25">
      <c r="A22" s="131" t="s">
        <v>285</v>
      </c>
      <c r="B22" s="287">
        <v>-66</v>
      </c>
      <c r="C22" s="130">
        <f>+K22+L22+M22+N22</f>
        <v>-83</v>
      </c>
      <c r="D22" s="130">
        <v>-101</v>
      </c>
      <c r="E22" s="130">
        <v>-125</v>
      </c>
      <c r="F22" s="130">
        <v>-145</v>
      </c>
      <c r="G22" s="287">
        <v>-16</v>
      </c>
      <c r="H22" s="130">
        <v>-15</v>
      </c>
      <c r="I22" s="130">
        <v>-17</v>
      </c>
      <c r="J22" s="130">
        <v>-18</v>
      </c>
      <c r="K22" s="130">
        <v>-20</v>
      </c>
      <c r="L22" s="130">
        <v>-19</v>
      </c>
      <c r="M22" s="130">
        <v>-22</v>
      </c>
      <c r="N22" s="130">
        <v>-22</v>
      </c>
      <c r="O22" s="130">
        <v>-24</v>
      </c>
      <c r="P22" s="130">
        <v>-24</v>
      </c>
      <c r="Q22" s="130">
        <v>-25</v>
      </c>
      <c r="R22" s="130">
        <v>-28</v>
      </c>
    </row>
    <row r="23" spans="1:18" ht="13.5" customHeight="1" x14ac:dyDescent="0.25">
      <c r="A23" s="131" t="s">
        <v>284</v>
      </c>
      <c r="B23" s="287">
        <v>-150</v>
      </c>
      <c r="C23" s="130">
        <f>+K23+L23+M23+N23</f>
        <v>-312</v>
      </c>
      <c r="D23" s="130">
        <v>-309</v>
      </c>
      <c r="E23" s="130">
        <v>-309</v>
      </c>
      <c r="F23" s="130">
        <v>-373</v>
      </c>
      <c r="G23" s="287">
        <v>-64</v>
      </c>
      <c r="H23" s="130">
        <v>-29</v>
      </c>
      <c r="I23" s="130">
        <v>-27</v>
      </c>
      <c r="J23" s="130">
        <v>-30</v>
      </c>
      <c r="K23" s="130">
        <v>-83</v>
      </c>
      <c r="L23" s="130">
        <v>-71</v>
      </c>
      <c r="M23" s="130">
        <v>-84</v>
      </c>
      <c r="N23" s="130">
        <v>-74</v>
      </c>
      <c r="O23" s="130">
        <v>-84</v>
      </c>
      <c r="P23" s="130">
        <v>-72</v>
      </c>
      <c r="Q23" s="130">
        <v>-76</v>
      </c>
      <c r="R23" s="130">
        <v>-77</v>
      </c>
    </row>
    <row r="24" spans="1:18" ht="13.5" customHeight="1" thickBot="1" x14ac:dyDescent="0.3">
      <c r="A24" s="112" t="s">
        <v>283</v>
      </c>
      <c r="B24" s="286">
        <f>-211-623</f>
        <v>-834</v>
      </c>
      <c r="C24" s="129">
        <f>+K24+L24+M24+N24+2</f>
        <v>-627</v>
      </c>
      <c r="D24" s="129">
        <v>-581</v>
      </c>
      <c r="E24" s="129">
        <v>-560</v>
      </c>
      <c r="F24" s="129">
        <v>-398</v>
      </c>
      <c r="G24" s="286">
        <f>-134-1</f>
        <v>-135</v>
      </c>
      <c r="H24" s="129">
        <f>-182-2</f>
        <v>-184</v>
      </c>
      <c r="I24" s="129">
        <v>-109</v>
      </c>
      <c r="J24" s="129">
        <v>-406</v>
      </c>
      <c r="K24" s="129">
        <v>-141</v>
      </c>
      <c r="L24" s="129">
        <v>-102</v>
      </c>
      <c r="M24" s="129">
        <v>-113</v>
      </c>
      <c r="N24" s="1695">
        <v>-273</v>
      </c>
      <c r="O24" s="129">
        <v>-168</v>
      </c>
      <c r="P24" s="129">
        <v>-116</v>
      </c>
      <c r="Q24" s="129">
        <v>-159</v>
      </c>
      <c r="R24" s="129">
        <v>-138</v>
      </c>
    </row>
    <row r="25" spans="1:18" ht="13.5" customHeight="1" thickBot="1" x14ac:dyDescent="0.3">
      <c r="A25" s="2271" t="s">
        <v>282</v>
      </c>
      <c r="B25" s="285">
        <v>-1639</v>
      </c>
      <c r="C25" s="128">
        <f>+K25+L25+M25+N25</f>
        <v>-1566</v>
      </c>
      <c r="D25" s="128">
        <v>-1622</v>
      </c>
      <c r="E25" s="128">
        <v>-1646</v>
      </c>
      <c r="F25" s="128">
        <v>-1485</v>
      </c>
      <c r="G25" s="285">
        <v>-375</v>
      </c>
      <c r="H25" s="128">
        <v>-366</v>
      </c>
      <c r="I25" s="128">
        <v>-304</v>
      </c>
      <c r="J25" s="128">
        <v>-594</v>
      </c>
      <c r="K25" s="128">
        <f>SUM(K20:K24)</f>
        <v>-390</v>
      </c>
      <c r="L25" s="128">
        <f>SUM(L20:L24)</f>
        <v>-323</v>
      </c>
      <c r="M25" s="128">
        <f>SUM(M20:M24)</f>
        <v>-350</v>
      </c>
      <c r="N25" s="1696">
        <v>-503</v>
      </c>
      <c r="O25" s="128">
        <v>-425</v>
      </c>
      <c r="P25" s="128">
        <v>-377</v>
      </c>
      <c r="Q25" s="128">
        <v>-433</v>
      </c>
      <c r="R25" s="128">
        <v>-387</v>
      </c>
    </row>
    <row r="26" spans="1:18" ht="13.5" customHeight="1" x14ac:dyDescent="0.25">
      <c r="A26" s="111"/>
      <c r="B26" s="111"/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</row>
    <row r="27" spans="1:18" ht="13.5" customHeight="1" x14ac:dyDescent="0.25">
      <c r="A27" s="111"/>
      <c r="B27" s="111"/>
      <c r="C27" s="111"/>
      <c r="D27" s="111"/>
      <c r="E27" s="11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</row>
    <row r="28" spans="1:18" ht="13.5" customHeight="1" thickBot="1" x14ac:dyDescent="0.3">
      <c r="A28" s="860" t="s">
        <v>1307</v>
      </c>
      <c r="B28" s="860"/>
      <c r="C28" s="860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6"/>
      <c r="P28" s="126"/>
      <c r="Q28" s="126"/>
      <c r="R28" s="126"/>
    </row>
    <row r="29" spans="1:18" ht="17.25" customHeight="1" x14ac:dyDescent="0.25">
      <c r="A29" s="118"/>
      <c r="B29" s="118"/>
      <c r="C29" s="118"/>
      <c r="D29" s="117" t="s">
        <v>267</v>
      </c>
      <c r="E29" s="117" t="s">
        <v>267</v>
      </c>
      <c r="F29" s="117" t="s">
        <v>267</v>
      </c>
      <c r="G29" s="117"/>
      <c r="H29" s="117" t="s">
        <v>266</v>
      </c>
      <c r="I29" s="117" t="s">
        <v>265</v>
      </c>
      <c r="J29" s="117" t="s">
        <v>245</v>
      </c>
      <c r="K29" s="117" t="s">
        <v>244</v>
      </c>
      <c r="L29" s="117" t="s">
        <v>266</v>
      </c>
      <c r="M29" s="117" t="s">
        <v>265</v>
      </c>
      <c r="N29" s="117" t="s">
        <v>245</v>
      </c>
      <c r="O29" s="117" t="s">
        <v>244</v>
      </c>
      <c r="P29" s="117" t="s">
        <v>266</v>
      </c>
      <c r="Q29" s="117" t="s">
        <v>265</v>
      </c>
      <c r="R29" s="117" t="s">
        <v>245</v>
      </c>
    </row>
    <row r="30" spans="1:18" ht="13.5" customHeight="1" thickBot="1" x14ac:dyDescent="0.3">
      <c r="A30" s="116" t="s">
        <v>281</v>
      </c>
      <c r="B30" s="116"/>
      <c r="C30" s="116"/>
      <c r="D30" s="115">
        <v>2017</v>
      </c>
      <c r="E30" s="115">
        <v>2016</v>
      </c>
      <c r="F30" s="115">
        <v>2015</v>
      </c>
      <c r="G30" s="115"/>
      <c r="H30" s="115">
        <v>2017</v>
      </c>
      <c r="I30" s="115">
        <v>2017</v>
      </c>
      <c r="J30" s="115">
        <v>2017</v>
      </c>
      <c r="K30" s="115">
        <v>2017</v>
      </c>
      <c r="L30" s="115">
        <v>2016</v>
      </c>
      <c r="M30" s="115">
        <v>2016</v>
      </c>
      <c r="N30" s="115">
        <v>2016</v>
      </c>
      <c r="O30" s="115">
        <v>2016</v>
      </c>
      <c r="P30" s="115">
        <v>2015</v>
      </c>
      <c r="Q30" s="115">
        <v>2015</v>
      </c>
      <c r="R30" s="115">
        <v>2015</v>
      </c>
    </row>
    <row r="31" spans="1:18" ht="13.5" customHeight="1" x14ac:dyDescent="0.25">
      <c r="A31" s="600" t="s">
        <v>280</v>
      </c>
      <c r="B31" s="600"/>
      <c r="C31" s="600"/>
      <c r="D31" s="599"/>
      <c r="E31" s="599"/>
      <c r="F31" s="125"/>
      <c r="G31" s="125"/>
      <c r="H31" s="125"/>
      <c r="I31" s="125"/>
      <c r="J31" s="125"/>
      <c r="K31" s="125"/>
      <c r="L31" s="599"/>
      <c r="M31" s="599"/>
      <c r="N31" s="599"/>
      <c r="O31" s="599"/>
      <c r="P31" s="599"/>
      <c r="Q31" s="599"/>
      <c r="R31" s="599"/>
    </row>
    <row r="32" spans="1:18" ht="13.5" customHeight="1" x14ac:dyDescent="0.25">
      <c r="A32" s="123" t="s">
        <v>273</v>
      </c>
      <c r="B32" s="123"/>
      <c r="C32" s="123"/>
      <c r="D32" s="1697">
        <v>-1</v>
      </c>
      <c r="E32" s="1697">
        <v>-1</v>
      </c>
      <c r="F32" s="1697" t="s">
        <v>279</v>
      </c>
      <c r="G32" s="1697"/>
      <c r="H32" s="1697">
        <v>0</v>
      </c>
      <c r="I32" s="1697">
        <v>0</v>
      </c>
      <c r="J32" s="1697">
        <v>-1</v>
      </c>
      <c r="K32" s="1697" t="s">
        <v>65</v>
      </c>
      <c r="L32" s="1697">
        <v>-1</v>
      </c>
      <c r="M32" s="1697" t="s">
        <v>279</v>
      </c>
      <c r="N32" s="1697" t="s">
        <v>279</v>
      </c>
      <c r="O32" s="1697">
        <v>0</v>
      </c>
      <c r="P32" s="1697">
        <v>0</v>
      </c>
      <c r="Q32" s="1697">
        <v>-1</v>
      </c>
      <c r="R32" s="1697">
        <v>0</v>
      </c>
    </row>
    <row r="33" spans="1:18" ht="13.5" customHeight="1" thickBot="1" x14ac:dyDescent="0.3">
      <c r="A33" s="112" t="s">
        <v>272</v>
      </c>
      <c r="B33" s="112"/>
      <c r="C33" s="112"/>
      <c r="D33" s="1698">
        <v>1</v>
      </c>
      <c r="E33" s="1698">
        <v>1</v>
      </c>
      <c r="F33" s="1698">
        <v>1</v>
      </c>
      <c r="G33" s="1698"/>
      <c r="H33" s="1698">
        <v>1</v>
      </c>
      <c r="I33" s="1698">
        <v>0</v>
      </c>
      <c r="J33" s="1698">
        <v>0</v>
      </c>
      <c r="K33" s="1698" t="s">
        <v>65</v>
      </c>
      <c r="L33" s="1698">
        <v>1</v>
      </c>
      <c r="M33" s="1698" t="s">
        <v>279</v>
      </c>
      <c r="N33" s="1698" t="s">
        <v>279</v>
      </c>
      <c r="O33" s="1698">
        <v>0</v>
      </c>
      <c r="P33" s="1698">
        <v>0</v>
      </c>
      <c r="Q33" s="1698">
        <v>1</v>
      </c>
      <c r="R33" s="1698" t="s">
        <v>65</v>
      </c>
    </row>
    <row r="34" spans="1:18" ht="13.5" customHeight="1" thickBot="1" x14ac:dyDescent="0.3">
      <c r="A34" s="2269" t="s">
        <v>278</v>
      </c>
      <c r="B34" s="121"/>
      <c r="C34" s="121"/>
      <c r="D34" s="1699" t="s">
        <v>270</v>
      </c>
      <c r="E34" s="1699" t="s">
        <v>270</v>
      </c>
      <c r="F34" s="1699">
        <v>1</v>
      </c>
      <c r="G34" s="1699"/>
      <c r="H34" s="1699">
        <v>1</v>
      </c>
      <c r="I34" s="1699">
        <v>0</v>
      </c>
      <c r="J34" s="1699">
        <v>-1</v>
      </c>
      <c r="K34" s="1699" t="s">
        <v>65</v>
      </c>
      <c r="L34" s="1699" t="s">
        <v>270</v>
      </c>
      <c r="M34" s="1699" t="s">
        <v>270</v>
      </c>
      <c r="N34" s="1699" t="s">
        <v>270</v>
      </c>
      <c r="O34" s="1699">
        <v>0</v>
      </c>
      <c r="P34" s="1699">
        <v>0</v>
      </c>
      <c r="Q34" s="1699" t="s">
        <v>270</v>
      </c>
      <c r="R34" s="1699" t="s">
        <v>270</v>
      </c>
    </row>
    <row r="35" spans="1:18" ht="13.5" customHeight="1" x14ac:dyDescent="0.25">
      <c r="A35" s="124"/>
      <c r="B35" s="124"/>
      <c r="C35" s="124"/>
      <c r="D35" s="1700"/>
      <c r="E35" s="1700"/>
      <c r="F35" s="1700"/>
      <c r="G35" s="1700"/>
      <c r="H35" s="1700"/>
      <c r="I35" s="1700"/>
      <c r="J35" s="1700"/>
      <c r="K35" s="1700"/>
      <c r="L35" s="1700"/>
      <c r="M35" s="1700"/>
      <c r="N35" s="1700"/>
      <c r="O35" s="1700"/>
      <c r="P35" s="1700"/>
      <c r="Q35" s="1700"/>
      <c r="R35" s="1700"/>
    </row>
    <row r="36" spans="1:18" ht="13.5" customHeight="1" x14ac:dyDescent="0.25">
      <c r="A36" s="123" t="s">
        <v>275</v>
      </c>
      <c r="B36" s="123"/>
      <c r="C36" s="123"/>
      <c r="D36" s="1701">
        <v>-426</v>
      </c>
      <c r="E36" s="1701">
        <v>-600</v>
      </c>
      <c r="F36" s="1701">
        <v>-605</v>
      </c>
      <c r="G36" s="1701"/>
      <c r="H36" s="1701">
        <v>-97</v>
      </c>
      <c r="I36" s="1701">
        <v>-116</v>
      </c>
      <c r="J36" s="1701">
        <v>-111</v>
      </c>
      <c r="K36" s="1701">
        <v>-102</v>
      </c>
      <c r="L36" s="1701">
        <v>-231</v>
      </c>
      <c r="M36" s="1701">
        <v>-119</v>
      </c>
      <c r="N36" s="1701">
        <v>-119</v>
      </c>
      <c r="O36" s="1701">
        <v>-131</v>
      </c>
      <c r="P36" s="1701">
        <v>-129</v>
      </c>
      <c r="Q36" s="1701">
        <v>-142</v>
      </c>
      <c r="R36" s="1701">
        <v>-206</v>
      </c>
    </row>
    <row r="37" spans="1:18" s="1052" customFormat="1" ht="13.5" customHeight="1" x14ac:dyDescent="0.2">
      <c r="A37" s="123" t="s">
        <v>274</v>
      </c>
      <c r="B37" s="123"/>
      <c r="C37" s="123"/>
      <c r="D37" s="1697">
        <v>300</v>
      </c>
      <c r="E37" s="1697">
        <v>474</v>
      </c>
      <c r="F37" s="1697">
        <v>448</v>
      </c>
      <c r="G37" s="1697"/>
      <c r="H37" s="1697">
        <v>61</v>
      </c>
      <c r="I37" s="1697">
        <v>86</v>
      </c>
      <c r="J37" s="1697">
        <v>86</v>
      </c>
      <c r="K37" s="1697">
        <v>67</v>
      </c>
      <c r="L37" s="1697">
        <v>193</v>
      </c>
      <c r="M37" s="1697">
        <v>91</v>
      </c>
      <c r="N37" s="1697">
        <v>90</v>
      </c>
      <c r="O37" s="1697">
        <v>100</v>
      </c>
      <c r="P37" s="1697">
        <v>82</v>
      </c>
      <c r="Q37" s="1697">
        <v>109</v>
      </c>
      <c r="R37" s="1697">
        <v>172</v>
      </c>
    </row>
    <row r="38" spans="1:18" ht="13.5" customHeight="1" x14ac:dyDescent="0.25">
      <c r="A38" s="123" t="s">
        <v>277</v>
      </c>
      <c r="B38" s="123"/>
      <c r="C38" s="123"/>
      <c r="D38" s="1697">
        <v>54</v>
      </c>
      <c r="E38" s="1697">
        <v>57</v>
      </c>
      <c r="F38" s="1697">
        <v>63</v>
      </c>
      <c r="G38" s="1697"/>
      <c r="H38" s="1697">
        <v>13</v>
      </c>
      <c r="I38" s="1697">
        <v>16</v>
      </c>
      <c r="J38" s="1697">
        <v>14</v>
      </c>
      <c r="K38" s="1697">
        <v>11</v>
      </c>
      <c r="L38" s="1697">
        <v>21</v>
      </c>
      <c r="M38" s="1697">
        <v>12</v>
      </c>
      <c r="N38" s="1697">
        <v>12</v>
      </c>
      <c r="O38" s="1697">
        <v>12</v>
      </c>
      <c r="P38" s="1697">
        <v>17</v>
      </c>
      <c r="Q38" s="1697">
        <v>20</v>
      </c>
      <c r="R38" s="1697">
        <v>14</v>
      </c>
    </row>
    <row r="39" spans="1:18" ht="13.5" customHeight="1" x14ac:dyDescent="0.25">
      <c r="A39" s="123" t="s">
        <v>273</v>
      </c>
      <c r="B39" s="123"/>
      <c r="C39" s="123"/>
      <c r="D39" s="1697">
        <v>-908</v>
      </c>
      <c r="E39" s="1697">
        <v>-1056</v>
      </c>
      <c r="F39" s="1697">
        <v>-1074</v>
      </c>
      <c r="G39" s="1697"/>
      <c r="H39" s="1697">
        <v>-251</v>
      </c>
      <c r="I39" s="1697">
        <v>-189</v>
      </c>
      <c r="J39" s="1697">
        <v>-215</v>
      </c>
      <c r="K39" s="1697">
        <v>-253</v>
      </c>
      <c r="L39" s="1697">
        <v>-275</v>
      </c>
      <c r="M39" s="1697">
        <v>-293</v>
      </c>
      <c r="N39" s="1697">
        <v>-248</v>
      </c>
      <c r="O39" s="1697">
        <v>-240</v>
      </c>
      <c r="P39" s="1697">
        <v>-420</v>
      </c>
      <c r="Q39" s="1697">
        <v>-220</v>
      </c>
      <c r="R39" s="1697">
        <v>-220</v>
      </c>
    </row>
    <row r="40" spans="1:18" ht="13.5" customHeight="1" thickBot="1" x14ac:dyDescent="0.3">
      <c r="A40" s="122" t="s">
        <v>272</v>
      </c>
      <c r="B40" s="122"/>
      <c r="C40" s="122"/>
      <c r="D40" s="1702">
        <v>642</v>
      </c>
      <c r="E40" s="1702">
        <v>639</v>
      </c>
      <c r="F40" s="1702">
        <v>693</v>
      </c>
      <c r="G40" s="1702"/>
      <c r="H40" s="1702">
        <v>202</v>
      </c>
      <c r="I40" s="1702">
        <v>122</v>
      </c>
      <c r="J40" s="1702">
        <v>147</v>
      </c>
      <c r="K40" s="1702">
        <v>171</v>
      </c>
      <c r="L40" s="1702">
        <v>165</v>
      </c>
      <c r="M40" s="1702">
        <v>174</v>
      </c>
      <c r="N40" s="1702">
        <v>148</v>
      </c>
      <c r="O40" s="1702">
        <v>152</v>
      </c>
      <c r="P40" s="1702">
        <v>278</v>
      </c>
      <c r="Q40" s="1702">
        <v>122</v>
      </c>
      <c r="R40" s="1702">
        <v>148</v>
      </c>
    </row>
    <row r="41" spans="1:18" ht="13.5" customHeight="1" thickBot="1" x14ac:dyDescent="0.3">
      <c r="A41" s="2270" t="s">
        <v>276</v>
      </c>
      <c r="B41" s="121"/>
      <c r="C41" s="121"/>
      <c r="D41" s="1699">
        <v>-338</v>
      </c>
      <c r="E41" s="1699">
        <v>-486</v>
      </c>
      <c r="F41" s="1699">
        <v>-475</v>
      </c>
      <c r="G41" s="1699"/>
      <c r="H41" s="1699">
        <v>-72</v>
      </c>
      <c r="I41" s="1699">
        <v>-81</v>
      </c>
      <c r="J41" s="1699">
        <v>-79</v>
      </c>
      <c r="K41" s="1699">
        <v>-106</v>
      </c>
      <c r="L41" s="1699">
        <v>-127</v>
      </c>
      <c r="M41" s="1699">
        <v>-135</v>
      </c>
      <c r="N41" s="1699">
        <v>-117</v>
      </c>
      <c r="O41" s="1699">
        <v>-107</v>
      </c>
      <c r="P41" s="1699">
        <v>-172</v>
      </c>
      <c r="Q41" s="1699">
        <v>-111</v>
      </c>
      <c r="R41" s="1699">
        <v>-92</v>
      </c>
    </row>
    <row r="42" spans="1:18" ht="17.25" customHeight="1" x14ac:dyDescent="0.25">
      <c r="A42" s="124"/>
      <c r="B42" s="124"/>
      <c r="C42" s="124"/>
      <c r="D42" s="1700"/>
      <c r="E42" s="1700"/>
      <c r="F42" s="1700"/>
      <c r="G42" s="1700"/>
      <c r="H42" s="1700"/>
      <c r="I42" s="1700"/>
      <c r="J42" s="1700"/>
      <c r="K42" s="1700"/>
      <c r="L42" s="1700"/>
      <c r="M42" s="1700"/>
      <c r="N42" s="1700"/>
      <c r="O42" s="1700"/>
      <c r="P42" s="1700"/>
      <c r="Q42" s="1700"/>
      <c r="R42" s="1700"/>
    </row>
    <row r="43" spans="1:18" ht="13.5" customHeight="1" x14ac:dyDescent="0.25">
      <c r="A43" s="123" t="s">
        <v>275</v>
      </c>
      <c r="B43" s="123"/>
      <c r="C43" s="123"/>
      <c r="D43" s="1701">
        <v>-9</v>
      </c>
      <c r="E43" s="1701">
        <v>-9</v>
      </c>
      <c r="F43" s="1701">
        <v>-11</v>
      </c>
      <c r="G43" s="1701"/>
      <c r="H43" s="1701">
        <v>-5</v>
      </c>
      <c r="I43" s="1701">
        <v>-1</v>
      </c>
      <c r="J43" s="1701">
        <v>-1</v>
      </c>
      <c r="K43" s="1701">
        <v>-2</v>
      </c>
      <c r="L43" s="1701">
        <v>-3</v>
      </c>
      <c r="M43" s="1701">
        <v>-2</v>
      </c>
      <c r="N43" s="1701">
        <v>-2</v>
      </c>
      <c r="O43" s="1701">
        <v>-2</v>
      </c>
      <c r="P43" s="1701">
        <v>-2</v>
      </c>
      <c r="Q43" s="1701">
        <v>-4</v>
      </c>
      <c r="R43" s="1701">
        <v>-1</v>
      </c>
    </row>
    <row r="44" spans="1:18" ht="13.5" customHeight="1" x14ac:dyDescent="0.25">
      <c r="A44" s="123" t="s">
        <v>274</v>
      </c>
      <c r="B44" s="123"/>
      <c r="C44" s="123"/>
      <c r="D44" s="1697">
        <v>9</v>
      </c>
      <c r="E44" s="1697">
        <v>9</v>
      </c>
      <c r="F44" s="1697">
        <v>11</v>
      </c>
      <c r="G44" s="1697"/>
      <c r="H44" s="1697">
        <v>5</v>
      </c>
      <c r="I44" s="1697">
        <v>1</v>
      </c>
      <c r="J44" s="1697">
        <v>1</v>
      </c>
      <c r="K44" s="1697">
        <v>2</v>
      </c>
      <c r="L44" s="1697">
        <v>3</v>
      </c>
      <c r="M44" s="1697">
        <v>2</v>
      </c>
      <c r="N44" s="1697">
        <v>3</v>
      </c>
      <c r="O44" s="1697">
        <v>1</v>
      </c>
      <c r="P44" s="1697">
        <v>2</v>
      </c>
      <c r="Q44" s="1697">
        <v>4</v>
      </c>
      <c r="R44" s="1697">
        <v>1</v>
      </c>
    </row>
    <row r="45" spans="1:18" ht="13.5" customHeight="1" x14ac:dyDescent="0.25">
      <c r="A45" s="123" t="s">
        <v>273</v>
      </c>
      <c r="B45" s="123"/>
      <c r="C45" s="123"/>
      <c r="D45" s="1697">
        <v>-92</v>
      </c>
      <c r="E45" s="1697">
        <v>-96</v>
      </c>
      <c r="F45" s="1697">
        <v>-104</v>
      </c>
      <c r="G45" s="1697"/>
      <c r="H45" s="1697">
        <v>-17</v>
      </c>
      <c r="I45" s="1697">
        <v>-15</v>
      </c>
      <c r="J45" s="1697">
        <v>-38</v>
      </c>
      <c r="K45" s="1697">
        <v>-22</v>
      </c>
      <c r="L45" s="1697">
        <v>-23</v>
      </c>
      <c r="M45" s="1697">
        <v>-21</v>
      </c>
      <c r="N45" s="1697">
        <v>-30</v>
      </c>
      <c r="O45" s="1697">
        <v>-22</v>
      </c>
      <c r="P45" s="1697">
        <v>-19</v>
      </c>
      <c r="Q45" s="1697">
        <v>-17</v>
      </c>
      <c r="R45" s="1697">
        <v>-29</v>
      </c>
    </row>
    <row r="46" spans="1:18" ht="13.5" customHeight="1" thickBot="1" x14ac:dyDescent="0.3">
      <c r="A46" s="122" t="s">
        <v>272</v>
      </c>
      <c r="B46" s="122"/>
      <c r="C46" s="122"/>
      <c r="D46" s="1702">
        <v>61</v>
      </c>
      <c r="E46" s="1702">
        <v>80</v>
      </c>
      <c r="F46" s="1702">
        <v>99</v>
      </c>
      <c r="G46" s="1702"/>
      <c r="H46" s="1702">
        <v>17</v>
      </c>
      <c r="I46" s="1702">
        <v>17</v>
      </c>
      <c r="J46" s="1702">
        <v>12</v>
      </c>
      <c r="K46" s="1702">
        <v>15</v>
      </c>
      <c r="L46" s="1702">
        <v>21</v>
      </c>
      <c r="M46" s="1702">
        <v>21</v>
      </c>
      <c r="N46" s="1702">
        <v>19</v>
      </c>
      <c r="O46" s="1702">
        <v>19</v>
      </c>
      <c r="P46" s="1702">
        <v>49</v>
      </c>
      <c r="Q46" s="1702">
        <v>16</v>
      </c>
      <c r="R46" s="1702">
        <v>18</v>
      </c>
    </row>
    <row r="47" spans="1:18" ht="13.5" customHeight="1" thickBot="1" x14ac:dyDescent="0.3">
      <c r="A47" s="2267" t="s">
        <v>271</v>
      </c>
      <c r="B47" s="121"/>
      <c r="C47" s="121"/>
      <c r="D47" s="1699">
        <v>-31</v>
      </c>
      <c r="E47" s="1699">
        <v>-16</v>
      </c>
      <c r="F47" s="1699">
        <v>-5</v>
      </c>
      <c r="G47" s="1699"/>
      <c r="H47" s="1699">
        <v>0</v>
      </c>
      <c r="I47" s="1699">
        <v>2</v>
      </c>
      <c r="J47" s="1699">
        <v>-26</v>
      </c>
      <c r="K47" s="1699">
        <v>-7</v>
      </c>
      <c r="L47" s="1699">
        <v>-2</v>
      </c>
      <c r="M47" s="1699" t="s">
        <v>270</v>
      </c>
      <c r="N47" s="1699">
        <v>-10</v>
      </c>
      <c r="O47" s="1699">
        <v>-4</v>
      </c>
      <c r="P47" s="1699">
        <v>30</v>
      </c>
      <c r="Q47" s="1699">
        <v>-1</v>
      </c>
      <c r="R47" s="1699">
        <v>-11</v>
      </c>
    </row>
    <row r="48" spans="1:18" ht="13.5" customHeight="1" thickBot="1" x14ac:dyDescent="0.3">
      <c r="A48" s="121"/>
      <c r="B48" s="121"/>
      <c r="C48" s="121"/>
      <c r="D48" s="1699"/>
      <c r="E48" s="1699"/>
      <c r="F48" s="1699"/>
      <c r="G48" s="1699"/>
      <c r="H48" s="1699"/>
      <c r="I48" s="1699"/>
      <c r="J48" s="1699"/>
      <c r="K48" s="1699"/>
      <c r="L48" s="1699"/>
      <c r="M48" s="1699"/>
      <c r="N48" s="1699"/>
      <c r="O48" s="1699"/>
      <c r="P48" s="1699"/>
      <c r="Q48" s="1699"/>
      <c r="R48" s="1699"/>
    </row>
    <row r="49" spans="1:18" ht="13.5" customHeight="1" thickBot="1" x14ac:dyDescent="0.3">
      <c r="A49" s="2270" t="s">
        <v>269</v>
      </c>
      <c r="B49" s="121"/>
      <c r="C49" s="121"/>
      <c r="D49" s="1699">
        <v>-369</v>
      </c>
      <c r="E49" s="1699">
        <v>-502</v>
      </c>
      <c r="F49" s="1699">
        <v>-479</v>
      </c>
      <c r="G49" s="1699"/>
      <c r="H49" s="1699">
        <v>-71</v>
      </c>
      <c r="I49" s="1699">
        <v>-79</v>
      </c>
      <c r="J49" s="1699">
        <v>-106</v>
      </c>
      <c r="K49" s="1699">
        <v>-113</v>
      </c>
      <c r="L49" s="1699">
        <v>-129</v>
      </c>
      <c r="M49" s="1699">
        <v>-135</v>
      </c>
      <c r="N49" s="1699">
        <v>-127</v>
      </c>
      <c r="O49" s="1699">
        <v>-111</v>
      </c>
      <c r="P49" s="1699">
        <v>-142</v>
      </c>
      <c r="Q49" s="1699">
        <v>-112</v>
      </c>
      <c r="R49" s="1699">
        <v>-103</v>
      </c>
    </row>
    <row r="50" spans="1:18" ht="13.5" customHeight="1" x14ac:dyDescent="0.25">
      <c r="A50" s="598"/>
      <c r="B50" s="598"/>
      <c r="C50" s="598"/>
      <c r="D50" s="1706"/>
      <c r="E50" s="1706"/>
      <c r="F50" s="1706"/>
      <c r="G50" s="1706"/>
      <c r="H50" s="1706"/>
      <c r="I50" s="1706"/>
      <c r="J50" s="1706"/>
      <c r="K50" s="1706"/>
      <c r="L50" s="1706"/>
      <c r="M50" s="1706"/>
      <c r="N50" s="1706"/>
      <c r="O50" s="1706"/>
      <c r="P50" s="1706"/>
      <c r="Q50" s="1706"/>
      <c r="R50" s="1704"/>
    </row>
    <row r="51" spans="1:18" ht="13.5" customHeight="1" x14ac:dyDescent="0.25">
      <c r="A51" s="119" t="s">
        <v>268</v>
      </c>
      <c r="B51" s="119"/>
      <c r="C51" s="119"/>
      <c r="D51" s="1707"/>
      <c r="E51" s="1707"/>
      <c r="F51" s="1707"/>
      <c r="G51" s="1707"/>
      <c r="H51" s="1707"/>
      <c r="I51" s="1707"/>
      <c r="J51" s="1707"/>
      <c r="K51" s="1707"/>
      <c r="L51" s="1707"/>
      <c r="M51" s="1707"/>
      <c r="N51" s="1707"/>
      <c r="O51" s="1708"/>
      <c r="P51" s="1708"/>
      <c r="Q51" s="1708"/>
      <c r="R51" s="1708"/>
    </row>
    <row r="52" spans="1:18" ht="13.5" customHeight="1" x14ac:dyDescent="0.25">
      <c r="A52" s="118"/>
      <c r="B52" s="118"/>
      <c r="C52" s="118"/>
      <c r="D52" s="1663" t="s">
        <v>267</v>
      </c>
      <c r="E52" s="1663" t="s">
        <v>267</v>
      </c>
      <c r="F52" s="1663" t="s">
        <v>267</v>
      </c>
      <c r="G52" s="1663"/>
      <c r="H52" s="1663" t="s">
        <v>266</v>
      </c>
      <c r="I52" s="1663" t="s">
        <v>265</v>
      </c>
      <c r="J52" s="1663" t="s">
        <v>245</v>
      </c>
      <c r="K52" s="1663" t="s">
        <v>244</v>
      </c>
      <c r="L52" s="1663" t="s">
        <v>266</v>
      </c>
      <c r="M52" s="1663" t="s">
        <v>265</v>
      </c>
      <c r="N52" s="1663" t="s">
        <v>245</v>
      </c>
      <c r="O52" s="1663" t="s">
        <v>244</v>
      </c>
      <c r="P52" s="1663" t="s">
        <v>266</v>
      </c>
      <c r="Q52" s="1663" t="s">
        <v>265</v>
      </c>
      <c r="R52" s="1663" t="s">
        <v>245</v>
      </c>
    </row>
    <row r="53" spans="1:18" ht="13.5" customHeight="1" thickBot="1" x14ac:dyDescent="0.3">
      <c r="A53" s="116"/>
      <c r="B53" s="116"/>
      <c r="C53" s="116"/>
      <c r="D53" s="1703">
        <v>2017</v>
      </c>
      <c r="E53" s="1703">
        <v>2016</v>
      </c>
      <c r="F53" s="1703">
        <v>2015</v>
      </c>
      <c r="G53" s="1703"/>
      <c r="H53" s="1703">
        <v>2017</v>
      </c>
      <c r="I53" s="1703">
        <v>2017</v>
      </c>
      <c r="J53" s="1703">
        <v>2017</v>
      </c>
      <c r="K53" s="1703">
        <v>2017</v>
      </c>
      <c r="L53" s="1703">
        <v>2016</v>
      </c>
      <c r="M53" s="1703">
        <v>2016</v>
      </c>
      <c r="N53" s="1703">
        <v>2016</v>
      </c>
      <c r="O53" s="1703">
        <v>2016</v>
      </c>
      <c r="P53" s="1703">
        <v>2015</v>
      </c>
      <c r="Q53" s="1703">
        <v>2015</v>
      </c>
      <c r="R53" s="1703">
        <v>2015</v>
      </c>
    </row>
    <row r="54" spans="1:18" ht="13.5" customHeight="1" x14ac:dyDescent="0.25">
      <c r="A54" s="597" t="s">
        <v>264</v>
      </c>
      <c r="B54" s="597"/>
      <c r="C54" s="597"/>
      <c r="D54" s="1704">
        <v>12</v>
      </c>
      <c r="E54" s="1704">
        <v>15</v>
      </c>
      <c r="F54" s="1704">
        <v>14</v>
      </c>
      <c r="G54" s="1705"/>
      <c r="H54" s="1705">
        <v>9</v>
      </c>
      <c r="I54" s="1705">
        <v>10</v>
      </c>
      <c r="J54" s="1705">
        <v>13</v>
      </c>
      <c r="K54" s="1705">
        <v>14</v>
      </c>
      <c r="L54" s="1705">
        <v>16</v>
      </c>
      <c r="M54" s="1704">
        <v>16</v>
      </c>
      <c r="N54" s="1704">
        <v>15</v>
      </c>
      <c r="O54" s="1704">
        <v>13</v>
      </c>
      <c r="P54" s="1704">
        <v>17</v>
      </c>
      <c r="Q54" s="1704">
        <v>13</v>
      </c>
      <c r="R54" s="1704">
        <v>12</v>
      </c>
    </row>
    <row r="55" spans="1:18" ht="17.25" customHeight="1" x14ac:dyDescent="0.25">
      <c r="A55" s="114" t="s">
        <v>263</v>
      </c>
      <c r="B55" s="114"/>
      <c r="C55" s="114"/>
      <c r="D55" s="1705">
        <v>15</v>
      </c>
      <c r="E55" s="1705">
        <v>12</v>
      </c>
      <c r="F55" s="1705">
        <v>13</v>
      </c>
      <c r="G55" s="1705"/>
      <c r="H55" s="1705">
        <v>20</v>
      </c>
      <c r="I55" s="1705">
        <v>12</v>
      </c>
      <c r="J55" s="1705">
        <v>11</v>
      </c>
      <c r="K55" s="1705">
        <v>16</v>
      </c>
      <c r="L55" s="1705">
        <v>15</v>
      </c>
      <c r="M55" s="1705">
        <v>7</v>
      </c>
      <c r="N55" s="1705">
        <v>13</v>
      </c>
      <c r="O55" s="1705">
        <v>14</v>
      </c>
      <c r="P55" s="1705">
        <v>16</v>
      </c>
      <c r="Q55" s="1705">
        <v>12</v>
      </c>
      <c r="R55" s="1705">
        <v>12</v>
      </c>
    </row>
    <row r="56" spans="1:18" ht="13.5" customHeight="1" thickBot="1" x14ac:dyDescent="0.3">
      <c r="A56" s="113" t="s">
        <v>262</v>
      </c>
      <c r="B56" s="113"/>
      <c r="C56" s="113"/>
      <c r="D56" s="1709">
        <v>-3</v>
      </c>
      <c r="E56" s="1709">
        <v>3</v>
      </c>
      <c r="F56" s="1709">
        <v>1</v>
      </c>
      <c r="G56" s="1709"/>
      <c r="H56" s="1709">
        <v>-11</v>
      </c>
      <c r="I56" s="1709">
        <v>-2</v>
      </c>
      <c r="J56" s="1709">
        <v>2</v>
      </c>
      <c r="K56" s="1709">
        <v>-2</v>
      </c>
      <c r="L56" s="1709">
        <v>1</v>
      </c>
      <c r="M56" s="1709">
        <v>9</v>
      </c>
      <c r="N56" s="1709">
        <v>2</v>
      </c>
      <c r="O56" s="1709">
        <v>-1</v>
      </c>
      <c r="P56" s="1709">
        <v>1</v>
      </c>
      <c r="Q56" s="1709">
        <v>1</v>
      </c>
      <c r="R56" s="1709">
        <v>0</v>
      </c>
    </row>
    <row r="57" spans="1:18" ht="9.75" customHeight="1" x14ac:dyDescent="0.25">
      <c r="A57" s="732"/>
      <c r="B57" s="732"/>
      <c r="C57" s="732"/>
      <c r="D57" s="730"/>
      <c r="E57" s="730"/>
      <c r="F57" s="729"/>
      <c r="G57" s="729"/>
      <c r="H57" s="729"/>
      <c r="I57" s="729"/>
      <c r="J57" s="729"/>
      <c r="K57" s="729"/>
      <c r="L57" s="729"/>
      <c r="M57" s="729"/>
      <c r="N57" s="730"/>
      <c r="O57" s="1048"/>
      <c r="P57" s="1048"/>
      <c r="Q57" s="1041"/>
      <c r="R57" s="619"/>
    </row>
    <row r="58" spans="1:18" ht="13.5" hidden="1" customHeight="1" x14ac:dyDescent="0.25">
      <c r="A58" s="722"/>
      <c r="B58" s="722"/>
      <c r="C58" s="722"/>
      <c r="D58" s="724"/>
      <c r="E58" s="724"/>
      <c r="F58" s="725"/>
      <c r="G58" s="725"/>
      <c r="H58" s="725"/>
      <c r="I58" s="725"/>
      <c r="J58" s="725"/>
      <c r="K58" s="725"/>
      <c r="L58" s="725"/>
      <c r="M58" s="725"/>
      <c r="N58" s="724"/>
      <c r="O58" s="1048"/>
      <c r="P58" s="1048"/>
      <c r="Q58" s="1041"/>
      <c r="R58" s="614"/>
    </row>
    <row r="59" spans="1:18" ht="13.5" hidden="1" customHeight="1" x14ac:dyDescent="0.25">
      <c r="A59" s="1047"/>
      <c r="B59" s="1047"/>
      <c r="C59" s="1047"/>
      <c r="D59" s="1046"/>
      <c r="E59" s="1046"/>
      <c r="F59" s="290"/>
      <c r="G59" s="290"/>
      <c r="H59" s="290"/>
      <c r="I59" s="290"/>
      <c r="J59" s="290"/>
      <c r="K59" s="742"/>
      <c r="L59" s="742"/>
      <c r="M59" s="290"/>
      <c r="N59" s="1046"/>
      <c r="O59" s="1048"/>
      <c r="P59" s="1048"/>
      <c r="Q59" s="1041"/>
      <c r="R59" s="616"/>
    </row>
    <row r="60" spans="1:18" ht="13.5" hidden="1" customHeight="1" x14ac:dyDescent="0.25">
      <c r="A60" s="1047"/>
      <c r="B60" s="1047"/>
      <c r="C60" s="1047"/>
      <c r="D60" s="1046"/>
      <c r="E60" s="1046"/>
      <c r="F60" s="290"/>
      <c r="G60" s="290"/>
      <c r="H60" s="290"/>
      <c r="I60" s="290"/>
      <c r="J60" s="290"/>
      <c r="K60" s="742"/>
      <c r="L60" s="742"/>
      <c r="M60" s="290"/>
      <c r="N60" s="1046"/>
      <c r="O60" s="1048"/>
      <c r="P60" s="1048"/>
      <c r="Q60" s="1041"/>
      <c r="R60" s="616"/>
    </row>
    <row r="61" spans="1:18" ht="13.5" hidden="1" customHeight="1" x14ac:dyDescent="0.25">
      <c r="A61" s="722"/>
      <c r="B61" s="722"/>
      <c r="C61" s="722"/>
      <c r="D61" s="724"/>
      <c r="E61" s="724"/>
      <c r="F61" s="725"/>
      <c r="G61" s="725"/>
      <c r="H61" s="725"/>
      <c r="I61" s="725"/>
      <c r="J61" s="725"/>
      <c r="K61" s="725"/>
      <c r="L61" s="725"/>
      <c r="M61" s="725"/>
      <c r="N61" s="724"/>
      <c r="O61" s="1048"/>
      <c r="P61" s="1048"/>
      <c r="Q61" s="1041"/>
      <c r="R61" s="616"/>
    </row>
    <row r="62" spans="1:18" ht="13.5" hidden="1" customHeight="1" x14ac:dyDescent="0.25">
      <c r="A62" s="1047"/>
      <c r="B62" s="1047"/>
      <c r="C62" s="1047"/>
      <c r="D62" s="1046"/>
      <c r="E62" s="1046"/>
      <c r="F62" s="290"/>
      <c r="G62" s="290"/>
      <c r="H62" s="290"/>
      <c r="I62" s="290"/>
      <c r="J62" s="290"/>
      <c r="K62" s="742"/>
      <c r="L62" s="742"/>
      <c r="M62" s="290"/>
      <c r="N62" s="1045"/>
      <c r="O62" s="1048"/>
      <c r="P62" s="1048"/>
      <c r="Q62" s="1041"/>
      <c r="R62" s="614"/>
    </row>
    <row r="63" spans="1:18" ht="13.5" hidden="1" customHeight="1" x14ac:dyDescent="0.25">
      <c r="A63" s="1047"/>
      <c r="B63" s="1047"/>
      <c r="C63" s="1047"/>
      <c r="D63" s="1045"/>
      <c r="E63" s="1045"/>
      <c r="F63" s="731"/>
      <c r="G63" s="731"/>
      <c r="H63" s="731"/>
      <c r="I63" s="731"/>
      <c r="J63" s="731"/>
      <c r="K63" s="742"/>
      <c r="L63" s="742"/>
      <c r="M63" s="290"/>
      <c r="N63" s="1045"/>
      <c r="O63" s="1048"/>
      <c r="P63" s="1048"/>
      <c r="Q63" s="1041"/>
      <c r="R63" s="616"/>
    </row>
    <row r="64" spans="1:18" ht="13.5" hidden="1" customHeight="1" x14ac:dyDescent="0.25">
      <c r="A64" s="1047"/>
      <c r="B64" s="1047"/>
      <c r="C64" s="1047"/>
      <c r="D64" s="1046"/>
      <c r="E64" s="1046"/>
      <c r="F64" s="290"/>
      <c r="G64" s="290"/>
      <c r="H64" s="290"/>
      <c r="I64" s="290"/>
      <c r="J64" s="290"/>
      <c r="K64" s="742"/>
      <c r="L64" s="742"/>
      <c r="M64" s="290"/>
      <c r="N64" s="1045"/>
      <c r="O64" s="1048"/>
      <c r="P64" s="1048"/>
      <c r="Q64" s="1042"/>
      <c r="R64" s="616"/>
    </row>
    <row r="65" spans="1:18" ht="13.5" hidden="1" customHeight="1" x14ac:dyDescent="0.25">
      <c r="A65" s="1047"/>
      <c r="B65" s="1047"/>
      <c r="C65" s="1047"/>
      <c r="D65" s="1046"/>
      <c r="E65" s="1046"/>
      <c r="F65" s="290"/>
      <c r="G65" s="290"/>
      <c r="H65" s="290"/>
      <c r="I65" s="290"/>
      <c r="J65" s="290"/>
      <c r="K65" s="742"/>
      <c r="L65" s="742"/>
      <c r="M65" s="290"/>
      <c r="N65" s="1045"/>
      <c r="O65" s="1042"/>
      <c r="P65" s="1042"/>
      <c r="Q65" s="1042"/>
      <c r="R65" s="614"/>
    </row>
    <row r="66" spans="1:18" ht="13.5" hidden="1" customHeight="1" x14ac:dyDescent="0.25">
      <c r="A66" s="1060"/>
      <c r="B66" s="1060"/>
      <c r="C66" s="1060"/>
      <c r="D66" s="1045"/>
      <c r="E66" s="1045"/>
      <c r="F66" s="731"/>
      <c r="G66" s="731"/>
      <c r="H66" s="731"/>
      <c r="I66" s="731"/>
      <c r="J66" s="731"/>
      <c r="K66" s="741"/>
      <c r="L66" s="741"/>
      <c r="M66" s="731"/>
      <c r="N66" s="1045"/>
      <c r="O66" s="1042"/>
      <c r="P66" s="1042"/>
      <c r="Q66" s="1042"/>
      <c r="R66" s="611"/>
    </row>
    <row r="67" spans="1:18" ht="13.5" hidden="1" customHeight="1" x14ac:dyDescent="0.25">
      <c r="A67" s="726"/>
      <c r="B67" s="726"/>
      <c r="C67" s="726"/>
      <c r="D67" s="727"/>
      <c r="E67" s="727"/>
      <c r="F67" s="728"/>
      <c r="G67" s="728"/>
      <c r="H67" s="728"/>
      <c r="I67" s="728"/>
      <c r="J67" s="728"/>
      <c r="K67" s="728"/>
      <c r="L67" s="728"/>
      <c r="M67" s="728"/>
      <c r="N67" s="723"/>
      <c r="O67" s="1042"/>
      <c r="P67" s="1042"/>
      <c r="Q67" s="1042"/>
      <c r="R67" s="610"/>
    </row>
    <row r="68" spans="1:18" ht="17.25" hidden="1" customHeight="1" x14ac:dyDescent="0.25">
      <c r="A68" s="1041"/>
      <c r="B68" s="1041"/>
      <c r="C68" s="1041"/>
      <c r="D68" s="1041"/>
      <c r="E68" s="288"/>
      <c r="F68" s="288"/>
      <c r="G68" s="288"/>
      <c r="H68" s="288"/>
      <c r="I68" s="288"/>
      <c r="J68" s="288"/>
      <c r="K68" s="739"/>
      <c r="L68" s="739"/>
      <c r="M68" s="288"/>
      <c r="N68" s="1041"/>
      <c r="O68" s="1043"/>
      <c r="P68" s="1042"/>
      <c r="Q68" s="1042"/>
      <c r="R68" s="1042"/>
    </row>
    <row r="69" spans="1:18" ht="19.5" hidden="1" customHeight="1" x14ac:dyDescent="0.25">
      <c r="A69" s="1041"/>
      <c r="B69" s="1041"/>
      <c r="C69" s="1041"/>
      <c r="D69" s="1041"/>
      <c r="E69" s="288"/>
      <c r="F69" s="288"/>
      <c r="G69" s="288"/>
      <c r="H69" s="288"/>
      <c r="I69" s="288"/>
      <c r="J69" s="288"/>
      <c r="K69" s="739"/>
      <c r="L69" s="739"/>
      <c r="M69" s="288"/>
      <c r="N69" s="1041"/>
      <c r="O69" s="1042"/>
      <c r="P69" s="1042"/>
      <c r="Q69" s="1042"/>
      <c r="R69" s="1041"/>
    </row>
    <row r="70" spans="1:18" ht="19.5" hidden="1" customHeight="1" x14ac:dyDescent="0.25">
      <c r="A70" s="1042"/>
      <c r="B70" s="1042"/>
      <c r="C70" s="1042"/>
      <c r="D70" s="1042"/>
      <c r="E70" s="289"/>
      <c r="F70" s="289"/>
      <c r="G70" s="289"/>
      <c r="H70" s="289"/>
      <c r="I70" s="289"/>
      <c r="J70" s="289"/>
      <c r="K70" s="740"/>
      <c r="L70" s="740"/>
      <c r="M70" s="289"/>
      <c r="N70" s="1042"/>
      <c r="O70" s="1042"/>
      <c r="P70" s="1042"/>
      <c r="Q70" s="1042"/>
      <c r="R70" s="1041"/>
    </row>
    <row r="71" spans="1:18" x14ac:dyDescent="0.25">
      <c r="A71" s="1041"/>
      <c r="B71" s="1041"/>
      <c r="C71" s="1041"/>
      <c r="D71" s="1041"/>
      <c r="E71" s="288"/>
      <c r="F71" s="288"/>
      <c r="G71" s="288"/>
      <c r="H71" s="288"/>
      <c r="I71" s="288"/>
      <c r="J71" s="288"/>
      <c r="K71" s="739"/>
      <c r="L71" s="739"/>
      <c r="M71" s="288"/>
      <c r="N71" s="1041"/>
      <c r="O71" s="1041"/>
      <c r="P71" s="1041"/>
      <c r="Q71" s="1041"/>
      <c r="R71" s="1041"/>
    </row>
  </sheetData>
  <printOptions horizontalCentered="1"/>
  <pageMargins left="0.7" right="0.7" top="0.75" bottom="0.75" header="0.3" footer="0.3"/>
  <pageSetup paperSize="9" scale="75" fitToWidth="0" fitToHeight="0" orientation="portrait" r:id="rId1"/>
  <headerFooter>
    <oddFooter xml:space="preserve">&amp;C&amp;"Calibri,Regular"&amp;7&amp;K000000
</oddFooter>
  </headerFooter>
  <ignoredErrors>
    <ignoredError sqref="C9:R13 C15:R24 C14:J14 R14 C35:R46 C32:C34 C48:R56 C47:L47 N47:R47 C26:R31 C25:J25 Q25:R25" formula="1"/>
    <ignoredError sqref="K14:Q14 K25:P25" formula="1" formulaRange="1"/>
    <ignoredError sqref="D32:R34 M47" numberStoredAsText="1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552BDD-2DB6-4E78-A79D-94A834D6A0B9}">
  <sheetPr>
    <tabColor theme="6" tint="0.59999389629810485"/>
  </sheetPr>
  <dimension ref="B1:O310"/>
  <sheetViews>
    <sheetView showGridLines="0" view="pageBreakPreview" topLeftCell="A37" zoomScaleNormal="100" zoomScaleSheetLayoutView="100" zoomScalePageLayoutView="110" workbookViewId="0">
      <selection activeCell="D59" sqref="D59"/>
    </sheetView>
  </sheetViews>
  <sheetFormatPr defaultColWidth="9.140625" defaultRowHeight="11.25" x14ac:dyDescent="0.2"/>
  <cols>
    <col min="1" max="1" width="10.28515625" style="1041" customWidth="1"/>
    <col min="2" max="2" width="42.140625" style="1041" customWidth="1"/>
    <col min="3" max="3" width="3.140625" style="1041" customWidth="1"/>
    <col min="4" max="5" width="8.140625" style="1041" customWidth="1"/>
    <col min="6" max="8" width="8.140625" style="288" customWidth="1"/>
    <col min="9" max="9" width="2.5703125" style="1041" customWidth="1"/>
    <col min="10" max="11" width="6.5703125" style="1041" hidden="1" customWidth="1"/>
    <col min="12" max="12" width="5.5703125" style="1041" hidden="1" customWidth="1"/>
    <col min="13" max="13" width="5.42578125" style="1041" hidden="1" customWidth="1"/>
    <col min="14" max="14" width="5.28515625" style="1041" hidden="1" customWidth="1"/>
    <col min="15" max="25" width="0" style="1041" hidden="1" customWidth="1"/>
    <col min="26" max="16384" width="9.140625" style="1041"/>
  </cols>
  <sheetData>
    <row r="1" spans="2:15" ht="13.5" customHeight="1" x14ac:dyDescent="0.2">
      <c r="B1" s="848" t="s">
        <v>88</v>
      </c>
    </row>
    <row r="2" spans="2:15" ht="13.5" customHeight="1" x14ac:dyDescent="0.2">
      <c r="B2" s="288" t="s">
        <v>730</v>
      </c>
      <c r="C2" s="288"/>
      <c r="D2" s="288"/>
      <c r="E2" s="288"/>
    </row>
    <row r="3" spans="2:15" ht="13.5" customHeight="1" x14ac:dyDescent="0.2">
      <c r="C3" s="847" t="s">
        <v>63</v>
      </c>
      <c r="D3" s="847"/>
      <c r="E3" s="847"/>
      <c r="F3" s="847" t="s">
        <v>63</v>
      </c>
      <c r="G3" s="766"/>
      <c r="H3" s="846"/>
      <c r="I3" s="1055"/>
      <c r="J3" s="1055"/>
      <c r="K3" s="1055"/>
    </row>
    <row r="4" spans="2:15" ht="13.5" customHeight="1" x14ac:dyDescent="0.2">
      <c r="B4" s="845"/>
      <c r="C4" s="844"/>
      <c r="D4" s="844"/>
      <c r="E4" s="844"/>
      <c r="F4" s="844"/>
      <c r="G4" s="844"/>
      <c r="H4" s="844"/>
      <c r="I4" s="1048"/>
      <c r="J4" s="1048"/>
      <c r="K4" s="1055"/>
    </row>
    <row r="5" spans="2:15" ht="13.5" customHeight="1" x14ac:dyDescent="0.2">
      <c r="B5" s="767"/>
      <c r="C5" s="768"/>
      <c r="D5" s="1074" t="s">
        <v>266</v>
      </c>
      <c r="E5" s="776" t="s">
        <v>265</v>
      </c>
      <c r="F5" s="776" t="s">
        <v>266</v>
      </c>
      <c r="G5" s="776" t="s">
        <v>701</v>
      </c>
      <c r="H5" s="776" t="s">
        <v>701</v>
      </c>
      <c r="I5" s="843"/>
      <c r="J5" s="304"/>
      <c r="K5" s="304"/>
      <c r="L5" s="300"/>
      <c r="M5" s="649"/>
      <c r="N5" s="649"/>
      <c r="O5" s="649"/>
    </row>
    <row r="6" spans="2:15" ht="13.5" customHeight="1" x14ac:dyDescent="0.2">
      <c r="B6" s="769"/>
      <c r="C6" s="770"/>
      <c r="D6" s="1073">
        <v>2019</v>
      </c>
      <c r="E6" s="779">
        <v>2019</v>
      </c>
      <c r="F6" s="779">
        <v>2018</v>
      </c>
      <c r="G6" s="779">
        <v>2019</v>
      </c>
      <c r="H6" s="779">
        <v>2018</v>
      </c>
      <c r="I6" s="843"/>
      <c r="J6" s="300"/>
      <c r="K6" s="300"/>
      <c r="L6" s="300"/>
      <c r="M6" s="649"/>
      <c r="N6" s="649"/>
      <c r="O6" s="649"/>
    </row>
    <row r="7" spans="2:15" ht="13.5" customHeight="1" x14ac:dyDescent="0.2">
      <c r="B7" s="2009" t="s">
        <v>143</v>
      </c>
      <c r="C7" s="2007"/>
      <c r="D7" s="2008"/>
      <c r="E7" s="2007"/>
      <c r="F7" s="2007"/>
      <c r="G7" s="2007"/>
      <c r="H7" s="2007"/>
      <c r="I7" s="843"/>
      <c r="J7" s="303"/>
      <c r="K7" s="303"/>
      <c r="L7" s="303"/>
      <c r="M7" s="648"/>
      <c r="N7" s="648"/>
      <c r="O7" s="647"/>
    </row>
    <row r="8" spans="2:15" ht="13.5" customHeight="1" x14ac:dyDescent="0.2">
      <c r="B8" s="1067" t="s">
        <v>687</v>
      </c>
      <c r="C8" s="1066"/>
      <c r="D8" s="1081">
        <v>4</v>
      </c>
      <c r="E8" s="1066">
        <v>-35</v>
      </c>
      <c r="F8" s="1066">
        <v>21</v>
      </c>
      <c r="G8" s="1066">
        <v>-18</v>
      </c>
      <c r="H8" s="1066">
        <v>-16</v>
      </c>
      <c r="I8" s="876"/>
      <c r="J8" s="303"/>
      <c r="K8" s="303"/>
      <c r="L8" s="303"/>
      <c r="M8" s="646"/>
      <c r="N8" s="646"/>
      <c r="O8" s="1057"/>
    </row>
    <row r="9" spans="2:15" ht="13.5" customHeight="1" x14ac:dyDescent="0.2">
      <c r="B9" s="1745" t="s">
        <v>688</v>
      </c>
      <c r="C9" s="1065"/>
      <c r="D9" s="1080">
        <v>-8</v>
      </c>
      <c r="E9" s="1065">
        <v>-49</v>
      </c>
      <c r="F9" s="1065">
        <v>18</v>
      </c>
      <c r="G9" s="1065">
        <v>-69</v>
      </c>
      <c r="H9" s="1065">
        <v>51</v>
      </c>
      <c r="I9" s="876"/>
      <c r="J9" s="303"/>
      <c r="K9" s="303"/>
      <c r="L9" s="303"/>
      <c r="M9" s="645"/>
      <c r="N9" s="645"/>
      <c r="O9" s="644"/>
    </row>
    <row r="10" spans="2:15" ht="13.5" customHeight="1" x14ac:dyDescent="0.2">
      <c r="B10" s="861" t="s">
        <v>689</v>
      </c>
      <c r="C10" s="771"/>
      <c r="D10" s="1078">
        <v>-4</v>
      </c>
      <c r="E10" s="771">
        <v>-84</v>
      </c>
      <c r="F10" s="771">
        <v>39</v>
      </c>
      <c r="G10" s="771">
        <v>-87</v>
      </c>
      <c r="H10" s="771">
        <v>35</v>
      </c>
      <c r="I10" s="876"/>
      <c r="J10" s="303"/>
      <c r="K10" s="303"/>
      <c r="L10" s="303"/>
      <c r="M10" s="643"/>
      <c r="N10" s="643"/>
      <c r="O10" s="642"/>
    </row>
    <row r="11" spans="2:15" ht="13.5" customHeight="1" x14ac:dyDescent="0.2">
      <c r="B11" s="1745"/>
      <c r="C11" s="1075"/>
      <c r="D11" s="1079"/>
      <c r="E11" s="1075"/>
      <c r="F11" s="1075"/>
      <c r="G11" s="1075"/>
      <c r="H11" s="1075"/>
      <c r="I11" s="876"/>
      <c r="J11" s="302"/>
      <c r="K11" s="302"/>
      <c r="L11" s="300"/>
      <c r="M11" s="624"/>
      <c r="N11" s="624"/>
      <c r="O11" s="640"/>
    </row>
    <row r="12" spans="2:15" ht="13.5" customHeight="1" x14ac:dyDescent="0.2">
      <c r="B12" s="862" t="s">
        <v>690</v>
      </c>
      <c r="C12" s="772"/>
      <c r="D12" s="1078"/>
      <c r="E12" s="772"/>
      <c r="F12" s="772"/>
      <c r="G12" s="772"/>
      <c r="H12" s="772"/>
      <c r="I12" s="876"/>
      <c r="J12" s="301"/>
      <c r="K12" s="301"/>
      <c r="L12" s="641"/>
      <c r="M12" s="624"/>
      <c r="N12" s="624"/>
      <c r="O12" s="640"/>
    </row>
    <row r="13" spans="2:15" ht="13.5" customHeight="1" x14ac:dyDescent="0.2">
      <c r="B13" s="2357" t="s">
        <v>691</v>
      </c>
      <c r="C13" s="2358"/>
      <c r="D13" s="1710">
        <v>-9</v>
      </c>
      <c r="E13" s="1075">
        <v>-40</v>
      </c>
      <c r="F13" s="1075">
        <v>2</v>
      </c>
      <c r="G13" s="1075">
        <v>-48</v>
      </c>
      <c r="H13" s="1075">
        <v>-45</v>
      </c>
      <c r="I13" s="876"/>
      <c r="J13" s="301"/>
      <c r="K13" s="301"/>
      <c r="L13" s="641"/>
      <c r="M13" s="624"/>
      <c r="N13" s="624"/>
      <c r="O13" s="640"/>
    </row>
    <row r="14" spans="2:15" ht="13.5" customHeight="1" x14ac:dyDescent="0.2">
      <c r="B14" s="1745" t="s">
        <v>692</v>
      </c>
      <c r="C14" s="1075"/>
      <c r="D14" s="1079">
        <v>-148</v>
      </c>
      <c r="E14" s="1075">
        <v>-75</v>
      </c>
      <c r="F14" s="1075">
        <v>-129</v>
      </c>
      <c r="G14" s="1075">
        <v>-452</v>
      </c>
      <c r="H14" s="1075">
        <v>-479</v>
      </c>
      <c r="I14" s="876"/>
      <c r="J14" s="1056"/>
      <c r="K14" s="1056"/>
      <c r="L14" s="1055"/>
      <c r="M14" s="624"/>
      <c r="N14" s="624"/>
      <c r="O14" s="640"/>
    </row>
    <row r="15" spans="2:15" ht="13.5" customHeight="1" x14ac:dyDescent="0.2">
      <c r="B15" s="2357" t="s">
        <v>693</v>
      </c>
      <c r="C15" s="2358"/>
      <c r="D15" s="1710">
        <v>98</v>
      </c>
      <c r="E15" s="1065">
        <v>49</v>
      </c>
      <c r="F15" s="1065">
        <v>81</v>
      </c>
      <c r="G15" s="1065">
        <v>321</v>
      </c>
      <c r="H15" s="1065">
        <v>293</v>
      </c>
      <c r="I15" s="876"/>
      <c r="J15" s="294"/>
      <c r="K15" s="294"/>
      <c r="L15" s="1055"/>
      <c r="M15" s="624"/>
      <c r="N15" s="624"/>
      <c r="O15" s="640"/>
    </row>
    <row r="16" spans="2:15" ht="17.25" customHeight="1" x14ac:dyDescent="0.2">
      <c r="B16" s="1745" t="s">
        <v>694</v>
      </c>
      <c r="C16" s="1065"/>
      <c r="D16" s="1080">
        <v>25</v>
      </c>
      <c r="E16" s="1065">
        <v>8</v>
      </c>
      <c r="F16" s="1065">
        <v>13</v>
      </c>
      <c r="G16" s="1065">
        <v>47</v>
      </c>
      <c r="H16" s="1065">
        <v>44</v>
      </c>
      <c r="I16" s="876"/>
      <c r="J16" s="299"/>
      <c r="K16" s="299"/>
      <c r="L16" s="300"/>
      <c r="M16" s="623"/>
      <c r="N16" s="623"/>
      <c r="O16" s="638"/>
    </row>
    <row r="17" spans="2:15" ht="17.25" customHeight="1" x14ac:dyDescent="0.2">
      <c r="B17" s="1745" t="s">
        <v>1112</v>
      </c>
      <c r="C17" s="1065"/>
      <c r="D17" s="1080">
        <v>-1</v>
      </c>
      <c r="E17" s="1065">
        <v>-12</v>
      </c>
      <c r="F17" s="1065" t="s">
        <v>65</v>
      </c>
      <c r="G17" s="1065">
        <v>3</v>
      </c>
      <c r="H17" s="1065" t="s">
        <v>65</v>
      </c>
      <c r="I17" s="876"/>
      <c r="J17" s="299"/>
      <c r="K17" s="299"/>
      <c r="L17" s="300"/>
      <c r="M17" s="623"/>
      <c r="N17" s="623"/>
      <c r="O17" s="638"/>
    </row>
    <row r="18" spans="2:15" ht="13.5" customHeight="1" x14ac:dyDescent="0.2">
      <c r="B18" s="1745" t="s">
        <v>695</v>
      </c>
      <c r="C18" s="1075"/>
      <c r="D18" s="1079">
        <v>-150</v>
      </c>
      <c r="E18" s="1075">
        <v>-222</v>
      </c>
      <c r="F18" s="1075">
        <v>-150</v>
      </c>
      <c r="G18" s="1075">
        <v>-571</v>
      </c>
      <c r="H18" s="1075">
        <v>-554</v>
      </c>
      <c r="I18" s="876"/>
      <c r="J18" s="299"/>
      <c r="K18" s="299"/>
      <c r="L18" s="639"/>
      <c r="M18" s="624"/>
      <c r="N18" s="624"/>
      <c r="O18" s="617"/>
    </row>
    <row r="19" spans="2:15" ht="13.5" customHeight="1" x14ac:dyDescent="0.2">
      <c r="B19" s="1745" t="s">
        <v>696</v>
      </c>
      <c r="C19" s="1075"/>
      <c r="D19" s="1079">
        <v>87</v>
      </c>
      <c r="E19" s="1075">
        <v>45</v>
      </c>
      <c r="F19" s="1075">
        <v>114</v>
      </c>
      <c r="G19" s="1075">
        <v>251</v>
      </c>
      <c r="H19" s="1075">
        <v>533</v>
      </c>
      <c r="I19" s="876"/>
      <c r="J19" s="299"/>
      <c r="K19" s="299"/>
      <c r="L19" s="639"/>
      <c r="M19" s="624"/>
      <c r="N19" s="624"/>
      <c r="O19" s="617"/>
    </row>
    <row r="20" spans="2:15" ht="13.5" customHeight="1" x14ac:dyDescent="0.2">
      <c r="B20" s="861" t="s">
        <v>697</v>
      </c>
      <c r="C20" s="771"/>
      <c r="D20" s="1078">
        <v>-98</v>
      </c>
      <c r="E20" s="771">
        <v>-247</v>
      </c>
      <c r="F20" s="771">
        <v>-69</v>
      </c>
      <c r="G20" s="771">
        <v>-449</v>
      </c>
      <c r="H20" s="771">
        <v>-208</v>
      </c>
      <c r="I20" s="876"/>
      <c r="J20" s="1048"/>
      <c r="K20" s="1048"/>
      <c r="M20" s="625"/>
      <c r="N20" s="625"/>
      <c r="O20" s="617"/>
    </row>
    <row r="21" spans="2:15" ht="13.5" customHeight="1" x14ac:dyDescent="0.2">
      <c r="B21" s="861"/>
      <c r="C21" s="861" t="s">
        <v>63</v>
      </c>
      <c r="D21" s="1077" t="s">
        <v>63</v>
      </c>
      <c r="E21" s="861" t="s">
        <v>63</v>
      </c>
      <c r="F21" s="861" t="s">
        <v>63</v>
      </c>
      <c r="G21" s="861"/>
      <c r="H21" s="861"/>
      <c r="I21" s="876"/>
      <c r="J21" s="1048"/>
      <c r="K21" s="1048"/>
      <c r="M21" s="623"/>
      <c r="N21" s="623"/>
      <c r="O21" s="618"/>
    </row>
    <row r="22" spans="2:15" ht="13.5" customHeight="1" x14ac:dyDescent="0.2">
      <c r="B22" s="863" t="s">
        <v>88</v>
      </c>
      <c r="C22" s="773"/>
      <c r="D22" s="1076">
        <v>-102</v>
      </c>
      <c r="E22" s="773">
        <v>-331</v>
      </c>
      <c r="F22" s="773">
        <v>-30</v>
      </c>
      <c r="G22" s="773">
        <v>-536</v>
      </c>
      <c r="H22" s="773">
        <v>-173</v>
      </c>
      <c r="I22" s="876"/>
      <c r="J22" s="298"/>
      <c r="K22" s="298"/>
      <c r="M22" s="624"/>
      <c r="N22" s="624"/>
      <c r="O22" s="617"/>
    </row>
    <row r="23" spans="2:15" ht="13.5" customHeight="1" x14ac:dyDescent="0.2">
      <c r="B23" s="2359" t="s">
        <v>702</v>
      </c>
      <c r="C23" s="2359" t="s">
        <v>63</v>
      </c>
      <c r="D23" s="2359"/>
      <c r="E23" s="2359"/>
      <c r="F23" s="2359"/>
      <c r="G23" s="2359" t="s">
        <v>63</v>
      </c>
      <c r="H23" s="2359" t="s">
        <v>63</v>
      </c>
      <c r="I23" s="1050"/>
      <c r="J23" s="1050"/>
      <c r="L23" s="623"/>
      <c r="M23" s="623"/>
      <c r="N23" s="638"/>
    </row>
    <row r="24" spans="2:15" ht="13.5" customHeight="1" x14ac:dyDescent="0.2">
      <c r="B24" s="1745"/>
      <c r="C24" s="1075"/>
      <c r="D24" s="1075"/>
      <c r="E24" s="1075"/>
      <c r="F24" s="1075"/>
      <c r="G24" s="1075"/>
      <c r="H24" s="1075"/>
      <c r="I24" s="1050"/>
      <c r="J24" s="1050"/>
      <c r="L24" s="622"/>
      <c r="M24" s="622"/>
      <c r="N24" s="617"/>
    </row>
    <row r="25" spans="2:15" ht="13.5" customHeight="1" x14ac:dyDescent="0.2">
      <c r="B25" s="774" t="s">
        <v>268</v>
      </c>
      <c r="C25" s="1075"/>
      <c r="D25" s="1075"/>
      <c r="E25" s="1075"/>
      <c r="F25" s="1075"/>
      <c r="G25" s="1075"/>
      <c r="H25" s="1075"/>
      <c r="I25" s="1054"/>
      <c r="J25" s="1050"/>
      <c r="L25" s="621"/>
      <c r="M25" s="621"/>
      <c r="N25" s="637"/>
    </row>
    <row r="26" spans="2:15" ht="13.5" customHeight="1" x14ac:dyDescent="0.2">
      <c r="B26" s="775"/>
      <c r="C26" s="775"/>
      <c r="D26" s="1074" t="s">
        <v>265</v>
      </c>
      <c r="E26" s="776" t="s">
        <v>245</v>
      </c>
      <c r="F26" s="776" t="s">
        <v>244</v>
      </c>
      <c r="G26" s="776" t="s">
        <v>1308</v>
      </c>
      <c r="H26" s="776" t="s">
        <v>1308</v>
      </c>
      <c r="I26" s="843"/>
      <c r="J26" s="1050"/>
      <c r="K26" s="1050"/>
      <c r="M26" s="619"/>
      <c r="N26" s="619"/>
      <c r="O26" s="617"/>
    </row>
    <row r="27" spans="2:15" ht="13.5" customHeight="1" x14ac:dyDescent="0.2">
      <c r="B27" s="777"/>
      <c r="C27" s="778"/>
      <c r="D27" s="1073" t="s">
        <v>871</v>
      </c>
      <c r="E27" s="779" t="s">
        <v>871</v>
      </c>
      <c r="F27" s="779" t="s">
        <v>871</v>
      </c>
      <c r="G27" s="779" t="s">
        <v>871</v>
      </c>
      <c r="H27" s="779" t="s">
        <v>805</v>
      </c>
      <c r="I27" s="843"/>
      <c r="J27" s="294"/>
      <c r="K27" s="294"/>
      <c r="M27" s="619"/>
      <c r="N27" s="619"/>
      <c r="O27" s="617"/>
    </row>
    <row r="28" spans="2:15" ht="13.5" customHeight="1" x14ac:dyDescent="0.2">
      <c r="B28" s="1064" t="s">
        <v>1492</v>
      </c>
      <c r="C28" s="1063"/>
      <c r="D28" s="1072">
        <v>17</v>
      </c>
      <c r="E28" s="1063">
        <v>55</v>
      </c>
      <c r="F28" s="1063">
        <v>5</v>
      </c>
      <c r="G28" s="1063">
        <v>22</v>
      </c>
      <c r="H28" s="1063">
        <v>7</v>
      </c>
      <c r="I28" s="843"/>
      <c r="J28" s="1050"/>
      <c r="K28" s="1050"/>
      <c r="M28" s="619"/>
      <c r="N28" s="619"/>
      <c r="O28" s="617"/>
    </row>
    <row r="29" spans="2:15" ht="13.5" customHeight="1" x14ac:dyDescent="0.2">
      <c r="B29" s="1068" t="s">
        <v>698</v>
      </c>
      <c r="C29" s="1062"/>
      <c r="D29" s="1071">
        <v>-1</v>
      </c>
      <c r="E29" s="1062">
        <v>6</v>
      </c>
      <c r="F29" s="1062">
        <v>-4</v>
      </c>
      <c r="G29" s="1062">
        <v>1</v>
      </c>
      <c r="H29" s="1062">
        <v>1</v>
      </c>
      <c r="I29" s="843"/>
      <c r="J29" s="1050"/>
      <c r="K29" s="1050"/>
      <c r="M29" s="614"/>
      <c r="N29" s="614"/>
      <c r="O29" s="618"/>
    </row>
    <row r="30" spans="2:15" ht="17.25" customHeight="1" x14ac:dyDescent="0.2">
      <c r="B30" s="1068" t="s">
        <v>699</v>
      </c>
      <c r="C30" s="1062"/>
      <c r="D30" s="1071">
        <v>1</v>
      </c>
      <c r="E30" s="1062">
        <v>8</v>
      </c>
      <c r="F30" s="1062">
        <v>-3</v>
      </c>
      <c r="G30" s="1062">
        <v>3</v>
      </c>
      <c r="H30" s="1062">
        <v>-2</v>
      </c>
      <c r="I30" s="843"/>
      <c r="J30" s="1048"/>
      <c r="K30" s="1048"/>
      <c r="M30" s="616"/>
      <c r="N30" s="616"/>
      <c r="O30" s="617"/>
    </row>
    <row r="31" spans="2:15" ht="13.5" customHeight="1" x14ac:dyDescent="0.2">
      <c r="B31" s="1070" t="s">
        <v>700</v>
      </c>
      <c r="C31" s="1061"/>
      <c r="D31" s="1069">
        <v>17</v>
      </c>
      <c r="E31" s="1061">
        <v>41</v>
      </c>
      <c r="F31" s="1061">
        <v>12</v>
      </c>
      <c r="G31" s="1061">
        <v>18</v>
      </c>
      <c r="H31" s="1061">
        <v>8</v>
      </c>
      <c r="I31" s="843"/>
      <c r="J31" s="1048"/>
      <c r="K31" s="1048"/>
      <c r="M31" s="616"/>
      <c r="N31" s="616"/>
      <c r="O31" s="617"/>
    </row>
    <row r="32" spans="2:15" ht="13.5" customHeight="1" x14ac:dyDescent="0.2">
      <c r="B32" s="2360" t="s">
        <v>1491</v>
      </c>
      <c r="C32" s="2360" t="s">
        <v>63</v>
      </c>
      <c r="D32" s="2360" t="s">
        <v>63</v>
      </c>
      <c r="E32" s="2360" t="s">
        <v>63</v>
      </c>
      <c r="F32" s="2360" t="s">
        <v>63</v>
      </c>
      <c r="G32" s="2361" t="s">
        <v>63</v>
      </c>
      <c r="H32" s="2361" t="s">
        <v>63</v>
      </c>
      <c r="I32" s="1049"/>
      <c r="J32" s="1048"/>
      <c r="L32" s="624"/>
      <c r="M32" s="624"/>
      <c r="N32" s="617"/>
    </row>
    <row r="33" spans="2:14" ht="13.5" customHeight="1" x14ac:dyDescent="0.2">
      <c r="B33" s="2356" t="s">
        <v>1490</v>
      </c>
      <c r="C33" s="2356" t="s">
        <v>63</v>
      </c>
      <c r="D33" s="2356" t="s">
        <v>63</v>
      </c>
      <c r="E33" s="2356" t="s">
        <v>63</v>
      </c>
      <c r="F33" s="2356" t="s">
        <v>63</v>
      </c>
      <c r="G33" s="2362" t="s">
        <v>63</v>
      </c>
      <c r="H33" s="2362" t="s">
        <v>63</v>
      </c>
      <c r="I33" s="1048"/>
      <c r="J33" s="1048"/>
      <c r="L33" s="623"/>
      <c r="M33" s="623"/>
      <c r="N33" s="618"/>
    </row>
    <row r="34" spans="2:14" ht="13.5" customHeight="1" x14ac:dyDescent="0.2">
      <c r="B34" s="2356" t="s">
        <v>1489</v>
      </c>
      <c r="C34" s="2356" t="s">
        <v>63</v>
      </c>
      <c r="D34" s="2356" t="s">
        <v>63</v>
      </c>
      <c r="E34" s="2356" t="s">
        <v>63</v>
      </c>
      <c r="F34" s="2356" t="s">
        <v>63</v>
      </c>
      <c r="G34" s="2006"/>
      <c r="H34" s="2006"/>
      <c r="I34" s="1048"/>
      <c r="J34" s="1048"/>
      <c r="L34" s="622"/>
      <c r="M34" s="622"/>
      <c r="N34" s="617"/>
    </row>
    <row r="35" spans="2:14" ht="13.5" customHeight="1" x14ac:dyDescent="0.2">
      <c r="B35" s="756"/>
      <c r="C35" s="759"/>
      <c r="D35" s="759"/>
      <c r="E35" s="759"/>
      <c r="F35" s="759"/>
      <c r="G35" s="759"/>
      <c r="H35" s="759"/>
      <c r="I35" s="1048"/>
      <c r="J35" s="1048"/>
      <c r="L35" s="621"/>
      <c r="M35" s="621"/>
      <c r="N35" s="620"/>
    </row>
    <row r="36" spans="2:14" ht="17.25" customHeight="1" x14ac:dyDescent="0.2">
      <c r="B36" s="757"/>
      <c r="C36" s="758"/>
      <c r="D36" s="758"/>
      <c r="E36" s="758"/>
      <c r="F36" s="758"/>
      <c r="G36" s="758"/>
      <c r="H36" s="758"/>
      <c r="I36" s="1048"/>
      <c r="J36" s="1048"/>
      <c r="L36" s="619"/>
      <c r="M36" s="619"/>
      <c r="N36" s="617"/>
    </row>
    <row r="37" spans="2:14" ht="13.5" customHeight="1" x14ac:dyDescent="0.2">
      <c r="B37" s="761"/>
      <c r="C37" s="762"/>
      <c r="D37" s="762"/>
      <c r="E37" s="762"/>
      <c r="F37" s="762"/>
      <c r="G37" s="762"/>
      <c r="H37" s="762"/>
      <c r="I37" s="1048"/>
      <c r="J37" s="1048"/>
      <c r="L37" s="619"/>
      <c r="M37" s="619"/>
      <c r="N37" s="617"/>
    </row>
    <row r="38" spans="2:14" ht="13.5" customHeight="1" x14ac:dyDescent="0.2">
      <c r="B38" s="764"/>
      <c r="C38" s="760"/>
      <c r="D38" s="760"/>
      <c r="E38" s="760"/>
      <c r="F38" s="760"/>
      <c r="G38" s="760"/>
      <c r="H38" s="760"/>
      <c r="I38" s="1048"/>
      <c r="J38" s="1048"/>
      <c r="L38" s="619"/>
      <c r="M38" s="619"/>
      <c r="N38" s="617"/>
    </row>
    <row r="39" spans="2:14" ht="13.5" customHeight="1" x14ac:dyDescent="0.2">
      <c r="B39" s="753"/>
      <c r="C39" s="754"/>
      <c r="D39" s="754"/>
      <c r="E39" s="754"/>
      <c r="F39" s="754"/>
      <c r="G39" s="754"/>
      <c r="H39" s="754"/>
      <c r="I39" s="1048"/>
      <c r="J39" s="1048"/>
      <c r="L39" s="614"/>
      <c r="M39" s="614"/>
      <c r="N39" s="618"/>
    </row>
    <row r="40" spans="2:14" ht="13.5" customHeight="1" x14ac:dyDescent="0.2">
      <c r="B40" s="755"/>
      <c r="C40" s="751"/>
      <c r="D40" s="751"/>
      <c r="E40" s="751"/>
      <c r="F40" s="751"/>
      <c r="G40" s="751"/>
      <c r="H40" s="751"/>
      <c r="I40" s="1048"/>
      <c r="J40" s="1048"/>
      <c r="L40" s="616"/>
      <c r="M40" s="616"/>
      <c r="N40" s="617"/>
    </row>
    <row r="41" spans="2:14" ht="13.5" customHeight="1" x14ac:dyDescent="0.2">
      <c r="B41" s="755"/>
      <c r="C41" s="751"/>
      <c r="D41" s="751"/>
      <c r="E41" s="751"/>
      <c r="F41" s="751"/>
      <c r="G41" s="751"/>
      <c r="H41" s="751"/>
      <c r="I41" s="1048"/>
      <c r="J41" s="1048"/>
      <c r="L41" s="616"/>
      <c r="M41" s="616"/>
      <c r="N41" s="617"/>
    </row>
    <row r="42" spans="2:14" ht="13.5" customHeight="1" x14ac:dyDescent="0.2">
      <c r="B42" s="753"/>
      <c r="C42" s="754"/>
      <c r="D42" s="754"/>
      <c r="E42" s="754"/>
      <c r="F42" s="754"/>
      <c r="G42" s="754"/>
      <c r="H42" s="754"/>
      <c r="I42" s="1048"/>
      <c r="J42" s="1048"/>
      <c r="L42" s="616"/>
      <c r="M42" s="616"/>
      <c r="N42" s="617"/>
    </row>
    <row r="43" spans="2:14" ht="13.5" customHeight="1" x14ac:dyDescent="0.2">
      <c r="B43" s="755"/>
      <c r="C43" s="751"/>
      <c r="D43" s="751"/>
      <c r="E43" s="751"/>
      <c r="F43" s="751"/>
      <c r="G43" s="751"/>
      <c r="H43" s="751"/>
      <c r="I43" s="1048"/>
      <c r="J43" s="1048"/>
      <c r="L43" s="614"/>
      <c r="M43" s="613"/>
      <c r="N43" s="618"/>
    </row>
    <row r="44" spans="2:14" ht="13.5" customHeight="1" x14ac:dyDescent="0.2">
      <c r="B44" s="755"/>
      <c r="C44" s="751"/>
      <c r="D44" s="751"/>
      <c r="E44" s="751"/>
      <c r="F44" s="751"/>
      <c r="G44" s="751"/>
      <c r="H44" s="751"/>
      <c r="I44" s="1048"/>
      <c r="J44" s="1048"/>
      <c r="L44" s="616"/>
      <c r="M44" s="616"/>
      <c r="N44" s="617"/>
    </row>
    <row r="45" spans="2:14" ht="13.5" customHeight="1" x14ac:dyDescent="0.2">
      <c r="B45" s="755"/>
      <c r="C45" s="751"/>
      <c r="D45" s="751"/>
      <c r="E45" s="751"/>
      <c r="F45" s="751"/>
      <c r="G45" s="751"/>
      <c r="H45" s="751"/>
      <c r="I45" s="1048"/>
      <c r="J45" s="1048"/>
      <c r="K45" s="1042"/>
      <c r="L45" s="616"/>
      <c r="M45" s="616"/>
      <c r="N45" s="615"/>
    </row>
    <row r="46" spans="2:14" ht="13.5" customHeight="1" x14ac:dyDescent="0.2">
      <c r="B46" s="755"/>
      <c r="C46" s="751"/>
      <c r="D46" s="751"/>
      <c r="E46" s="751"/>
      <c r="F46" s="751"/>
      <c r="G46" s="751"/>
      <c r="H46" s="751"/>
      <c r="I46" s="1042"/>
      <c r="J46" s="1042"/>
      <c r="K46" s="1042"/>
      <c r="L46" s="614"/>
      <c r="M46" s="613"/>
      <c r="N46" s="612"/>
    </row>
    <row r="47" spans="2:14" ht="13.5" customHeight="1" x14ac:dyDescent="0.2">
      <c r="B47" s="763"/>
      <c r="C47" s="752"/>
      <c r="D47" s="752"/>
      <c r="E47" s="752"/>
      <c r="F47" s="752"/>
      <c r="G47" s="752"/>
      <c r="H47" s="752"/>
      <c r="I47" s="1042"/>
      <c r="J47" s="1042"/>
      <c r="K47" s="1042"/>
      <c r="L47" s="611"/>
      <c r="M47" s="611"/>
      <c r="N47" s="611"/>
    </row>
    <row r="48" spans="2:14" ht="13.5" customHeight="1" x14ac:dyDescent="0.2">
      <c r="B48" s="756"/>
      <c r="C48" s="765"/>
      <c r="D48" s="765"/>
      <c r="E48" s="765"/>
      <c r="F48" s="765"/>
      <c r="G48" s="759"/>
      <c r="H48" s="759"/>
      <c r="I48" s="1042"/>
      <c r="J48" s="1042"/>
      <c r="K48" s="1042"/>
      <c r="L48" s="610"/>
      <c r="M48" s="610"/>
      <c r="N48" s="610"/>
    </row>
    <row r="49" spans="2:14" ht="17.25" customHeight="1" x14ac:dyDescent="0.2">
      <c r="I49" s="1043"/>
      <c r="J49" s="1042"/>
      <c r="K49" s="1042"/>
      <c r="L49" s="1042"/>
      <c r="M49" s="1042"/>
      <c r="N49" s="1042"/>
    </row>
    <row r="50" spans="2:14" ht="20.100000000000001" customHeight="1" x14ac:dyDescent="0.2">
      <c r="I50" s="1042"/>
      <c r="J50" s="1042"/>
      <c r="K50" s="1042"/>
    </row>
    <row r="51" spans="2:14" ht="20.100000000000001" customHeight="1" x14ac:dyDescent="0.2">
      <c r="B51" s="1042"/>
      <c r="C51" s="1042"/>
      <c r="D51" s="1042"/>
      <c r="E51" s="1042"/>
      <c r="F51" s="289"/>
      <c r="G51" s="289"/>
      <c r="H51" s="289"/>
      <c r="I51" s="1042"/>
      <c r="J51" s="1042"/>
      <c r="K51" s="1042"/>
    </row>
    <row r="52" spans="2:14" ht="20.100000000000001" customHeight="1" x14ac:dyDescent="0.2">
      <c r="B52" s="1042"/>
      <c r="C52" s="1042"/>
      <c r="D52" s="1042"/>
      <c r="E52" s="1042"/>
      <c r="F52" s="289"/>
      <c r="G52" s="289"/>
      <c r="H52" s="289"/>
      <c r="I52" s="1042"/>
      <c r="J52" s="1042"/>
      <c r="K52" s="1042"/>
    </row>
    <row r="53" spans="2:14" ht="20.100000000000001" customHeight="1" x14ac:dyDescent="0.2">
      <c r="G53" s="289"/>
      <c r="H53" s="289"/>
      <c r="I53" s="1042"/>
      <c r="J53" s="1042"/>
      <c r="K53" s="1042"/>
    </row>
    <row r="54" spans="2:14" ht="20.100000000000001" customHeight="1" x14ac:dyDescent="0.2"/>
    <row r="55" spans="2:14" ht="20.100000000000001" customHeight="1" x14ac:dyDescent="0.2"/>
    <row r="56" spans="2:14" ht="20.100000000000001" customHeight="1" x14ac:dyDescent="0.2"/>
    <row r="57" spans="2:14" ht="20.100000000000001" customHeight="1" x14ac:dyDescent="0.2"/>
    <row r="58" spans="2:14" ht="20.100000000000001" customHeight="1" x14ac:dyDescent="0.2"/>
    <row r="59" spans="2:14" ht="20.100000000000001" customHeight="1" x14ac:dyDescent="0.2"/>
    <row r="60" spans="2:14" ht="20.100000000000001" customHeight="1" x14ac:dyDescent="0.2"/>
    <row r="61" spans="2:14" ht="20.100000000000001" customHeight="1" x14ac:dyDescent="0.2"/>
    <row r="62" spans="2:14" ht="20.100000000000001" customHeight="1" x14ac:dyDescent="0.2"/>
    <row r="63" spans="2:14" ht="20.100000000000001" customHeight="1" x14ac:dyDescent="0.2"/>
    <row r="64" spans="2:14" ht="20.100000000000001" customHeight="1" x14ac:dyDescent="0.2"/>
    <row r="65" ht="20.100000000000001" customHeight="1" x14ac:dyDescent="0.2"/>
    <row r="66" ht="20.100000000000001" customHeight="1" x14ac:dyDescent="0.2"/>
    <row r="67" ht="20.100000000000001" customHeight="1" x14ac:dyDescent="0.2"/>
    <row r="68" ht="20.100000000000001" customHeight="1" x14ac:dyDescent="0.2"/>
    <row r="69" ht="20.100000000000001" customHeight="1" x14ac:dyDescent="0.2"/>
    <row r="70" ht="20.100000000000001" customHeight="1" x14ac:dyDescent="0.2"/>
    <row r="71" ht="20.100000000000001" customHeight="1" x14ac:dyDescent="0.2"/>
    <row r="72" ht="20.100000000000001" customHeight="1" x14ac:dyDescent="0.2"/>
    <row r="73" ht="20.100000000000001" customHeight="1" x14ac:dyDescent="0.2"/>
    <row r="74" ht="20.100000000000001" customHeight="1" x14ac:dyDescent="0.2"/>
    <row r="75" ht="20.100000000000001" customHeight="1" x14ac:dyDescent="0.2"/>
    <row r="76" ht="20.100000000000001" customHeight="1" x14ac:dyDescent="0.2"/>
    <row r="77" ht="20.100000000000001" customHeight="1" x14ac:dyDescent="0.2"/>
    <row r="78" ht="20.100000000000001" customHeight="1" x14ac:dyDescent="0.2"/>
    <row r="79" ht="20.100000000000001" customHeight="1" x14ac:dyDescent="0.2"/>
    <row r="80" ht="20.100000000000001" customHeight="1" x14ac:dyDescent="0.2"/>
    <row r="81" ht="20.100000000000001" customHeight="1" x14ac:dyDescent="0.2"/>
    <row r="82" ht="20.100000000000001" customHeight="1" x14ac:dyDescent="0.2"/>
    <row r="83" ht="20.100000000000001" customHeight="1" x14ac:dyDescent="0.2"/>
    <row r="84" ht="20.100000000000001" customHeight="1" x14ac:dyDescent="0.2"/>
    <row r="85" ht="20.100000000000001" customHeight="1" x14ac:dyDescent="0.2"/>
    <row r="86" ht="20.100000000000001" customHeight="1" x14ac:dyDescent="0.2"/>
    <row r="87" ht="20.100000000000001" customHeight="1" x14ac:dyDescent="0.2"/>
    <row r="88" ht="20.100000000000001" customHeight="1" x14ac:dyDescent="0.2"/>
    <row r="89" ht="20.100000000000001" customHeight="1" x14ac:dyDescent="0.2"/>
    <row r="90" ht="20.100000000000001" customHeight="1" x14ac:dyDescent="0.2"/>
    <row r="91" ht="20.100000000000001" customHeight="1" x14ac:dyDescent="0.2"/>
    <row r="92" ht="20.100000000000001" customHeight="1" x14ac:dyDescent="0.2"/>
    <row r="93" ht="20.100000000000001" customHeight="1" x14ac:dyDescent="0.2"/>
    <row r="94" ht="20.100000000000001" customHeight="1" x14ac:dyDescent="0.2"/>
    <row r="95" ht="20.100000000000001" customHeight="1" x14ac:dyDescent="0.2"/>
    <row r="96" ht="20.100000000000001" customHeight="1" x14ac:dyDescent="0.2"/>
    <row r="97" ht="20.100000000000001" customHeight="1" x14ac:dyDescent="0.2"/>
    <row r="98" ht="20.100000000000001" customHeight="1" x14ac:dyDescent="0.2"/>
    <row r="99" ht="20.100000000000001" customHeight="1" x14ac:dyDescent="0.2"/>
    <row r="100" ht="20.100000000000001" customHeight="1" x14ac:dyDescent="0.2"/>
    <row r="101" ht="20.100000000000001" customHeight="1" x14ac:dyDescent="0.2"/>
    <row r="102" ht="20.100000000000001" customHeight="1" x14ac:dyDescent="0.2"/>
    <row r="103" ht="20.100000000000001" customHeight="1" x14ac:dyDescent="0.2"/>
    <row r="104" ht="20.100000000000001" customHeight="1" x14ac:dyDescent="0.2"/>
    <row r="105" ht="20.100000000000001" customHeight="1" x14ac:dyDescent="0.2"/>
    <row r="106" ht="20.100000000000001" customHeight="1" x14ac:dyDescent="0.2"/>
    <row r="107" ht="20.100000000000001" customHeight="1" x14ac:dyDescent="0.2"/>
    <row r="108" ht="20.100000000000001" customHeight="1" x14ac:dyDescent="0.2"/>
    <row r="109" ht="20.100000000000001" customHeight="1" x14ac:dyDescent="0.2"/>
    <row r="110" ht="20.100000000000001" customHeight="1" x14ac:dyDescent="0.2"/>
    <row r="111" ht="20.100000000000001" customHeight="1" x14ac:dyDescent="0.2"/>
    <row r="112" ht="20.100000000000001" customHeight="1" x14ac:dyDescent="0.2"/>
    <row r="113" ht="20.100000000000001" customHeight="1" x14ac:dyDescent="0.2"/>
    <row r="114" ht="20.100000000000001" customHeight="1" x14ac:dyDescent="0.2"/>
    <row r="115" ht="20.100000000000001" customHeight="1" x14ac:dyDescent="0.2"/>
    <row r="116" ht="20.100000000000001" customHeight="1" x14ac:dyDescent="0.2"/>
    <row r="117" ht="20.100000000000001" customHeight="1" x14ac:dyDescent="0.2"/>
    <row r="118" ht="20.100000000000001" customHeight="1" x14ac:dyDescent="0.2"/>
    <row r="119" ht="20.100000000000001" customHeight="1" x14ac:dyDescent="0.2"/>
    <row r="120" ht="20.100000000000001" customHeight="1" x14ac:dyDescent="0.2"/>
    <row r="121" ht="20.100000000000001" customHeight="1" x14ac:dyDescent="0.2"/>
    <row r="122" ht="20.100000000000001" customHeight="1" x14ac:dyDescent="0.2"/>
    <row r="123" ht="20.100000000000001" customHeight="1" x14ac:dyDescent="0.2"/>
    <row r="124" ht="20.100000000000001" customHeight="1" x14ac:dyDescent="0.2"/>
    <row r="125" ht="20.100000000000001" customHeight="1" x14ac:dyDescent="0.2"/>
    <row r="126" ht="20.100000000000001" customHeight="1" x14ac:dyDescent="0.2"/>
    <row r="127" ht="20.100000000000001" customHeight="1" x14ac:dyDescent="0.2"/>
    <row r="128" ht="20.100000000000001" customHeight="1" x14ac:dyDescent="0.2"/>
    <row r="129" ht="20.100000000000001" customHeight="1" x14ac:dyDescent="0.2"/>
    <row r="130" ht="20.100000000000001" customHeight="1" x14ac:dyDescent="0.2"/>
    <row r="131" ht="20.100000000000001" customHeight="1" x14ac:dyDescent="0.2"/>
    <row r="132" ht="20.100000000000001" customHeight="1" x14ac:dyDescent="0.2"/>
    <row r="133" ht="20.100000000000001" customHeight="1" x14ac:dyDescent="0.2"/>
    <row r="134" ht="20.100000000000001" customHeight="1" x14ac:dyDescent="0.2"/>
    <row r="135" ht="20.100000000000001" customHeight="1" x14ac:dyDescent="0.2"/>
    <row r="136" ht="20.100000000000001" customHeight="1" x14ac:dyDescent="0.2"/>
    <row r="137" ht="20.100000000000001" customHeight="1" x14ac:dyDescent="0.2"/>
    <row r="138" ht="20.100000000000001" customHeight="1" x14ac:dyDescent="0.2"/>
    <row r="139" ht="20.100000000000001" customHeight="1" x14ac:dyDescent="0.2"/>
    <row r="140" ht="20.100000000000001" customHeight="1" x14ac:dyDescent="0.2"/>
    <row r="141" ht="20.100000000000001" customHeight="1" x14ac:dyDescent="0.2"/>
    <row r="142" ht="20.100000000000001" customHeight="1" x14ac:dyDescent="0.2"/>
    <row r="143" ht="20.100000000000001" customHeight="1" x14ac:dyDescent="0.2"/>
    <row r="144" ht="20.100000000000001" customHeight="1" x14ac:dyDescent="0.2"/>
    <row r="145" ht="20.100000000000001" customHeight="1" x14ac:dyDescent="0.2"/>
    <row r="146" ht="20.100000000000001" customHeight="1" x14ac:dyDescent="0.2"/>
    <row r="147" ht="20.100000000000001" customHeight="1" x14ac:dyDescent="0.2"/>
    <row r="148" ht="20.100000000000001" customHeight="1" x14ac:dyDescent="0.2"/>
    <row r="149" ht="20.100000000000001" customHeight="1" x14ac:dyDescent="0.2"/>
    <row r="150" ht="20.100000000000001" customHeight="1" x14ac:dyDescent="0.2"/>
    <row r="151" ht="20.100000000000001" customHeight="1" x14ac:dyDescent="0.2"/>
    <row r="152" ht="20.100000000000001" customHeight="1" x14ac:dyDescent="0.2"/>
    <row r="153" ht="20.100000000000001" customHeight="1" x14ac:dyDescent="0.2"/>
    <row r="154" ht="20.100000000000001" customHeight="1" x14ac:dyDescent="0.2"/>
    <row r="155" ht="20.100000000000001" customHeight="1" x14ac:dyDescent="0.2"/>
    <row r="156" ht="20.100000000000001" customHeight="1" x14ac:dyDescent="0.2"/>
    <row r="157" ht="20.100000000000001" customHeight="1" x14ac:dyDescent="0.2"/>
    <row r="158" ht="20.100000000000001" customHeight="1" x14ac:dyDescent="0.2"/>
    <row r="159" ht="20.100000000000001" customHeight="1" x14ac:dyDescent="0.2"/>
    <row r="160" ht="20.100000000000001" customHeight="1" x14ac:dyDescent="0.2"/>
    <row r="161" ht="20.100000000000001" customHeight="1" x14ac:dyDescent="0.2"/>
    <row r="162" ht="20.100000000000001" customHeight="1" x14ac:dyDescent="0.2"/>
    <row r="163" ht="20.100000000000001" customHeight="1" x14ac:dyDescent="0.2"/>
    <row r="164" ht="20.100000000000001" customHeight="1" x14ac:dyDescent="0.2"/>
    <row r="165" ht="20.100000000000001" customHeight="1" x14ac:dyDescent="0.2"/>
    <row r="166" ht="20.100000000000001" customHeight="1" x14ac:dyDescent="0.2"/>
    <row r="167" ht="20.100000000000001" customHeight="1" x14ac:dyDescent="0.2"/>
    <row r="168" ht="20.100000000000001" customHeight="1" x14ac:dyDescent="0.2"/>
    <row r="169" ht="20.100000000000001" customHeight="1" x14ac:dyDescent="0.2"/>
    <row r="170" ht="20.100000000000001" customHeight="1" x14ac:dyDescent="0.2"/>
    <row r="171" ht="20.100000000000001" customHeight="1" x14ac:dyDescent="0.2"/>
    <row r="172" ht="20.100000000000001" customHeight="1" x14ac:dyDescent="0.2"/>
    <row r="173" ht="20.100000000000001" customHeight="1" x14ac:dyDescent="0.2"/>
    <row r="174" ht="20.100000000000001" customHeight="1" x14ac:dyDescent="0.2"/>
    <row r="175" ht="20.100000000000001" customHeight="1" x14ac:dyDescent="0.2"/>
    <row r="176" ht="20.100000000000001" customHeight="1" x14ac:dyDescent="0.2"/>
    <row r="177" ht="20.100000000000001" customHeight="1" x14ac:dyDescent="0.2"/>
    <row r="178" ht="20.100000000000001" customHeight="1" x14ac:dyDescent="0.2"/>
    <row r="179" ht="20.100000000000001" customHeight="1" x14ac:dyDescent="0.2"/>
    <row r="180" ht="20.100000000000001" customHeight="1" x14ac:dyDescent="0.2"/>
    <row r="181" ht="20.100000000000001" customHeight="1" x14ac:dyDescent="0.2"/>
    <row r="182" ht="20.100000000000001" customHeight="1" x14ac:dyDescent="0.2"/>
    <row r="183" ht="20.100000000000001" customHeight="1" x14ac:dyDescent="0.2"/>
    <row r="184" ht="20.100000000000001" customHeight="1" x14ac:dyDescent="0.2"/>
    <row r="185" ht="20.100000000000001" customHeight="1" x14ac:dyDescent="0.2"/>
    <row r="186" ht="20.100000000000001" customHeight="1" x14ac:dyDescent="0.2"/>
    <row r="187" ht="20.100000000000001" customHeight="1" x14ac:dyDescent="0.2"/>
    <row r="188" ht="20.100000000000001" customHeight="1" x14ac:dyDescent="0.2"/>
    <row r="189" ht="20.100000000000001" customHeight="1" x14ac:dyDescent="0.2"/>
    <row r="190" ht="20.100000000000001" customHeight="1" x14ac:dyDescent="0.2"/>
    <row r="191" ht="20.100000000000001" customHeight="1" x14ac:dyDescent="0.2"/>
    <row r="192" ht="20.100000000000001" customHeight="1" x14ac:dyDescent="0.2"/>
    <row r="193" ht="20.100000000000001" customHeight="1" x14ac:dyDescent="0.2"/>
    <row r="194" ht="20.100000000000001" customHeight="1" x14ac:dyDescent="0.2"/>
    <row r="195" ht="20.100000000000001" customHeight="1" x14ac:dyDescent="0.2"/>
    <row r="196" ht="20.100000000000001" customHeight="1" x14ac:dyDescent="0.2"/>
    <row r="197" ht="20.100000000000001" customHeight="1" x14ac:dyDescent="0.2"/>
    <row r="198" ht="20.100000000000001" customHeight="1" x14ac:dyDescent="0.2"/>
    <row r="199" ht="20.100000000000001" customHeight="1" x14ac:dyDescent="0.2"/>
    <row r="200" ht="20.100000000000001" customHeight="1" x14ac:dyDescent="0.2"/>
    <row r="201" ht="20.100000000000001" customHeight="1" x14ac:dyDescent="0.2"/>
    <row r="202" ht="20.100000000000001" customHeight="1" x14ac:dyDescent="0.2"/>
    <row r="203" ht="20.100000000000001" customHeight="1" x14ac:dyDescent="0.2"/>
    <row r="204" ht="20.100000000000001" customHeight="1" x14ac:dyDescent="0.2"/>
    <row r="205" ht="20.100000000000001" customHeight="1" x14ac:dyDescent="0.2"/>
    <row r="206" ht="20.100000000000001" customHeight="1" x14ac:dyDescent="0.2"/>
    <row r="207" ht="20.100000000000001" customHeight="1" x14ac:dyDescent="0.2"/>
    <row r="208" ht="20.100000000000001" customHeight="1" x14ac:dyDescent="0.2"/>
    <row r="209" ht="20.100000000000001" customHeight="1" x14ac:dyDescent="0.2"/>
    <row r="210" ht="20.100000000000001" customHeight="1" x14ac:dyDescent="0.2"/>
    <row r="211" ht="20.100000000000001" customHeight="1" x14ac:dyDescent="0.2"/>
    <row r="212" ht="20.100000000000001" customHeight="1" x14ac:dyDescent="0.2"/>
    <row r="213" ht="20.100000000000001" customHeight="1" x14ac:dyDescent="0.2"/>
    <row r="214" ht="20.100000000000001" customHeight="1" x14ac:dyDescent="0.2"/>
    <row r="215" ht="20.100000000000001" customHeight="1" x14ac:dyDescent="0.2"/>
    <row r="216" ht="20.100000000000001" customHeight="1" x14ac:dyDescent="0.2"/>
    <row r="217" ht="20.100000000000001" customHeight="1" x14ac:dyDescent="0.2"/>
    <row r="218" ht="20.100000000000001" customHeight="1" x14ac:dyDescent="0.2"/>
    <row r="219" ht="20.100000000000001" customHeight="1" x14ac:dyDescent="0.2"/>
    <row r="220" ht="20.100000000000001" customHeight="1" x14ac:dyDescent="0.2"/>
    <row r="221" ht="20.100000000000001" customHeight="1" x14ac:dyDescent="0.2"/>
    <row r="222" ht="20.100000000000001" customHeight="1" x14ac:dyDescent="0.2"/>
    <row r="223" ht="20.100000000000001" customHeight="1" x14ac:dyDescent="0.2"/>
    <row r="224" ht="20.100000000000001" customHeight="1" x14ac:dyDescent="0.2"/>
    <row r="225" ht="20.100000000000001" customHeight="1" x14ac:dyDescent="0.2"/>
    <row r="226" ht="20.100000000000001" customHeight="1" x14ac:dyDescent="0.2"/>
    <row r="227" ht="20.100000000000001" customHeight="1" x14ac:dyDescent="0.2"/>
    <row r="228" ht="20.100000000000001" customHeight="1" x14ac:dyDescent="0.2"/>
    <row r="229" ht="20.100000000000001" customHeight="1" x14ac:dyDescent="0.2"/>
    <row r="230" ht="20.100000000000001" customHeight="1" x14ac:dyDescent="0.2"/>
    <row r="231" ht="20.100000000000001" customHeight="1" x14ac:dyDescent="0.2"/>
    <row r="232" ht="20.100000000000001" customHeight="1" x14ac:dyDescent="0.2"/>
    <row r="233" ht="20.100000000000001" customHeight="1" x14ac:dyDescent="0.2"/>
    <row r="234" ht="20.100000000000001" customHeight="1" x14ac:dyDescent="0.2"/>
    <row r="235" ht="20.100000000000001" customHeight="1" x14ac:dyDescent="0.2"/>
    <row r="236" ht="20.100000000000001" customHeight="1" x14ac:dyDescent="0.2"/>
    <row r="237" ht="20.100000000000001" customHeight="1" x14ac:dyDescent="0.2"/>
    <row r="238" ht="20.100000000000001" customHeight="1" x14ac:dyDescent="0.2"/>
    <row r="239" ht="20.100000000000001" customHeight="1" x14ac:dyDescent="0.2"/>
    <row r="240" ht="20.100000000000001" customHeight="1" x14ac:dyDescent="0.2"/>
    <row r="241" ht="20.100000000000001" customHeight="1" x14ac:dyDescent="0.2"/>
    <row r="242" ht="20.100000000000001" customHeight="1" x14ac:dyDescent="0.2"/>
    <row r="243" ht="20.100000000000001" customHeight="1" x14ac:dyDescent="0.2"/>
    <row r="244" ht="20.100000000000001" customHeight="1" x14ac:dyDescent="0.2"/>
    <row r="245" ht="20.100000000000001" customHeight="1" x14ac:dyDescent="0.2"/>
    <row r="246" ht="20.100000000000001" customHeight="1" x14ac:dyDescent="0.2"/>
    <row r="247" ht="20.100000000000001" customHeight="1" x14ac:dyDescent="0.2"/>
    <row r="248" ht="20.100000000000001" customHeight="1" x14ac:dyDescent="0.2"/>
    <row r="249" ht="20.100000000000001" customHeight="1" x14ac:dyDescent="0.2"/>
    <row r="250" ht="20.100000000000001" customHeight="1" x14ac:dyDescent="0.2"/>
    <row r="251" ht="20.100000000000001" customHeight="1" x14ac:dyDescent="0.2"/>
    <row r="252" ht="20.100000000000001" customHeight="1" x14ac:dyDescent="0.2"/>
    <row r="253" ht="20.100000000000001" customHeight="1" x14ac:dyDescent="0.2"/>
    <row r="254" ht="20.100000000000001" customHeight="1" x14ac:dyDescent="0.2"/>
    <row r="255" ht="20.100000000000001" customHeight="1" x14ac:dyDescent="0.2"/>
    <row r="256" ht="20.100000000000001" customHeight="1" x14ac:dyDescent="0.2"/>
    <row r="257" ht="20.100000000000001" customHeight="1" x14ac:dyDescent="0.2"/>
    <row r="258" ht="20.100000000000001" customHeight="1" x14ac:dyDescent="0.2"/>
    <row r="259" ht="20.100000000000001" customHeight="1" x14ac:dyDescent="0.2"/>
    <row r="260" ht="20.100000000000001" customHeight="1" x14ac:dyDescent="0.2"/>
    <row r="261" ht="20.100000000000001" customHeight="1" x14ac:dyDescent="0.2"/>
    <row r="262" ht="20.100000000000001" customHeight="1" x14ac:dyDescent="0.2"/>
    <row r="263" ht="20.100000000000001" customHeight="1" x14ac:dyDescent="0.2"/>
    <row r="264" ht="20.100000000000001" customHeight="1" x14ac:dyDescent="0.2"/>
    <row r="265" ht="20.100000000000001" customHeight="1" x14ac:dyDescent="0.2"/>
    <row r="266" ht="20.100000000000001" customHeight="1" x14ac:dyDescent="0.2"/>
    <row r="267" ht="20.100000000000001" customHeight="1" x14ac:dyDescent="0.2"/>
    <row r="268" ht="20.100000000000001" customHeight="1" x14ac:dyDescent="0.2"/>
    <row r="269" ht="20.100000000000001" customHeight="1" x14ac:dyDescent="0.2"/>
    <row r="270" ht="20.100000000000001" customHeight="1" x14ac:dyDescent="0.2"/>
    <row r="271" ht="20.100000000000001" customHeight="1" x14ac:dyDescent="0.2"/>
    <row r="272" ht="20.100000000000001" customHeight="1" x14ac:dyDescent="0.2"/>
    <row r="273" ht="20.100000000000001" customHeight="1" x14ac:dyDescent="0.2"/>
    <row r="274" ht="20.100000000000001" customHeight="1" x14ac:dyDescent="0.2"/>
    <row r="275" ht="20.100000000000001" customHeight="1" x14ac:dyDescent="0.2"/>
    <row r="276" ht="20.100000000000001" customHeight="1" x14ac:dyDescent="0.2"/>
    <row r="277" ht="20.100000000000001" customHeight="1" x14ac:dyDescent="0.2"/>
    <row r="278" ht="20.100000000000001" customHeight="1" x14ac:dyDescent="0.2"/>
    <row r="279" ht="20.100000000000001" customHeight="1" x14ac:dyDescent="0.2"/>
    <row r="280" ht="20.100000000000001" customHeight="1" x14ac:dyDescent="0.2"/>
    <row r="281" ht="20.100000000000001" customHeight="1" x14ac:dyDescent="0.2"/>
    <row r="282" ht="20.100000000000001" customHeight="1" x14ac:dyDescent="0.2"/>
    <row r="283" ht="20.100000000000001" customHeight="1" x14ac:dyDescent="0.2"/>
    <row r="284" ht="20.100000000000001" customHeight="1" x14ac:dyDescent="0.2"/>
    <row r="285" ht="20.100000000000001" customHeight="1" x14ac:dyDescent="0.2"/>
    <row r="286" ht="20.100000000000001" customHeight="1" x14ac:dyDescent="0.2"/>
    <row r="287" ht="20.100000000000001" customHeight="1" x14ac:dyDescent="0.2"/>
    <row r="288" ht="20.100000000000001" customHeight="1" x14ac:dyDescent="0.2"/>
    <row r="289" ht="20.100000000000001" customHeight="1" x14ac:dyDescent="0.2"/>
    <row r="290" ht="20.100000000000001" customHeight="1" x14ac:dyDescent="0.2"/>
    <row r="291" ht="20.100000000000001" customHeight="1" x14ac:dyDescent="0.2"/>
    <row r="292" ht="20.100000000000001" customHeight="1" x14ac:dyDescent="0.2"/>
    <row r="293" ht="20.100000000000001" customHeight="1" x14ac:dyDescent="0.2"/>
    <row r="294" ht="20.100000000000001" customHeight="1" x14ac:dyDescent="0.2"/>
    <row r="295" ht="20.100000000000001" customHeight="1" x14ac:dyDescent="0.2"/>
    <row r="296" ht="20.100000000000001" customHeight="1" x14ac:dyDescent="0.2"/>
    <row r="297" ht="20.100000000000001" customHeight="1" x14ac:dyDescent="0.2"/>
    <row r="298" ht="20.100000000000001" customHeight="1" x14ac:dyDescent="0.2"/>
    <row r="299" ht="20.100000000000001" customHeight="1" x14ac:dyDescent="0.2"/>
    <row r="300" ht="20.100000000000001" customHeight="1" x14ac:dyDescent="0.2"/>
    <row r="301" ht="20.100000000000001" customHeight="1" x14ac:dyDescent="0.2"/>
    <row r="302" ht="20.100000000000001" customHeight="1" x14ac:dyDescent="0.2"/>
    <row r="303" ht="20.100000000000001" customHeight="1" x14ac:dyDescent="0.2"/>
    <row r="304" ht="20.100000000000001" customHeight="1" x14ac:dyDescent="0.2"/>
    <row r="305" ht="20.100000000000001" customHeight="1" x14ac:dyDescent="0.2"/>
    <row r="306" ht="20.100000000000001" customHeight="1" x14ac:dyDescent="0.2"/>
    <row r="307" ht="20.100000000000001" customHeight="1" x14ac:dyDescent="0.2"/>
    <row r="308" ht="20.100000000000001" customHeight="1" x14ac:dyDescent="0.2"/>
    <row r="309" ht="20.100000000000001" customHeight="1" x14ac:dyDescent="0.2"/>
    <row r="310" ht="20.100000000000001" customHeight="1" x14ac:dyDescent="0.2"/>
  </sheetData>
  <mergeCells count="6">
    <mergeCell ref="B34:F34"/>
    <mergeCell ref="B13:C13"/>
    <mergeCell ref="B15:C15"/>
    <mergeCell ref="B23:H23"/>
    <mergeCell ref="B32:H32"/>
    <mergeCell ref="B33:H33"/>
  </mergeCells>
  <printOptions horizontalCentered="1"/>
  <pageMargins left="7.575757575757576E-3" right="0.7" top="0.75" bottom="0.75" header="0.3" footer="0.3"/>
  <pageSetup paperSize="9" scale="80" orientation="portrait" r:id="rId1"/>
  <ignoredErrors>
    <ignoredError sqref="D27:H27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56</vt:i4>
      </vt:variant>
      <vt:variant>
        <vt:lpstr>Named Ranges</vt:lpstr>
      </vt:variant>
      <vt:variant>
        <vt:i4>56</vt:i4>
      </vt:variant>
    </vt:vector>
  </HeadingPairs>
  <TitlesOfParts>
    <vt:vector size="112" baseType="lpstr">
      <vt:lpstr>Factbook Q4 2019 </vt:lpstr>
      <vt:lpstr>Contents</vt:lpstr>
      <vt:lpstr>Nordea overview</vt:lpstr>
      <vt:lpstr>Financials start</vt:lpstr>
      <vt:lpstr>Key financial figures  </vt:lpstr>
      <vt:lpstr>Key financial figures 2 </vt:lpstr>
      <vt:lpstr>NII - bridge   </vt:lpstr>
      <vt:lpstr>NCI, Expenses, Loan losses  </vt:lpstr>
      <vt:lpstr>Net loan losses   </vt:lpstr>
      <vt:lpstr>PeB</vt:lpstr>
      <vt:lpstr>PeB Total</vt:lpstr>
      <vt:lpstr>PeB Spec</vt:lpstr>
      <vt:lpstr>BB  Start  </vt:lpstr>
      <vt:lpstr>BB Total</vt:lpstr>
      <vt:lpstr>BB Spec</vt:lpstr>
      <vt:lpstr>Nordea Finance</vt:lpstr>
      <vt:lpstr>LCI</vt:lpstr>
      <vt:lpstr>LC&amp;I Total</vt:lpstr>
      <vt:lpstr>A&amp;WM </vt:lpstr>
      <vt:lpstr>A&amp;WM Total</vt:lpstr>
      <vt:lpstr>PB and A&amp;WM </vt:lpstr>
      <vt:lpstr>Life &amp; Pensions - 1</vt:lpstr>
      <vt:lpstr>Life &amp; Pensions - 2</vt:lpstr>
      <vt:lpstr>AuM</vt:lpstr>
      <vt:lpstr>Group Functions and Others</vt:lpstr>
      <vt:lpstr>GF and other</vt:lpstr>
      <vt:lpstr>Risk, liquidity, capital st </vt:lpstr>
      <vt:lpstr>Lending by sector</vt:lpstr>
      <vt:lpstr>Fair Value</vt:lpstr>
      <vt:lpstr>Lending by country and industry</vt:lpstr>
      <vt:lpstr>Lending by industry</vt:lpstr>
      <vt:lpstr>Credit portfolio by BU Q4</vt:lpstr>
      <vt:lpstr>Credit portfolio by BU Q3 </vt:lpstr>
      <vt:lpstr>Shipping oil and oil services</vt:lpstr>
      <vt:lpstr>Impaired Loans 1</vt:lpstr>
      <vt:lpstr>Impaired Loans 2 </vt:lpstr>
      <vt:lpstr>Loans &amp; Impairment  </vt:lpstr>
      <vt:lpstr>Rating, Market risk</vt:lpstr>
      <vt:lpstr> LTV and amortization </vt:lpstr>
      <vt:lpstr>Own Funds &amp; Ratios</vt:lpstr>
      <vt:lpstr>REA &amp; Risk weights </vt:lpstr>
      <vt:lpstr>Requirement</vt:lpstr>
      <vt:lpstr>Market risk </vt:lpstr>
      <vt:lpstr>Own funds</vt:lpstr>
      <vt:lpstr>IRB</vt:lpstr>
      <vt:lpstr>REA - legal </vt:lpstr>
      <vt:lpstr>Bank </vt:lpstr>
      <vt:lpstr>Bank2 </vt:lpstr>
      <vt:lpstr>Bank3 </vt:lpstr>
      <vt:lpstr>Bank4 </vt:lpstr>
      <vt:lpstr>Bank5 </vt:lpstr>
      <vt:lpstr>Funding  </vt:lpstr>
      <vt:lpstr>Liquidity  </vt:lpstr>
      <vt:lpstr>Macro start</vt:lpstr>
      <vt:lpstr>Info - Macroeconomic data  </vt:lpstr>
      <vt:lpstr>Contacts and financial calendar</vt:lpstr>
      <vt:lpstr>' LTV and amortization '!Print_Area</vt:lpstr>
      <vt:lpstr>'A&amp;WM '!Print_Area</vt:lpstr>
      <vt:lpstr>'A&amp;WM Total'!Print_Area</vt:lpstr>
      <vt:lpstr>AuM!Print_Area</vt:lpstr>
      <vt:lpstr>'Bank '!Print_Area</vt:lpstr>
      <vt:lpstr>'Bank2 '!Print_Area</vt:lpstr>
      <vt:lpstr>'Bank3 '!Print_Area</vt:lpstr>
      <vt:lpstr>'Bank4 '!Print_Area</vt:lpstr>
      <vt:lpstr>'Bank5 '!Print_Area</vt:lpstr>
      <vt:lpstr>'BB  Start  '!Print_Area</vt:lpstr>
      <vt:lpstr>'BB Spec'!Print_Area</vt:lpstr>
      <vt:lpstr>'BB Total'!Print_Area</vt:lpstr>
      <vt:lpstr>'Contacts and financial calendar'!Print_Area</vt:lpstr>
      <vt:lpstr>Contents!Print_Area</vt:lpstr>
      <vt:lpstr>'Credit portfolio by BU Q3 '!Print_Area</vt:lpstr>
      <vt:lpstr>'Credit portfolio by BU Q4'!Print_Area</vt:lpstr>
      <vt:lpstr>'Factbook Q4 2019 '!Print_Area</vt:lpstr>
      <vt:lpstr>'Fair Value'!Print_Area</vt:lpstr>
      <vt:lpstr>'Financials start'!Print_Area</vt:lpstr>
      <vt:lpstr>'Funding  '!Print_Area</vt:lpstr>
      <vt:lpstr>'GF and other'!Print_Area</vt:lpstr>
      <vt:lpstr>'Group Functions and Others'!Print_Area</vt:lpstr>
      <vt:lpstr>'Impaired Loans 1'!Print_Area</vt:lpstr>
      <vt:lpstr>'Impaired Loans 2 '!Print_Area</vt:lpstr>
      <vt:lpstr>'Info - Macroeconomic data  '!Print_Area</vt:lpstr>
      <vt:lpstr>IRB!Print_Area</vt:lpstr>
      <vt:lpstr>'Key financial figures  '!Print_Area</vt:lpstr>
      <vt:lpstr>'Key financial figures 2 '!Print_Area</vt:lpstr>
      <vt:lpstr>'LC&amp;I Total'!Print_Area</vt:lpstr>
      <vt:lpstr>LCI!Print_Area</vt:lpstr>
      <vt:lpstr>'Lending by country and industry'!Print_Area</vt:lpstr>
      <vt:lpstr>'Lending by industry'!Print_Area</vt:lpstr>
      <vt:lpstr>'Lending by sector'!Print_Area</vt:lpstr>
      <vt:lpstr>'Life &amp; Pensions - 1'!Print_Area</vt:lpstr>
      <vt:lpstr>'Life &amp; Pensions - 2'!Print_Area</vt:lpstr>
      <vt:lpstr>'Liquidity  '!Print_Area</vt:lpstr>
      <vt:lpstr>'Loans &amp; Impairment  '!Print_Area</vt:lpstr>
      <vt:lpstr>'Macro start'!Print_Area</vt:lpstr>
      <vt:lpstr>'Market risk '!Print_Area</vt:lpstr>
      <vt:lpstr>'NCI, Expenses, Loan losses  '!Print_Area</vt:lpstr>
      <vt:lpstr>'Net loan losses   '!Print_Area</vt:lpstr>
      <vt:lpstr>'NII - bridge   '!Print_Area</vt:lpstr>
      <vt:lpstr>'Nordea Finance'!Print_Area</vt:lpstr>
      <vt:lpstr>'Nordea overview'!Print_Area</vt:lpstr>
      <vt:lpstr>'Own funds'!Print_Area</vt:lpstr>
      <vt:lpstr>'Own Funds &amp; Ratios'!Print_Area</vt:lpstr>
      <vt:lpstr>'PB and A&amp;WM '!Print_Area</vt:lpstr>
      <vt:lpstr>PeB!Print_Area</vt:lpstr>
      <vt:lpstr>'PeB Spec'!Print_Area</vt:lpstr>
      <vt:lpstr>'PeB Total'!Print_Area</vt:lpstr>
      <vt:lpstr>'Rating, Market risk'!Print_Area</vt:lpstr>
      <vt:lpstr>'REA - legal '!Print_Area</vt:lpstr>
      <vt:lpstr>'REA &amp; Risk weights '!Print_Area</vt:lpstr>
      <vt:lpstr>Requirement!Print_Area</vt:lpstr>
      <vt:lpstr>'Risk, liquidity, capital st '!Print_Area</vt:lpstr>
      <vt:lpstr>'Shipping oil and oil services'!Print_Area</vt:lpstr>
    </vt:vector>
  </TitlesOfParts>
  <Company>Nordea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Brikho, Carolina</dc:creator>
  <cp:lastModifiedBy>Brikho, Carolina</cp:lastModifiedBy>
  <cp:lastPrinted>2020-02-04T15:34:21Z</cp:lastPrinted>
  <dcterms:created xsi:type="dcterms:W3CDTF">2017-10-04T11:39:15Z</dcterms:created>
  <dcterms:modified xsi:type="dcterms:W3CDTF">2020-02-25T08:47:35Z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ec17ee5-d002-416f-a486-c5f1fad2d957_Enabled">
    <vt:lpwstr>true</vt:lpwstr>
  </property>
  <property fmtid="{D5CDD505-2E9C-101B-9397-08002B2CF9AE}" pid="3" name="MSIP_Label_5ec17ee5-d002-416f-a486-c5f1fad2d957_SetDate">
    <vt:lpwstr>2019-04-25T11:37:49Z</vt:lpwstr>
  </property>
  <property fmtid="{D5CDD505-2E9C-101B-9397-08002B2CF9AE}" pid="4" name="MSIP_Label_5ec17ee5-d002-416f-a486-c5f1fad2d957_Method">
    <vt:lpwstr>Privileged</vt:lpwstr>
  </property>
  <property fmtid="{D5CDD505-2E9C-101B-9397-08002B2CF9AE}" pid="5" name="MSIP_Label_5ec17ee5-d002-416f-a486-c5f1fad2d957_Name">
    <vt:lpwstr>Open</vt:lpwstr>
  </property>
  <property fmtid="{D5CDD505-2E9C-101B-9397-08002B2CF9AE}" pid="6" name="MSIP_Label_5ec17ee5-d002-416f-a486-c5f1fad2d957_SiteId">
    <vt:lpwstr>8beccd60-0be6-4025-8e24-ca9ae679e1f4</vt:lpwstr>
  </property>
  <property fmtid="{D5CDD505-2E9C-101B-9397-08002B2CF9AE}" pid="7" name="MSIP_Label_5ec17ee5-d002-416f-a486-c5f1fad2d957_ActionId">
    <vt:lpwstr>8502dc24-479c-4d26-9360-0000f50b80a3</vt:lpwstr>
  </property>
</Properties>
</file>