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5745" yWindow="255" windowWidth="34470" windowHeight="11445" firstSheet="19" activeTab="23"/>
  </bookViews>
  <sheets>
    <sheet name="Factbook Q1 2017" sheetId="2" r:id="rId1"/>
    <sheet name="Contents" sheetId="3" r:id="rId2"/>
    <sheet name="Overview start" sheetId="4" r:id="rId3"/>
    <sheet name="Nordea overview" sheetId="5" r:id="rId4"/>
    <sheet name="Financials start" sheetId="6" r:id="rId5"/>
    <sheet name="Key financial figures" sheetId="156" r:id="rId6"/>
    <sheet name="Net interest income " sheetId="143" r:id="rId7"/>
    <sheet name="Net fee and commission inco" sheetId="139" r:id="rId8"/>
    <sheet name="Personal Banking start" sheetId="10" r:id="rId9"/>
    <sheet name="BA - PeB " sheetId="144" r:id="rId10"/>
    <sheet name="PeB - Den &amp; Fin   " sheetId="145" r:id="rId11"/>
    <sheet name="PeB - Nor &amp; Swe  " sheetId="146" r:id="rId12"/>
    <sheet name=" PeB - Baltic &amp; Other  " sheetId="147" r:id="rId13"/>
    <sheet name="Com &amp; Bus Banking  Start" sheetId="95" r:id="rId14"/>
    <sheet name="BA - CBB " sheetId="148" r:id="rId15"/>
    <sheet name="CBB - CB &amp; BB" sheetId="149" r:id="rId16"/>
    <sheet name="CBB - Other " sheetId="150" r:id="rId17"/>
    <sheet name="Nordea Finance  " sheetId="97" r:id="rId18"/>
    <sheet name="Wholesale start" sheetId="17" r:id="rId19"/>
    <sheet name="BA - Wholesale " sheetId="128" r:id="rId20"/>
    <sheet name="Wholesale - CIB &amp; SOO" sheetId="129" r:id="rId21"/>
    <sheet name="Wholesale - Russia &amp; Other  " sheetId="130" r:id="rId22"/>
    <sheet name="Wealth start" sheetId="21" r:id="rId23"/>
    <sheet name="BA - Wealth Man &amp; Asset Man" sheetId="152" r:id="rId24"/>
    <sheet name="Wealth - Private Bankin &amp; Other" sheetId="153" r:id="rId25"/>
    <sheet name="Wealth Mgmt - Life &amp; Pensio" sheetId="157" r:id="rId26"/>
    <sheet name="Wealth Mgmt - AuM" sheetId="100" r:id="rId27"/>
    <sheet name="Group Functions and Other start" sheetId="26" r:id="rId28"/>
    <sheet name="Group Functions and Other " sheetId="154" r:id="rId29"/>
    <sheet name="Risk, liquidity, capital start" sheetId="28" r:id="rId30"/>
    <sheet name="Lending, losses, impairment" sheetId="131" r:id="rId31"/>
    <sheet name="Sheet 1" sheetId="132" r:id="rId32"/>
    <sheet name="Sheet 2" sheetId="133" r:id="rId33"/>
    <sheet name="Sheet 3" sheetId="134" r:id="rId34"/>
    <sheet name="Sheet 4" sheetId="135" r:id="rId35"/>
    <sheet name="Sheet 5" sheetId="136" r:id="rId36"/>
    <sheet name="Sheet 6" sheetId="137" r:id="rId37"/>
    <sheet name="Sheet 7" sheetId="138" r:id="rId38"/>
    <sheet name="Loans and impairment " sheetId="125" r:id="rId39"/>
    <sheet name="Rating, Market risk" sheetId="32" r:id="rId40"/>
    <sheet name=" LTV and amortization" sheetId="91" r:id="rId41"/>
    <sheet name="Group Capital" sheetId="111" r:id="rId42"/>
    <sheet name="Group2 " sheetId="113" r:id="rId43"/>
    <sheet name="Group3 " sheetId="114" r:id="rId44"/>
    <sheet name="Group4 " sheetId="115" r:id="rId45"/>
    <sheet name="Group5 " sheetId="116" r:id="rId46"/>
    <sheet name="Group6 " sheetId="117" r:id="rId47"/>
    <sheet name="Graph " sheetId="118" r:id="rId48"/>
    <sheet name="Group7" sheetId="119" r:id="rId49"/>
    <sheet name="Bank" sheetId="120" r:id="rId50"/>
    <sheet name="Bank2 " sheetId="121" r:id="rId51"/>
    <sheet name="Bank3" sheetId="122" r:id="rId52"/>
    <sheet name="Bank4 " sheetId="123" r:id="rId53"/>
    <sheet name="Bank5" sheetId="124" r:id="rId54"/>
    <sheet name="Funding" sheetId="47" r:id="rId55"/>
    <sheet name="Liquidity buffer  " sheetId="141" r:id="rId56"/>
    <sheet name="General info &amp; macro start" sheetId="50" r:id="rId57"/>
    <sheet name="Market shares " sheetId="151" r:id="rId58"/>
    <sheet name="Info - Payments &amp; transacti " sheetId="142" r:id="rId59"/>
    <sheet name="Info - Macroeconomic data  " sheetId="98" r:id="rId60"/>
    <sheet name="Contacts and financial calendar" sheetId="52"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__EUR2003">'[1]Calculated forecast'!$O$2</definedName>
    <definedName name="__EUR2003">'[1]Calculated forecast'!$O$2</definedName>
    <definedName name="__inv1" localSheetId="25">#REF!</definedName>
    <definedName name="__inv1">#REF!</definedName>
    <definedName name="__Key1" localSheetId="25">#REF!</definedName>
    <definedName name="__Key1">#REF!</definedName>
    <definedName name="__key2" localSheetId="25">#REF!</definedName>
    <definedName name="__key2">#REF!</definedName>
    <definedName name="_AMO_UniqueIdentifier" hidden="1">"'965a6ed6-3ee4-4d00-96d5-1559ea48fc0d'"</definedName>
    <definedName name="_aum2" localSheetId="25">#REF!</definedName>
    <definedName name="_aum2">#REF!</definedName>
    <definedName name="_EUR2003">'[1]Calculated forecast'!$O$2</definedName>
    <definedName name="_inv1" localSheetId="25">#REF!</definedName>
    <definedName name="_inv1">#REF!</definedName>
    <definedName name="_Key1" localSheetId="25">#REF!</definedName>
    <definedName name="_Key1">#REF!</definedName>
    <definedName name="_key2" localSheetId="25">#REF!</definedName>
    <definedName name="_key2">#REF!</definedName>
    <definedName name="_MM1">[2]XXX!$C$38</definedName>
    <definedName name="_Order1" hidden="1">255</definedName>
    <definedName name="_Order2" hidden="1">255</definedName>
    <definedName name="_Sort" localSheetId="40" hidden="1">'[3]Work Sheet'!#REF!</definedName>
    <definedName name="_Sort" localSheetId="14" hidden="1">'[3]Work Sheet'!#REF!</definedName>
    <definedName name="_Sort" localSheetId="15" hidden="1">'[3]Work Sheet'!#REF!</definedName>
    <definedName name="_Sort" localSheetId="16" hidden="1">'[3]Work Sheet'!#REF!</definedName>
    <definedName name="_Sort" localSheetId="28" hidden="1">'[3]Work Sheet'!#REF!</definedName>
    <definedName name="_Sort" localSheetId="59" hidden="1">'[3]Work Sheet'!#REF!</definedName>
    <definedName name="_Sort" localSheetId="58" hidden="1">'[3]Work Sheet'!#REF!</definedName>
    <definedName name="_Sort" localSheetId="5" hidden="1">'[3]Work Sheet'!#REF!</definedName>
    <definedName name="_Sort" localSheetId="38" hidden="1">'[3]Work Sheet'!#REF!</definedName>
    <definedName name="_Sort" localSheetId="57" hidden="1">'[3]Work Sheet'!#REF!</definedName>
    <definedName name="_Sort" localSheetId="7" hidden="1">'[3]Work Sheet'!#REF!</definedName>
    <definedName name="_Sort" localSheetId="6" hidden="1">'[3]Work Sheet'!#REF!</definedName>
    <definedName name="_Sort" localSheetId="17" hidden="1">'[3]Work Sheet'!#REF!</definedName>
    <definedName name="_Sort" localSheetId="32" hidden="1">'[3]Work Sheet'!#REF!</definedName>
    <definedName name="_Sort" localSheetId="34" hidden="1">'[3]Work Sheet'!#REF!</definedName>
    <definedName name="_Sort" localSheetId="26" hidden="1">'[3]Work Sheet'!#REF!</definedName>
    <definedName name="_Sort" localSheetId="25" hidden="1">'[3]Work Sheet'!#REF!</definedName>
    <definedName name="_Sort" hidden="1">'[3]Work Sheet'!#REF!</definedName>
    <definedName name="_YY1">[2]XXX!$C$36</definedName>
    <definedName name="A" localSheetId="25">#REF!</definedName>
    <definedName name="A">#REF!</definedName>
    <definedName name="Afr" localSheetId="25">#REF!</definedName>
    <definedName name="Afr">#REF!</definedName>
    <definedName name="AMKeyFig" localSheetId="25">#REF!</definedName>
    <definedName name="AMKeyFig">#REF!</definedName>
    <definedName name="AMKeyFigLife" localSheetId="25">#REF!</definedName>
    <definedName name="AMKeyFigLife">#REF!</definedName>
    <definedName name="AMVolume" localSheetId="25">#REF!</definedName>
    <definedName name="AMVolume">#REF!</definedName>
    <definedName name="as" localSheetId="40"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59" hidden="1">{"5 * utfall + budget",#N/A,FALSE,"T-0298";"5 * bolag",#N/A,FALSE,"T-0298";"Unibank, utfall alla",#N/A,FALSE,"T-0298";#N/A,#N/A,FALSE,"Koncernskulder";#N/A,#N/A,FALSE,"Koncernfakturering"}</definedName>
    <definedName name="as" localSheetId="58" hidden="1">{"5 * utfall + budget",#N/A,FALSE,"T-0298";"5 * bolag",#N/A,FALSE,"T-0298";"Unibank, utfall alla",#N/A,FALSE,"T-0298";#N/A,#N/A,FALSE,"Koncernskulder";#N/A,#N/A,FALSE,"Koncernfakturering"}</definedName>
    <definedName name="as" localSheetId="5"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localSheetId="57"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17"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25">#REF!</definedName>
    <definedName name="asset">#REF!</definedName>
    <definedName name="asset1" localSheetId="25">#REF!</definedName>
    <definedName name="asset1">#REF!</definedName>
    <definedName name="aum" localSheetId="25">#REF!</definedName>
    <definedName name="aum">#REF!</definedName>
    <definedName name="AUMs" localSheetId="25">#REF!</definedName>
    <definedName name="AUMs">#REF!</definedName>
    <definedName name="balance" localSheetId="25">#REF!</definedName>
    <definedName name="balance">#REF!</definedName>
    <definedName name="Balance_sheet__end_of_period" localSheetId="25">#REF!</definedName>
    <definedName name="Balance_sheet__end_of_period">#REF!</definedName>
    <definedName name="balancesheet" localSheetId="25">#REF!</definedName>
    <definedName name="balancesheet">#REF!</definedName>
    <definedName name="bankBaltics" localSheetId="25">#REF!</definedName>
    <definedName name="bankBaltics">#REF!</definedName>
    <definedName name="bankingRussia" localSheetId="25">#REF!</definedName>
    <definedName name="bankingRussia">#REF!</definedName>
    <definedName name="bankPoland" localSheetId="25">#REF!</definedName>
    <definedName name="bankPoland">#REF!</definedName>
    <definedName name="BAtable" localSheetId="25">#REF!</definedName>
    <definedName name="BAtable">#REF!</definedName>
    <definedName name="BB">[4]Försäkringar!$AD$2</definedName>
    <definedName name="Bol">'[4]Konto koncern'!$A$6:$A$337</definedName>
    <definedName name="BPS">OFFSET([5]Chart!$Z$11,1,0,COUNTA([5]Chart!$Z$11:$Z$38)-1,1)</definedName>
    <definedName name="BPSVerticalchart">IF([5]Chart!$AG$16=1,OFFSET([5]Chart!$Z$11,1,0,COUNTA([5]Chart!$Z$11:$Z$33)-1,1),IF([5]Chart!$AG$16=2,OFFSET([5]Chart!$Z$11,1,0,COUNTA([5]Chart!$Z$11:$Z$38)-1,1),IF([5]Chart!$AG$16=3,OFFSET([5]Chart!$Z$11,1,0,COUNTA([5]Chart!$Z$11:$Z$21)-1,1),IF([5]Chart!$AG$16=4,OFFSET([5]Chart!$Z$11,1,0,COUNTA([5]Chart!$Z$11:$Z$28)-1,1)))))</definedName>
    <definedName name="business" localSheetId="25">#REF!</definedName>
    <definedName name="business">#REF!</definedName>
    <definedName name="cap.adequacy" localSheetId="25">#REF!</definedName>
    <definedName name="cap.adequacy">#REF!</definedName>
    <definedName name="Capital_adequacy" localSheetId="25">#REF!</definedName>
    <definedName name="Capital_adequacy">#REF!</definedName>
    <definedName name="cashflow" localSheetId="25">#REF!</definedName>
    <definedName name="cashflow">#REF!</definedName>
    <definedName name="CIBKeyFig" localSheetId="25">#REF!</definedName>
    <definedName name="CIBKeyFig">#REF!</definedName>
    <definedName name="CIBOP" localSheetId="25">#REF!</definedName>
    <definedName name="CIBOP">#REF!</definedName>
    <definedName name="cmb" localSheetId="25">#REF!</definedName>
    <definedName name="cmb">#REF!</definedName>
    <definedName name="cmb_cmb" localSheetId="25">#REF!</definedName>
    <definedName name="cmb_cmb">#REF!</definedName>
    <definedName name="cmp" localSheetId="25">#REF!</definedName>
    <definedName name="cmp">#REF!</definedName>
    <definedName name="CONS">OFFSET('[6]Chart Losses'!$M$7,COUNT('[6]Chart Losses'!$M$7:$M$50)-'[6]Chart Losses'!$H$1,,'[6]Chart Losses'!$H$1)</definedName>
    <definedName name="CORP">OFFSET('[6]Chart Losses'!$J$7,COUNT('[6]Chart Losses'!$J$7:$J$50)-'[6]Chart Losses'!$H$1,,'[6]Chart Losses'!$H$1)</definedName>
    <definedName name="corp.inst" localSheetId="25">#REF!</definedName>
    <definedName name="corp.inst">#REF!</definedName>
    <definedName name="corp1" localSheetId="25">#REF!</definedName>
    <definedName name="corp1">#REF!</definedName>
    <definedName name="_xlnm.Criteria" localSheetId="25">#REF!</definedName>
    <definedName name="_xlnm.Criteria">#REF!</definedName>
    <definedName name="cru_ytd" localSheetId="25">#REF!</definedName>
    <definedName name="cru_ytd">#REF!</definedName>
    <definedName name="cru_ytd_eng" localSheetId="25">#REF!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25">#REF!</definedName>
    <definedName name="csNFC_XL_Pensionfunds_Dim11">#REF!</definedName>
    <definedName name="csNFC_XL_Pensionfunds_Dim12">"="</definedName>
    <definedName name="csNFC_XL_PensionfundsAnchor" localSheetId="25">#REF!</definedName>
    <definedName name="csNFC_XL_PensionfundsAnchor">#REF!</definedName>
    <definedName name="csRefreshOnOpen">1</definedName>
    <definedName name="csRefreshOnRotate">1</definedName>
    <definedName name="Currency">[7]Factors!$B$13</definedName>
    <definedName name="cust" localSheetId="25">#REF!</definedName>
    <definedName name="cust">#REF!</definedName>
    <definedName name="cust_segm" localSheetId="25">#REF!</definedName>
    <definedName name="cust_segm">#REF!</definedName>
    <definedName name="DanskMdRapport">[8]Månedsrapport!$A$1:$F$103</definedName>
    <definedName name="data_imp_start" localSheetId="25">[9]Beholdningsdata!#REF!</definedName>
    <definedName name="data_imp_start">[9]Beholdningsdata!#REF!</definedName>
    <definedName name="_xlnm.Database" localSheetId="25">#REF!</definedName>
    <definedName name="_xlnm.Database">#REF!</definedName>
    <definedName name="Date">'[10]Input Sheet'!$A$1</definedName>
    <definedName name="DatoValg">[8]HelpSheet!$C$5:$C$16</definedName>
    <definedName name="DATUM">OFFSET('[6]Chart Losses'!$H$7,COUNT('[6]Chart Losses'!$H$7:$H$50)-'[6]Chart Losses'!$H$1,,'[6]Chart Losses'!$H$1)</definedName>
    <definedName name="DB">'[4]Konto koncern'!$A$3:$O$335</definedName>
    <definedName name="dddd" localSheetId="40"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59" hidden="1">{#N/A,#N/A,TRUE,"Forside";#N/A,#N/A,TRUE,"Contents";#N/A,#N/A,TRUE,"Opera. income stat.";#N/A,#N/A,TRUE,"Business area ";#N/A,#N/A,TRUE,"Statutory income statem."}</definedName>
    <definedName name="dddd" localSheetId="58" hidden="1">{#N/A,#N/A,TRUE,"Forside";#N/A,#N/A,TRUE,"Contents";#N/A,#N/A,TRUE,"Opera. income stat.";#N/A,#N/A,TRUE,"Business area ";#N/A,#N/A,TRUE,"Statutory income statem."}</definedName>
    <definedName name="dddd" localSheetId="5"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localSheetId="57"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17"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25">#REF!</definedName>
    <definedName name="DeafaultedLoans">#REF!</definedName>
    <definedName name="Denmark">[11]Sheet1!$C$17</definedName>
    <definedName name="derivatives" localSheetId="25">#REF!</definedName>
    <definedName name="derivatives">#REF!</definedName>
    <definedName name="DK_DKK_V">[11]Sheet1!$C$21</definedName>
    <definedName name="DK_EURO_V">[12]Sheet1!$C$12</definedName>
    <definedName name="dollarkurs">[13]Forecast!$C$182</definedName>
    <definedName name="EngelskMdRapport" localSheetId="25">[8]Månedsrapport!#REF!</definedName>
    <definedName name="EngelskMdRapport">[8]Månedsrapport!#REF!</definedName>
    <definedName name="EUR">'[14]Budget 2001'!$J$1</definedName>
    <definedName name="EUR_1.kv." localSheetId="25">#REF!</definedName>
    <definedName name="EUR_1.kv.">#REF!</definedName>
    <definedName name="EUR_2.kv." localSheetId="25">#REF!</definedName>
    <definedName name="EUR_2.kv.">#REF!</definedName>
    <definedName name="EUR_3.kv." localSheetId="25">#REF!</definedName>
    <definedName name="EUR_3.kv.">#REF!</definedName>
    <definedName name="EUR_30.06." localSheetId="25">#REF!</definedName>
    <definedName name="EUR_30.06.">#REF!</definedName>
    <definedName name="EUR_30.09." localSheetId="25">#REF!</definedName>
    <definedName name="EUR_30.09.">#REF!</definedName>
    <definedName name="EUR_31.03." localSheetId="25">#REF!</definedName>
    <definedName name="EUR_31.03.">#REF!</definedName>
    <definedName name="EUR_4.kv." localSheetId="25">#REF!</definedName>
    <definedName name="EUR_4.kv.">#REF!</definedName>
    <definedName name="EUR_Primo" localSheetId="25">#REF!</definedName>
    <definedName name="EUR_Primo">#REF!</definedName>
    <definedName name="EUR_Ultimo" localSheetId="25">#REF!</definedName>
    <definedName name="EUR_Ultimo">#REF!</definedName>
    <definedName name="euro">'[15]KF 97-01'!$Q$39</definedName>
    <definedName name="Euro01">[8]Valutakurser!$F$8</definedName>
    <definedName name="Euro02">[8]Valutakurser!$G$8</definedName>
    <definedName name="Euro03">[8]Valutakurser!$H$8</definedName>
    <definedName name="Euro04">[8]Valutakurser!$I$8</definedName>
    <definedName name="Euro05">[8]Valutakurser!$J$8</definedName>
    <definedName name="Euro06">[8]Valutakurser!$K$8</definedName>
    <definedName name="Euro07">[8]Valutakurser!$L$8</definedName>
    <definedName name="Euro08">[8]Valutakurser!$M$8</definedName>
    <definedName name="Euro09">[8]Valutakurser!$N$8</definedName>
    <definedName name="Euro10">[8]Valutakurser!$O$8</definedName>
    <definedName name="Euro11">[8]Valutakurser!$P$8</definedName>
    <definedName name="Euro12">[8]Valutakurser!$Q$8</definedName>
    <definedName name="EuroBeregnet">[8]Investment_assets!$C$47:$AX$55</definedName>
    <definedName name="EuroKurs1">[8]HelpSheet!$G$21</definedName>
    <definedName name="EuroKurs2">[8]HelpSheet!$G$23</definedName>
    <definedName name="EuroKurs3">[8]HelpSheet!$G$25</definedName>
    <definedName name="EuroLastYear">[8]Valutakurser!$E$8</definedName>
    <definedName name="Exch.rate">'[16]LTS&amp;L'!$I$5</definedName>
    <definedName name="exchange" localSheetId="25">#REF!</definedName>
    <definedName name="exchange">#REF!</definedName>
    <definedName name="Exchange_rates_applied" localSheetId="25">#REF!</definedName>
    <definedName name="Exchange_rates_applied">#REF!</definedName>
    <definedName name="_xlnm.Extract" localSheetId="25">#REF!</definedName>
    <definedName name="_xlnm.Extract">#REF!</definedName>
    <definedName name="ff">[17]English!$B$162:$I$213</definedName>
    <definedName name="FI_EURO_V">[12]Sheet1!$C$13</definedName>
    <definedName name="FID" localSheetId="25">#REF!</definedName>
    <definedName name="FID">#REF!</definedName>
    <definedName name="fid_sosi" localSheetId="25">#REF!</definedName>
    <definedName name="fid_sosi">#REF!</definedName>
    <definedName name="FIM_1.kv." localSheetId="25">#REF!</definedName>
    <definedName name="FIM_1.kv.">#REF!</definedName>
    <definedName name="FIM_2.kv." localSheetId="25">#REF!</definedName>
    <definedName name="FIM_2.kv.">#REF!</definedName>
    <definedName name="FIM_3.kv." localSheetId="25">#REF!</definedName>
    <definedName name="FIM_3.kv.">#REF!</definedName>
    <definedName name="FIM_30.06." localSheetId="25">#REF!</definedName>
    <definedName name="FIM_30.06.">#REF!</definedName>
    <definedName name="FIM_30.09." localSheetId="25">#REF!</definedName>
    <definedName name="FIM_30.09.">#REF!</definedName>
    <definedName name="FIM_31.03." localSheetId="25">#REF!</definedName>
    <definedName name="FIM_31.03.">#REF!</definedName>
    <definedName name="FIM_4.kv." localSheetId="25">#REF!</definedName>
    <definedName name="FIM_4.kv.">#REF!</definedName>
    <definedName name="FIM_balansdagskurs">[13]Forecast!$D$27</definedName>
    <definedName name="FIM_genomsnittskurs">[13]Forecast!$D$28</definedName>
    <definedName name="FIM_investeringskurs">[13]Forecast!$D$24</definedName>
    <definedName name="FIM_Investeringskurs_950405" localSheetId="25">[13]Forecast!#REF!</definedName>
    <definedName name="FIM_Investeringskurs_950405">[13]Forecast!#REF!</definedName>
    <definedName name="FIM_Investeringskurs_951109" localSheetId="25">[13]Forecast!#REF!</definedName>
    <definedName name="FIM_Investeringskurs_951109">[13]Forecast!#REF!</definedName>
    <definedName name="FIM_Investeringskurs_AÄtillskott">[13]Forecast!$D$25</definedName>
    <definedName name="FIM_Primo" localSheetId="25">#REF!</definedName>
    <definedName name="FIM_Primo">#REF!</definedName>
    <definedName name="FIM_Ultimo" localSheetId="25">#REF!</definedName>
    <definedName name="FIM_Ultimo">#REF!</definedName>
    <definedName name="Finland">[11]Sheet1!$C$18</definedName>
    <definedName name="GBP_1.kv." localSheetId="25">#REF!</definedName>
    <definedName name="GBP_1.kv.">#REF!</definedName>
    <definedName name="GBP_2.kv." localSheetId="25">#REF!</definedName>
    <definedName name="GBP_2.kv.">#REF!</definedName>
    <definedName name="GBP_3.kv." localSheetId="25">#REF!</definedName>
    <definedName name="GBP_3.kv.">#REF!</definedName>
    <definedName name="GBP_30.06." localSheetId="25">#REF!</definedName>
    <definedName name="GBP_30.06.">#REF!</definedName>
    <definedName name="GBP_30.09." localSheetId="25">#REF!</definedName>
    <definedName name="GBP_30.09.">#REF!</definedName>
    <definedName name="GBP_31.03." localSheetId="25">#REF!</definedName>
    <definedName name="GBP_31.03.">#REF!</definedName>
    <definedName name="GBP_4.kv." localSheetId="25">#REF!</definedName>
    <definedName name="GBP_4.kv.">#REF!</definedName>
    <definedName name="GBP_Primo" localSheetId="25">#REF!</definedName>
    <definedName name="GBP_Primo">#REF!</definedName>
    <definedName name="GBP_Ultimo" localSheetId="25">#REF!</definedName>
    <definedName name="GBP_Ultimo">#REF!</definedName>
    <definedName name="gcc" localSheetId="25">#REF!</definedName>
    <definedName name="gcc">#REF!</definedName>
    <definedName name="gcc_other" localSheetId="25">#REF!</definedName>
    <definedName name="gcc_other">#REF!</definedName>
    <definedName name="General" localSheetId="25">#REF!</definedName>
    <definedName name="General">#REF!</definedName>
    <definedName name="general1" localSheetId="25">#REF!</definedName>
    <definedName name="general1">#REF!</definedName>
    <definedName name="GenInsKeyFig" localSheetId="25">#REF!</definedName>
    <definedName name="GenInsKeyFig">#REF!</definedName>
    <definedName name="ggg" localSheetId="40"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59" hidden="1">{"5 * utfall + budget",#N/A,FALSE,"T-0298";"5 * bolag",#N/A,FALSE,"T-0298";"Unibank, utfall alla",#N/A,FALSE,"T-0298";#N/A,#N/A,FALSE,"Koncernskulder";#N/A,#N/A,FALSE,"Koncernfakturering"}</definedName>
    <definedName name="ggg" localSheetId="58" hidden="1">{"5 * utfall + budget",#N/A,FALSE,"T-0298";"5 * bolag",#N/A,FALSE,"T-0298";"Unibank, utfall alla",#N/A,FALSE,"T-0298";#N/A,#N/A,FALSE,"Koncernskulder";#N/A,#N/A,FALSE,"Koncernfakturering"}</definedName>
    <definedName name="ggg" localSheetId="5"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localSheetId="57"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17"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OFFSET('[6]Chart Losses'!$I$7,COUNT('[6]Chart Losses'!$I$7:$I$50)-'[6]Chart Losses'!$H$1,,'[6]Chart Losses'!$H$1)</definedName>
    <definedName name="GroupQ" localSheetId="25">#REF!</definedName>
    <definedName name="GroupQ">#REF!</definedName>
    <definedName name="GroupYTD" localSheetId="25">#REF!</definedName>
    <definedName name="GroupYTD">#REF!</definedName>
    <definedName name="gw" localSheetId="40"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59" hidden="1">{"5 * utfall + budget",#N/A,FALSE,"T-0298";"5 * bolag",#N/A,FALSE,"T-0298";"Unibank, utfall alla",#N/A,FALSE,"T-0298";#N/A,#N/A,FALSE,"Koncernskulder";#N/A,#N/A,FALSE,"Koncernfakturering"}</definedName>
    <definedName name="gw" localSheetId="58" hidden="1">{"5 * utfall + budget",#N/A,FALSE,"T-0298";"5 * bolag",#N/A,FALSE,"T-0298";"Unibank, utfall alla",#N/A,FALSE,"T-0298";#N/A,#N/A,FALSE,"Koncernskulder";#N/A,#N/A,FALSE,"Koncernfakturering"}</definedName>
    <definedName name="gw" localSheetId="5"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localSheetId="57"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17"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OFFSET('[6]Chart Losses'!$K$7,COUNT('[6]Chart Losses'!$K$7:$K$50)-'[6]Chart Losses'!$H$1,,'[6]Chart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25">#REF!</definedName>
    <definedName name="iib">#REF!</definedName>
    <definedName name="iib_total" localSheetId="25">#REF!</definedName>
    <definedName name="iib_total">#REF!</definedName>
    <definedName name="Income" localSheetId="25">#REF!</definedName>
    <definedName name="Income">#REF!</definedName>
    <definedName name="Income_statement__________________________________________________________SEKm" localSheetId="25">#REF!</definedName>
    <definedName name="Income_statement__________________________________________________________SEKm">#REF!</definedName>
    <definedName name="INPR" localSheetId="25">#REF!</definedName>
    <definedName name="INPR">#REF!</definedName>
    <definedName name="inv.bank" localSheetId="25">#REF!</definedName>
    <definedName name="inv.bank">#REF!</definedName>
    <definedName name="just" localSheetId="25">#REF!</definedName>
    <definedName name="just">#REF!</definedName>
    <definedName name="Key" localSheetId="25">#REF!</definedName>
    <definedName name="Key">#REF!</definedName>
    <definedName name="key_life" localSheetId="25">#REF!</definedName>
    <definedName name="key_life">#REF!</definedName>
    <definedName name="keyratio" localSheetId="25">#REF!</definedName>
    <definedName name="keyratio">#REF!</definedName>
    <definedName name="kk">[18]Syöttöpohja!$F$4</definedName>
    <definedName name="KolIndeks0">[8]HelpSheet!$G$9</definedName>
    <definedName name="KolIndeks1">[8]HelpSheet!$G$11</definedName>
    <definedName name="KolIndeks2">[8]HelpSheet!$G$13</definedName>
    <definedName name="KolIndeks3">[8]HelpSheet!$G$15</definedName>
    <definedName name="kop" localSheetId="25">#REF!</definedName>
    <definedName name="kop">#REF!</definedName>
    <definedName name="KvtKolIndeks1">[8]HelpSheet!$I$3</definedName>
    <definedName name="KvtKolIndeks2">[8]HelpSheet!$I$5</definedName>
    <definedName name="KvtKolIndeks3">[8]HelpSheet!$I$7</definedName>
    <definedName name="KvtKolIndeks4">[8]HelpSheet!$I$9</definedName>
    <definedName name="Life" localSheetId="25">#REF!</definedName>
    <definedName name="Life">#REF!</definedName>
    <definedName name="life_sam" localSheetId="25">#REF!</definedName>
    <definedName name="life_sam">#REF!</definedName>
    <definedName name="life1" localSheetId="25">#REF!</definedName>
    <definedName name="life1">#REF!</definedName>
    <definedName name="life2" localSheetId="25">#REF!</definedName>
    <definedName name="life2">#REF!</definedName>
    <definedName name="loansPortfolio" localSheetId="25">#REF!</definedName>
    <definedName name="loansPortfolio">#REF!</definedName>
    <definedName name="mar" localSheetId="40"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59" hidden="1">{#N/A,#N/A,TRUE,"Forside";#N/A,#N/A,TRUE,"Contents";#N/A,#N/A,TRUE,"Opera. income stat.";#N/A,#N/A,TRUE,"Business area ";#N/A,#N/A,TRUE,"Statutory income statem."}</definedName>
    <definedName name="mar" localSheetId="58" hidden="1">{#N/A,#N/A,TRUE,"Forside";#N/A,#N/A,TRUE,"Contents";#N/A,#N/A,TRUE,"Opera. income stat.";#N/A,#N/A,TRUE,"Business area ";#N/A,#N/A,TRUE,"Statutory income statem."}</definedName>
    <definedName name="mar" localSheetId="5"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localSheetId="57"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17"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[12]Sheet1!$C$10</definedName>
    <definedName name="Markets" localSheetId="25">#REF!</definedName>
    <definedName name="Markets">#REF!</definedName>
    <definedName name="Meng">[2]XXX!$C$27</definedName>
    <definedName name="MM0">[2]XXX!$C$37</definedName>
    <definedName name="Month">[19]Input!$C$5</definedName>
    <definedName name="MORT">OFFSET('[6]Chart Losses'!$L$7,COUNT('[6]Chart Losses'!$L$7:$L$50)-'[6]Chart Losses'!$H$1,,'[6]Chart Losses'!$H$1)</definedName>
    <definedName name="Movements_in_shareholders__equity__EURm" localSheetId="25">#REF!</definedName>
    <definedName name="Movements_in_shareholders__equity__EURm">#REF!</definedName>
    <definedName name="msfile">[11]Sheet1!$B$5</definedName>
    <definedName name="Månad" localSheetId="25">#REF!</definedName>
    <definedName name="Månad">#REF!</definedName>
    <definedName name="måned02">'[20]Schedule 8010'!$T$82:$U$93</definedName>
    <definedName name="måneder" localSheetId="25">'[21]Dansk 31.03.2003'!#REF!</definedName>
    <definedName name="måneder">'[21]Dansk 31.03.2003'!#REF!</definedName>
    <definedName name="nb_den" localSheetId="25">#REF!</definedName>
    <definedName name="nb_den">#REF!</definedName>
    <definedName name="nb_denmark" localSheetId="25">#REF!</definedName>
    <definedName name="nb_denmark">#REF!</definedName>
    <definedName name="nb_denmark_msh" localSheetId="25">#REF!</definedName>
    <definedName name="nb_denmark_msh">#REF!</definedName>
    <definedName name="NB_EURO">[11]Sheet1!$C$4</definedName>
    <definedName name="NB_EURO_V">[12]Sheet1!$C$11</definedName>
    <definedName name="nb_fin" localSheetId="25">#REF!</definedName>
    <definedName name="nb_fin">#REF!</definedName>
    <definedName name="nb_Finland" localSheetId="25">#REF!</definedName>
    <definedName name="nb_Finland">#REF!</definedName>
    <definedName name="nb_Finland_Msh" localSheetId="25">#REF!</definedName>
    <definedName name="nb_Finland_Msh">#REF!</definedName>
    <definedName name="nb_iib" localSheetId="25">#REF!</definedName>
    <definedName name="nb_iib">#REF!</definedName>
    <definedName name="nb_nor" localSheetId="25">#REF!</definedName>
    <definedName name="nb_nor">#REF!</definedName>
    <definedName name="nb_nordic" localSheetId="25">#REF!</definedName>
    <definedName name="nb_nordic">#REF!</definedName>
    <definedName name="nb_norway" localSheetId="25">#REF!</definedName>
    <definedName name="nb_norway">#REF!</definedName>
    <definedName name="nb_norway_msh" localSheetId="25">#REF!</definedName>
    <definedName name="nb_norway_msh">#REF!</definedName>
    <definedName name="nb_swe" localSheetId="25">#REF!</definedName>
    <definedName name="nb_swe">#REF!</definedName>
    <definedName name="nb_Sweden" localSheetId="25">#REF!</definedName>
    <definedName name="nb_Sweden">#REF!</definedName>
    <definedName name="nb_sweden_msh" localSheetId="25">#REF!</definedName>
    <definedName name="nb_sweden_msh">#REF!</definedName>
    <definedName name="NBHbalancesheet" localSheetId="25">#REF!</definedName>
    <definedName name="NBHbalancesheet">#REF!</definedName>
    <definedName name="nem" localSheetId="25">#REF!</definedName>
    <definedName name="nem">#REF!</definedName>
    <definedName name="NO_EURO_V">[12]Sheet1!$C$14</definedName>
    <definedName name="NO_NOK_V">[11]Sheet1!$C$22</definedName>
    <definedName name="NOK_1.kv." localSheetId="25">#REF!</definedName>
    <definedName name="NOK_1.kv.">#REF!</definedName>
    <definedName name="NOK_2.kv." localSheetId="25">#REF!</definedName>
    <definedName name="NOK_2.kv.">#REF!</definedName>
    <definedName name="NOK_3.kv." localSheetId="25">#REF!</definedName>
    <definedName name="NOK_3.kv.">#REF!</definedName>
    <definedName name="NOK_30.06." localSheetId="25">#REF!</definedName>
    <definedName name="NOK_30.06.">#REF!</definedName>
    <definedName name="NOK_30.09." localSheetId="25">#REF!</definedName>
    <definedName name="NOK_30.09.">#REF!</definedName>
    <definedName name="NOK_31.03." localSheetId="25">#REF!</definedName>
    <definedName name="NOK_31.03.">#REF!</definedName>
    <definedName name="NOK_4.kv." localSheetId="25">#REF!</definedName>
    <definedName name="NOK_4.kv.">#REF!</definedName>
    <definedName name="NOK_Primo" localSheetId="25">#REF!</definedName>
    <definedName name="NOK_Primo">#REF!</definedName>
    <definedName name="NOK_Ultimo" localSheetId="25">#REF!</definedName>
    <definedName name="NOK_Ultimo">#REF!</definedName>
    <definedName name="NokLastYear">[8]Valutakurser!$E$7</definedName>
    <definedName name="Nordea_Estonia" localSheetId="25">#REF!</definedName>
    <definedName name="Nordea_Estonia">#REF!</definedName>
    <definedName name="Nordea_IOM" localSheetId="25">#REF!</definedName>
    <definedName name="Nordea_IOM">#REF!</definedName>
    <definedName name="Nordea_Latvia" localSheetId="25">#REF!</definedName>
    <definedName name="Nordea_Latvia">#REF!</definedName>
    <definedName name="Nordea_life_Ass_LTD_Finland" localSheetId="25">#REF!</definedName>
    <definedName name="Nordea_life_Ass_LTD_Finland">#REF!</definedName>
    <definedName name="Nordea_life_Ass_LTD_Sverige" localSheetId="25">#REF!</definedName>
    <definedName name="Nordea_life_Ass_LTD_Sverige">#REF!</definedName>
    <definedName name="Nordea_life_I" localSheetId="25">#REF!</definedName>
    <definedName name="Nordea_life_I">#REF!</definedName>
    <definedName name="Nordea_life_II" localSheetId="25">#REF!</definedName>
    <definedName name="Nordea_life_II">#REF!</definedName>
    <definedName name="Nordea_Lux" localSheetId="25">#REF!</definedName>
    <definedName name="Nordea_Lux">#REF!</definedName>
    <definedName name="Nordea_Pension" localSheetId="25">#REF!</definedName>
    <definedName name="Nordea_Pension">#REF!</definedName>
    <definedName name="Nordea_PTE" localSheetId="25">#REF!</definedName>
    <definedName name="Nordea_PTE">#REF!</definedName>
    <definedName name="Nordea_Zycie" localSheetId="25">#REF!</definedName>
    <definedName name="Nordea_Zycie">#REF!</definedName>
    <definedName name="NordeaAB" localSheetId="25">#REF!</definedName>
    <definedName name="NordeaAB">#REF!</definedName>
    <definedName name="Norway">[11]Sheet1!$C$19</definedName>
    <definedName name="Note1" localSheetId="25">#REF!</definedName>
    <definedName name="Note1">#REF!</definedName>
    <definedName name="Note2" localSheetId="25">#REF!</definedName>
    <definedName name="Note2">#REF!</definedName>
    <definedName name="Note3" localSheetId="25">#REF!</definedName>
    <definedName name="Note3">#REF!</definedName>
    <definedName name="Note4" localSheetId="25">#REF!</definedName>
    <definedName name="Note4">#REF!</definedName>
    <definedName name="Note4b" localSheetId="25">#REF!</definedName>
    <definedName name="Note4b">#REF!</definedName>
    <definedName name="Note5" localSheetId="25">#REF!</definedName>
    <definedName name="Note5">#REF!</definedName>
    <definedName name="Note6" localSheetId="25">#REF!</definedName>
    <definedName name="Note6">#REF!</definedName>
    <definedName name="Note7" localSheetId="25">#REF!</definedName>
    <definedName name="Note7">#REF!</definedName>
    <definedName name="now">'[10]Raw Data Sheet'!$A$37</definedName>
    <definedName name="nybps">IF([5]Chart!$AG$16=1,OFFSET([5]Chart!$Z$11,1,0,COUNTA([5]Chart!$Z$11:$Z$33)-1,1),IF([5]Chart!$AG$16=2,OFFSET([5]Chart!$Z$11,1,0,COUNTA([5]Chart!$Z$11:$Z$38)-1,1)))</definedName>
    <definedName name="OIS" localSheetId="25">#REF!</definedName>
    <definedName name="OIS">#REF!</definedName>
    <definedName name="Operational_Income_Statement" localSheetId="25">#REF!</definedName>
    <definedName name="Operational_Income_Statement">#REF!</definedName>
    <definedName name="OptionButtonValg">[8]HelpSheet!$G$18</definedName>
    <definedName name="other" localSheetId="25">#REF!</definedName>
    <definedName name="other">#REF!</definedName>
    <definedName name="Overskrift">[8]Investment_assets!$A$4</definedName>
    <definedName name="Page2" localSheetId="25">#REF!</definedName>
    <definedName name="Page2">#REF!</definedName>
    <definedName name="Page8" localSheetId="25">#REF!</definedName>
    <definedName name="Page8">#REF!</definedName>
    <definedName name="perioder" localSheetId="25">'[21]Dansk 31.03.2003'!#REF!</definedName>
    <definedName name="perioder">'[21]Dansk 31.03.2003'!#REF!</definedName>
    <definedName name="PIII" localSheetId="25">#REF!</definedName>
    <definedName name="PIII">#REF!</definedName>
    <definedName name="PLN_1.kv." localSheetId="25">#REF!</definedName>
    <definedName name="PLN_1.kv.">#REF!</definedName>
    <definedName name="PLN_2.kv." localSheetId="25">#REF!</definedName>
    <definedName name="PLN_2.kv.">#REF!</definedName>
    <definedName name="PLN_3.kv." localSheetId="25">#REF!</definedName>
    <definedName name="PLN_3.kv.">#REF!</definedName>
    <definedName name="PLN_30.06." localSheetId="25">#REF!</definedName>
    <definedName name="PLN_30.06.">#REF!</definedName>
    <definedName name="PLN_30.09." localSheetId="25">#REF!</definedName>
    <definedName name="PLN_30.09.">#REF!</definedName>
    <definedName name="PLN_31.03." localSheetId="25">#REF!</definedName>
    <definedName name="PLN_31.03.">#REF!</definedName>
    <definedName name="PLN_4.kv." localSheetId="25">#REF!</definedName>
    <definedName name="PLN_4.kv.">#REF!</definedName>
    <definedName name="PLN_Primo" localSheetId="25">#REF!</definedName>
    <definedName name="PLN_Primo">#REF!</definedName>
    <definedName name="PLN_Ultimo" localSheetId="25">#REF!</definedName>
    <definedName name="PLN_Ultimo">#REF!</definedName>
    <definedName name="PlnLastYear">[8]Valutakurser!$E$9</definedName>
    <definedName name="Plot">OFFSET([5]Chart!$AB$11,1,0,COUNTA([5]Chart!$AB$11:$AB$38)-1,1)</definedName>
    <definedName name="_xlnm.Print_Area" localSheetId="40">' LTV and amortization'!$A$1:$K$69</definedName>
    <definedName name="_xlnm.Print_Area" localSheetId="14">'BA - CBB '!$A$1:$M$75</definedName>
    <definedName name="_xlnm.Print_Area" localSheetId="9">'BA - PeB '!$A$1:$M$75</definedName>
    <definedName name="_xlnm.Print_Area" localSheetId="23">'BA - Wealth Man &amp; Asset Man'!$A$1:$K$74</definedName>
    <definedName name="_xlnm.Print_Area" localSheetId="19">'BA - Wholesale '!$A$1:$M$64</definedName>
    <definedName name="_xlnm.Print_Area" localSheetId="49">Bank!$A$1:$J$67</definedName>
    <definedName name="_xlnm.Print_Area" localSheetId="50">'Bank2 '!$A$1:$J$67</definedName>
    <definedName name="_xlnm.Print_Area" localSheetId="51">Bank3!$A$1:$G$67</definedName>
    <definedName name="_xlnm.Print_Area" localSheetId="52">'Bank4 '!$A$1:$G$64</definedName>
    <definedName name="_xlnm.Print_Area" localSheetId="53">Bank5!$A$1:$I$67</definedName>
    <definedName name="_xlnm.Print_Area" localSheetId="15">'CBB - CB &amp; BB'!$A$1:$L$74</definedName>
    <definedName name="_xlnm.Print_Area" localSheetId="60">'Contacts and financial calendar'!$A$1:$E$57</definedName>
    <definedName name="_xlnm.Print_Area" localSheetId="1">Contents!$A$1:$E$79</definedName>
    <definedName name="_xlnm.Print_Area" localSheetId="47">'Graph '!$A$1:$M$67</definedName>
    <definedName name="_xlnm.Print_Area" localSheetId="41">'Group Capital'!$A$1:$K$64</definedName>
    <definedName name="_xlnm.Print_Area" localSheetId="42">'Group2 '!$A$1:$J$61</definedName>
    <definedName name="_xlnm.Print_Area" localSheetId="43">'Group3 '!$A$1:$G$73</definedName>
    <definedName name="_xlnm.Print_Area" localSheetId="44">'Group4 '!$A$1:$I$67</definedName>
    <definedName name="_xlnm.Print_Area" localSheetId="45">'Group5 '!$A$1:$J$67</definedName>
    <definedName name="_xlnm.Print_Area" localSheetId="46">'Group6 '!$A$1:$F$64</definedName>
    <definedName name="_xlnm.Print_Area" localSheetId="48">Group7!$A$1:$J$65</definedName>
    <definedName name="_xlnm.Print_Area" localSheetId="59">'Info - Macroeconomic data  '!$A$1:$J$189</definedName>
    <definedName name="_xlnm.Print_Area" localSheetId="58">'Info - Payments &amp; transacti '!$A$1:$J$78</definedName>
    <definedName name="_xlnm.Print_Area" localSheetId="5">'Key financial figures'!$A$1:$BN$70</definedName>
    <definedName name="_xlnm.Print_Area" localSheetId="55">'Liquidity buffer  '!$A$1:$BG$60</definedName>
    <definedName name="_xlnm.Print_Area" localSheetId="38">'Loans and impairment '!$A$1:$I$75</definedName>
    <definedName name="_xlnm.Print_Area" localSheetId="57">'Market shares '!$A$1:$L$56</definedName>
    <definedName name="_xlnm.Print_Area" localSheetId="7">'Net fee and commission inco'!$A$1:$P$70</definedName>
    <definedName name="_xlnm.Print_Area" localSheetId="17">'Nordea Finance  '!$A$1:$K$77</definedName>
    <definedName name="_xlnm.Print_Area" localSheetId="3">'Nordea overview'!$A$1:$AN$53</definedName>
    <definedName name="_xlnm.Print_Area" localSheetId="39">'Rating, Market risk'!$A$1:$M$69</definedName>
    <definedName name="_xlnm.Print_Area" localSheetId="33">'Sheet 3'!$A$1:$I$67</definedName>
    <definedName name="_xlnm.Print_Area" localSheetId="34">'Sheet 4'!$A$1:$I$70</definedName>
    <definedName name="_xlnm.Print_Area" localSheetId="35">'Sheet 5'!$A$1:$M$61</definedName>
    <definedName name="_xlnm.Print_Area" localSheetId="36">'Sheet 6'!$A$1:$I$61</definedName>
    <definedName name="_xlnm.Print_Area" localSheetId="37">'Sheet 7'!$A$1:$L$70</definedName>
    <definedName name="_xlnm.Print_Area" localSheetId="24">'Wealth - Private Bankin &amp; Other'!$A$1:$I$79</definedName>
    <definedName name="_xlnm.Print_Area" localSheetId="26">'Wealth Mgmt - AuM'!$A$1:$L$72</definedName>
    <definedName name="_xlnm.Print_Area" localSheetId="25">'Wealth Mgmt - Life &amp; Pensio'!$A$1:$Q$59</definedName>
    <definedName name="_xlnm.Print_Area" localSheetId="20">'Wholesale - CIB &amp; SOO'!$A$1:$J$75</definedName>
    <definedName name="_xlnm.Print_Area" localSheetId="21">'Wholesale - Russia &amp; Other  '!$A$1:$L$78</definedName>
    <definedName name="Privatebanking" localSheetId="25">#REF!</definedName>
    <definedName name="Privatebanking">#REF!</definedName>
    <definedName name="prob.loans" localSheetId="25">#REF!</definedName>
    <definedName name="prob.loans">#REF!</definedName>
    <definedName name="prod" localSheetId="25">#REF!</definedName>
    <definedName name="prod">#REF!</definedName>
    <definedName name="prod_group" localSheetId="25">#REF!</definedName>
    <definedName name="prod_group">#REF!</definedName>
    <definedName name="Property" localSheetId="25">#REF!</definedName>
    <definedName name="Property">#REF!</definedName>
    <definedName name="q" localSheetId="40"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59" hidden="1">{"5 * utfall + budget",#N/A,FALSE,"T-0298";"5 * bolag",#N/A,FALSE,"T-0298";"Unibank, utfall alla",#N/A,FALSE,"T-0298";#N/A,#N/A,FALSE,"Koncernskulder";#N/A,#N/A,FALSE,"Koncernfakturering"}</definedName>
    <definedName name="q" localSheetId="58" hidden="1">{"5 * utfall + budget",#N/A,FALSE,"T-0298";"5 * bolag",#N/A,FALSE,"T-0298";"Unibank, utfall alla",#N/A,FALSE,"T-0298";#N/A,#N/A,FALSE,"Koncernskulder";#N/A,#N/A,FALSE,"Koncernfakturering"}</definedName>
    <definedName name="q" localSheetId="5"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localSheetId="57"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17"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59" hidden="1">{"5 * utfall + budget",#N/A,FALSE,"T-0298";"5 * bolag",#N/A,FALSE,"T-0298";"Unibank, utfall alla",#N/A,FALSE,"T-0298";#N/A,#N/A,FALSE,"Koncernskulder";#N/A,#N/A,FALSE,"Koncernfakturering"}</definedName>
    <definedName name="qe" localSheetId="58" hidden="1">{"5 * utfall + budget",#N/A,FALSE,"T-0298";"5 * bolag",#N/A,FALSE,"T-0298";"Unibank, utfall alla",#N/A,FALSE,"T-0298";#N/A,#N/A,FALSE,"Koncernskulder";#N/A,#N/A,FALSE,"Koncernfakturering"}</definedName>
    <definedName name="qe" localSheetId="5"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57"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17"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25">#REF!</definedName>
    <definedName name="Quarterly">#REF!</definedName>
    <definedName name="Rapport" localSheetId="25">#REF!</definedName>
    <definedName name="Rapport">#REF!</definedName>
    <definedName name="Ratios" localSheetId="25">#REF!</definedName>
    <definedName name="Ratios">#REF!</definedName>
    <definedName name="RBother" localSheetId="25">#REF!</definedName>
    <definedName name="RBother">#REF!</definedName>
    <definedName name="RBother2" localSheetId="25">#REF!</definedName>
    <definedName name="RBother2">#REF!</definedName>
    <definedName name="reconciliation" localSheetId="25">#REF!</definedName>
    <definedName name="reconciliation">#REF!</definedName>
    <definedName name="Region">OFFSET([5]Chart!$X$11,1,0,COUNTA([5]Chart!$X$11:$X$38)-1,1)</definedName>
    <definedName name="Regionlosses">OFFSET([5]Chart!$Y$11,1,0,COUNTA([5]Chart!$Y$11:$Y$38)-1,1)</definedName>
    <definedName name="retail" localSheetId="25">#REF!</definedName>
    <definedName name="retail">#REF!</definedName>
    <definedName name="retail1" localSheetId="25">#REF!</definedName>
    <definedName name="retail1">#REF!</definedName>
    <definedName name="RetailKeyFig" localSheetId="25">#REF!</definedName>
    <definedName name="RetailKeyFig">#REF!</definedName>
    <definedName name="RetailOP" localSheetId="25">#REF!</definedName>
    <definedName name="RetailOP">#REF!</definedName>
    <definedName name="RetailVol" localSheetId="25">#REF!</definedName>
    <definedName name="RetailVol">#REF!</definedName>
    <definedName name="sam" localSheetId="25">#REF!</definedName>
    <definedName name="sam">#REF!</definedName>
    <definedName name="samlet" localSheetId="25">#REF!</definedName>
    <definedName name="samlet">#REF!</definedName>
    <definedName name="samlet2" localSheetId="25">#REF!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E_EURO_V">[12]Sheet1!$C$15</definedName>
    <definedName name="SE_SEK_V">[11]Sheet1!$C$23</definedName>
    <definedName name="segments" localSheetId="25">#REF!</definedName>
    <definedName name="segments">#REF!</definedName>
    <definedName name="SEK_1.kv." localSheetId="25">#REF!</definedName>
    <definedName name="SEK_1.kv.">#REF!</definedName>
    <definedName name="SEK_2.kv." localSheetId="25">#REF!</definedName>
    <definedName name="SEK_2.kv.">#REF!</definedName>
    <definedName name="SEK_3.kv." localSheetId="25">#REF!</definedName>
    <definedName name="SEK_3.kv.">#REF!</definedName>
    <definedName name="SEK_30.06." localSheetId="25">#REF!</definedName>
    <definedName name="SEK_30.06.">#REF!</definedName>
    <definedName name="SEK_30.09." localSheetId="25">#REF!</definedName>
    <definedName name="SEK_30.09.">#REF!</definedName>
    <definedName name="SEK_31.03." localSheetId="25">#REF!</definedName>
    <definedName name="SEK_31.03.">#REF!</definedName>
    <definedName name="SEK_4.kv." localSheetId="25">#REF!</definedName>
    <definedName name="SEK_4.kv.">#REF!</definedName>
    <definedName name="SEK_Primo" localSheetId="25">#REF!</definedName>
    <definedName name="SEK_Primo">#REF!</definedName>
    <definedName name="SEK_Ultimo" localSheetId="25">#REF!</definedName>
    <definedName name="SEK_Ultimo">#REF!</definedName>
    <definedName name="SekLastYear">[8]Valutakurser!$E$10</definedName>
    <definedName name="SEKm" localSheetId="25">#REF!</definedName>
    <definedName name="SEKm">#REF!</definedName>
    <definedName name="sg" localSheetId="40"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59" hidden="1">{"5 * utfall + budget",#N/A,FALSE,"T-0298";"5 * bolag",#N/A,FALSE,"T-0298";"Unibank, utfall alla",#N/A,FALSE,"T-0298";#N/A,#N/A,FALSE,"Koncernskulder";#N/A,#N/A,FALSE,"Koncernfakturering"}</definedName>
    <definedName name="sg" localSheetId="58" hidden="1">{"5 * utfall + budget",#N/A,FALSE,"T-0298";"5 * bolag",#N/A,FALSE,"T-0298";"Unibank, utfall alla",#N/A,FALSE,"T-0298";#N/A,#N/A,FALSE,"Koncernskulder";#N/A,#N/A,FALSE,"Koncernfakturering"}</definedName>
    <definedName name="sg" localSheetId="5"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localSheetId="57"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17"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25">#REF!</definedName>
    <definedName name="shareholder">#REF!</definedName>
    <definedName name="Shipping" localSheetId="25">#REF!</definedName>
    <definedName name="Shipping">#REF!</definedName>
    <definedName name="SOSI" localSheetId="25">#REF!</definedName>
    <definedName name="SOSI">#REF!</definedName>
    <definedName name="Source_file">[12]Sheet1!$B$4</definedName>
    <definedName name="start" localSheetId="25">#REF!</definedName>
    <definedName name="start">#REF!</definedName>
    <definedName name="statutory" localSheetId="25">#REF!</definedName>
    <definedName name="statutory">#REF!</definedName>
    <definedName name="Statutory_Income_Statement" localSheetId="25">#REF!</definedName>
    <definedName name="Statutory_Income_Statement">#REF!</definedName>
    <definedName name="stop" localSheetId="25">#REF!</definedName>
    <definedName name="stop">#REF!</definedName>
    <definedName name="Sweden">[11]Sheet1!$C$20</definedName>
    <definedName name="TASESUOM" localSheetId="25">#REF!</definedName>
    <definedName name="TASESUOM">#REF!</definedName>
    <definedName name="tfp" localSheetId="40"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59" hidden="1">{"5 * utfall + budget",#N/A,FALSE,"T-0298";"5 * bolag",#N/A,FALSE,"T-0298";"Unibank, utfall alla",#N/A,FALSE,"T-0298";#N/A,#N/A,FALSE,"Koncernskulder";#N/A,#N/A,FALSE,"Koncernfakturering"}</definedName>
    <definedName name="tfp" localSheetId="58" hidden="1">{"5 * utfall + budget",#N/A,FALSE,"T-0298";"5 * bolag",#N/A,FALSE,"T-0298";"Unibank, utfall alla",#N/A,FALSE,"T-0298";#N/A,#N/A,FALSE,"Koncernskulder";#N/A,#N/A,FALSE,"Koncernfakturering"}</definedName>
    <definedName name="tfp" localSheetId="5"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localSheetId="57"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17"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[8]Investment_assets!$AX$1:$AY$65536</definedName>
    <definedName name="treasury" localSheetId="25">#REF!</definedName>
    <definedName name="treasury">#REF!</definedName>
    <definedName name="TreasuryKeyFig" localSheetId="25">#REF!</definedName>
    <definedName name="TreasuryKeyFig">#REF!</definedName>
    <definedName name="TreasuryOP" localSheetId="25">#REF!</definedName>
    <definedName name="TreasuryOP">#REF!</definedName>
    <definedName name="TULOS" localSheetId="25">#REF!</definedName>
    <definedName name="TULOS">#REF!</definedName>
    <definedName name="type">'[20]Schedule 8010'!$R$96:$S$98</definedName>
    <definedName name="UltimoLastYear">[8]HelpSheet!$C$3</definedName>
    <definedName name="Unit">[2]XXX!$C$34</definedName>
    <definedName name="ValgtDato1">[8]HelpSheet!$C$21</definedName>
    <definedName name="ValgtDato2">[8]HelpSheet!$C$23</definedName>
    <definedName name="ValgtDato3">[8]HelpSheet!$C$25</definedName>
    <definedName name="ValgtDatoIndex">[8]HelpSheet!$C$19</definedName>
    <definedName name="Valuta">[8]Investment_assets!$A$7:$IV$7</definedName>
    <definedName name="valuta_kurs_ultimo">[8]Valutakurser!$A$7:$Q$10</definedName>
    <definedName name="ValutaFlag">[8]HelpSheet!$G$6</definedName>
    <definedName name="ValutaValg">[8]HelpSheet!$G$3:$G$4</definedName>
    <definedName name="Wealth" localSheetId="25">#REF!</definedName>
    <definedName name="Wealth">#REF!</definedName>
    <definedName name="Wealthother" localSheetId="25">#REF!</definedName>
    <definedName name="Wealthother">#REF!</definedName>
    <definedName name="Vesta_life" localSheetId="25">#REF!</definedName>
    <definedName name="Vesta_life">#REF!</definedName>
    <definedName name="Wholsalebanking" localSheetId="25">#REF!</definedName>
    <definedName name="Wholsalebanking">#REF!</definedName>
    <definedName name="wrn.Bransch." localSheetId="40"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59" hidden="1">{"Sammanst",#N/A,TRUE,"951231";"Sid4",#N/A,TRUE,"4.Slutlig";"Sid2",#N/A,TRUE,"2.Värden";"Sid3",#N/A,TRUE,"3.Justering";"Sid1",#N/A,TRUE,"1.Utgångsläge"}</definedName>
    <definedName name="wrn.Bransch." localSheetId="58" hidden="1">{"Sammanst",#N/A,TRUE,"951231";"Sid4",#N/A,TRUE,"4.Slutlig";"Sid2",#N/A,TRUE,"2.Värden";"Sid3",#N/A,TRUE,"3.Justering";"Sid1",#N/A,TRUE,"1.Utgångsläge"}</definedName>
    <definedName name="wrn.Bransch." localSheetId="5"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localSheetId="57"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17"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40"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59" hidden="1">{"5 * utfall + budget",#N/A,FALSE,"T-0298";"5 * bolag",#N/A,FALSE,"T-0298";"Unibank, utfall alla",#N/A,FALSE,"T-0298";#N/A,#N/A,FALSE,"Koncernskulder";#N/A,#N/A,FALSE,"Koncernfakturering"}</definedName>
    <definedName name="wrn.Månadsrapport._.T." localSheetId="58" hidden="1">{"5 * utfall + budget",#N/A,FALSE,"T-0298";"5 * bolag",#N/A,FALSE,"T-0298";"Unibank, utfall alla",#N/A,FALSE,"T-0298";#N/A,#N/A,FALSE,"Koncernskulder";#N/A,#N/A,FALSE,"Koncernfakturering"}</definedName>
    <definedName name="wrn.Månadsrapport._.T." localSheetId="5"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localSheetId="57"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17"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40"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59" hidden="1">{#N/A,#N/A,TRUE,"Forside";#N/A,#N/A,TRUE,"Contents";#N/A,#N/A,TRUE,"Opera. income stat.";#N/A,#N/A,TRUE,"Business area ";#N/A,#N/A,TRUE,"Statutory income statem."}</definedName>
    <definedName name="wrn.udskriv." localSheetId="58" hidden="1">{#N/A,#N/A,TRUE,"Forside";#N/A,#N/A,TRUE,"Contents";#N/A,#N/A,TRUE,"Opera. income stat.";#N/A,#N/A,TRUE,"Business area ";#N/A,#N/A,TRUE,"Statutory income statem."}</definedName>
    <definedName name="wrn.udskriv." localSheetId="5"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localSheetId="57"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17"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[22]Content!$I$5</definedName>
    <definedName name="wsCompilDate">[22]Content!$K$6</definedName>
    <definedName name="wsCompiler">[22]Content!$I$6</definedName>
    <definedName name="wsCurrency">[22]Content!$D$6</definedName>
    <definedName name="wsFilename" localSheetId="25">[22]_Settings!#REF!</definedName>
    <definedName name="wsFilename">[22]_Settings!#REF!</definedName>
    <definedName name="wsRepEntity">[22]Content!$D$5</definedName>
    <definedName name="wsTxtRepPeriod">[22]_Settings!$B$4</definedName>
    <definedName name="vuosi">[18]Syöttöpohja!$U$2</definedName>
    <definedName name="xx" localSheetId="40"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59" hidden="1">{#N/A,#N/A,TRUE,"Forside";#N/A,#N/A,TRUE,"Contents";#N/A,#N/A,TRUE,"Opera. income stat.";#N/A,#N/A,TRUE,"Business area ";#N/A,#N/A,TRUE,"Statutory income statem."}</definedName>
    <definedName name="xx" localSheetId="58" hidden="1">{#N/A,#N/A,TRUE,"Forside";#N/A,#N/A,TRUE,"Contents";#N/A,#N/A,TRUE,"Opera. income stat.";#N/A,#N/A,TRUE,"Business area ";#N/A,#N/A,TRUE,"Statutory income statem."}</definedName>
    <definedName name="xx" localSheetId="5"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localSheetId="57"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17"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40"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59" hidden="1">{"5 * utfall + budget",#N/A,FALSE,"T-0298";"5 * bolag",#N/A,FALSE,"T-0298";"Unibank, utfall alla",#N/A,FALSE,"T-0298";#N/A,#N/A,FALSE,"Koncernskulder";#N/A,#N/A,FALSE,"Koncernfakturering"}</definedName>
    <definedName name="xxx" localSheetId="58" hidden="1">{"5 * utfall + budget",#N/A,FALSE,"T-0298";"5 * bolag",#N/A,FALSE,"T-0298";"Unibank, utfall alla",#N/A,FALSE,"T-0298";#N/A,#N/A,FALSE,"Koncernskulder";#N/A,#N/A,FALSE,"Koncernfakturering"}</definedName>
    <definedName name="xxx" localSheetId="5"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localSheetId="57"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17"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40"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59" hidden="1">{#N/A,#N/A,TRUE,"Forside";#N/A,#N/A,TRUE,"Contents";#N/A,#N/A,TRUE,"Opera. income stat.";#N/A,#N/A,TRUE,"Business area ";#N/A,#N/A,TRUE,"Statutory income statem."}</definedName>
    <definedName name="xxxx" localSheetId="58" hidden="1">{#N/A,#N/A,TRUE,"Forside";#N/A,#N/A,TRUE,"Contents";#N/A,#N/A,TRUE,"Opera. income stat.";#N/A,#N/A,TRUE,"Business area ";#N/A,#N/A,TRUE,"Statutory income statem."}</definedName>
    <definedName name="xxxx" localSheetId="5"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localSheetId="57"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17"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[2]XXX!$C$26</definedName>
    <definedName name="Ytd">'[10]Raw Data Sheet'!$A$39</definedName>
    <definedName name="YTDLY">[12]Sheet1!$G$4</definedName>
    <definedName name="YTDTY">[12]Sheet1!$F$4</definedName>
  </definedNames>
  <calcPr calcId="145621"/>
</workbook>
</file>

<file path=xl/calcChain.xml><?xml version="1.0" encoding="utf-8"?>
<calcChain xmlns="http://schemas.openxmlformats.org/spreadsheetml/2006/main">
  <c r="AI60" i="156" l="1"/>
  <c r="AR59" i="156"/>
  <c r="AQ59" i="156"/>
  <c r="AP59" i="156"/>
  <c r="AO59" i="156"/>
  <c r="AN59" i="156"/>
  <c r="AM59" i="156"/>
  <c r="AL59" i="156"/>
  <c r="AK59" i="156"/>
  <c r="AJ59" i="156"/>
  <c r="AI59" i="156"/>
  <c r="N59" i="156"/>
  <c r="M59" i="156"/>
  <c r="AR50" i="156"/>
  <c r="AR60" i="156" s="1"/>
  <c r="AQ50" i="156"/>
  <c r="AP50" i="156"/>
  <c r="AO50" i="156"/>
  <c r="AO60" i="156" s="1"/>
  <c r="AN50" i="156"/>
  <c r="AM50" i="156"/>
  <c r="AM60" i="156" s="1"/>
  <c r="AL50" i="156"/>
  <c r="AL60" i="156" s="1"/>
  <c r="AK50" i="156"/>
  <c r="AJ50" i="156"/>
  <c r="AJ60" i="156" s="1"/>
  <c r="O50" i="156"/>
  <c r="O60" i="156" s="1"/>
  <c r="N50" i="156"/>
  <c r="N60" i="156" s="1"/>
  <c r="M50" i="156"/>
  <c r="M60" i="156" s="1"/>
  <c r="BL38" i="156"/>
  <c r="BI38" i="156"/>
  <c r="BF38" i="156"/>
  <c r="BC38" i="156"/>
  <c r="AZ38" i="156"/>
  <c r="AW38" i="156"/>
  <c r="AR30" i="156"/>
  <c r="AQ30" i="156"/>
  <c r="AP30" i="156"/>
  <c r="AO30" i="156"/>
  <c r="AN30" i="156"/>
  <c r="AM30" i="156"/>
  <c r="AL30" i="156"/>
  <c r="AK30" i="156"/>
  <c r="AJ30" i="156"/>
  <c r="O30" i="156"/>
  <c r="N30" i="156"/>
  <c r="M30" i="156"/>
  <c r="Z23" i="156"/>
  <c r="D22" i="156"/>
  <c r="D26" i="156" s="1"/>
  <c r="Z20" i="156"/>
  <c r="Y20" i="156"/>
  <c r="C20" i="156"/>
  <c r="C22" i="156" s="1"/>
  <c r="C26" i="156" s="1"/>
  <c r="B20" i="156"/>
  <c r="B22" i="156" s="1"/>
  <c r="D17" i="156"/>
  <c r="C17" i="156"/>
  <c r="B17" i="156"/>
  <c r="X16" i="156"/>
  <c r="Z11" i="156"/>
  <c r="Y11" i="156"/>
  <c r="X11" i="156"/>
  <c r="X18" i="156" s="1"/>
  <c r="X20" i="156" s="1"/>
  <c r="X23" i="156" s="1"/>
  <c r="K11" i="156"/>
  <c r="J11" i="156"/>
  <c r="I11" i="156"/>
  <c r="H11" i="156"/>
  <c r="G11" i="156"/>
  <c r="F11" i="156"/>
  <c r="E11" i="156"/>
  <c r="D11" i="156"/>
  <c r="C11" i="156"/>
  <c r="B11" i="156"/>
  <c r="AK60" i="156" l="1"/>
  <c r="AN60" i="156"/>
  <c r="AP60" i="156"/>
  <c r="AQ60" i="156"/>
  <c r="H3" i="153" l="1"/>
  <c r="H25" i="153"/>
  <c r="E57" i="152"/>
  <c r="E58" i="152"/>
  <c r="E60" i="152"/>
  <c r="E61" i="152"/>
  <c r="E63" i="152"/>
  <c r="B3" i="153"/>
  <c r="B25" i="153" s="1"/>
  <c r="C3" i="153"/>
  <c r="C25" i="153" s="1"/>
  <c r="G3" i="153"/>
  <c r="G25" i="153" s="1"/>
  <c r="H26" i="152"/>
  <c r="C26" i="152"/>
  <c r="G26" i="152"/>
  <c r="B54" i="152"/>
  <c r="F54" i="152" s="1"/>
  <c r="B58" i="152"/>
  <c r="F58" i="152" s="1"/>
  <c r="B60" i="152"/>
  <c r="F60" i="152" s="1"/>
  <c r="B61" i="152"/>
  <c r="F61" i="152" s="1"/>
  <c r="B63" i="152"/>
  <c r="F63" i="152" s="1"/>
  <c r="B53" i="152"/>
  <c r="F53" i="152"/>
  <c r="D53" i="152"/>
  <c r="E53" i="152"/>
  <c r="D54" i="152"/>
  <c r="E54" i="152"/>
  <c r="B55" i="152"/>
  <c r="D55" i="152"/>
  <c r="E55" i="152"/>
  <c r="F55" i="152"/>
  <c r="B56" i="152"/>
  <c r="F56" i="152" s="1"/>
  <c r="D56" i="152"/>
  <c r="E56" i="152"/>
  <c r="B57" i="152"/>
  <c r="F57" i="152" s="1"/>
  <c r="D57" i="152"/>
  <c r="D58" i="152"/>
  <c r="B59" i="152"/>
  <c r="F59" i="152" s="1"/>
  <c r="D59" i="152"/>
  <c r="E59" i="152"/>
  <c r="D60" i="152"/>
  <c r="D61" i="152"/>
  <c r="B62" i="152"/>
  <c r="F62" i="152" s="1"/>
  <c r="D62" i="152"/>
  <c r="E62" i="152"/>
  <c r="D63" i="152"/>
  <c r="B64" i="152"/>
  <c r="F64" i="152" s="1"/>
  <c r="D64" i="152"/>
  <c r="E64" i="152"/>
  <c r="B26" i="152" l="1"/>
  <c r="A50" i="152"/>
  <c r="B9" i="142"/>
  <c r="C9" i="142"/>
  <c r="D9" i="142"/>
  <c r="E9" i="142"/>
  <c r="F9" i="142"/>
  <c r="G9" i="142"/>
  <c r="H9" i="142"/>
  <c r="I9" i="142"/>
  <c r="J9" i="142"/>
  <c r="B18" i="142"/>
  <c r="C18" i="142"/>
  <c r="D18" i="142"/>
  <c r="E18" i="142"/>
  <c r="F18" i="142"/>
  <c r="G18" i="142"/>
  <c r="H18" i="142"/>
  <c r="I18" i="142"/>
  <c r="J18" i="142"/>
  <c r="B27" i="142"/>
  <c r="C27" i="142"/>
  <c r="D27" i="142"/>
  <c r="E27" i="142"/>
  <c r="F27" i="142"/>
  <c r="G27" i="142"/>
  <c r="H27" i="142"/>
  <c r="I27" i="142"/>
  <c r="J27" i="142"/>
  <c r="B36" i="142"/>
  <c r="C36" i="142"/>
  <c r="D36" i="142"/>
  <c r="E36" i="142"/>
  <c r="F36" i="142"/>
  <c r="G36" i="142"/>
  <c r="H36" i="142"/>
  <c r="I36" i="142"/>
  <c r="J36" i="142"/>
  <c r="B45" i="142"/>
  <c r="C45" i="142"/>
  <c r="D45" i="142"/>
  <c r="E45" i="142"/>
  <c r="F45" i="142"/>
  <c r="G45" i="142"/>
  <c r="H45" i="142"/>
  <c r="I45" i="142"/>
  <c r="J45" i="142"/>
  <c r="B54" i="142"/>
  <c r="C54" i="142"/>
  <c r="D54" i="142"/>
  <c r="E54" i="142"/>
  <c r="F54" i="142"/>
  <c r="G54" i="142"/>
  <c r="H54" i="142"/>
  <c r="I54" i="142"/>
  <c r="J54" i="142"/>
  <c r="B64" i="142"/>
  <c r="C64" i="142"/>
  <c r="D64" i="142"/>
  <c r="E64" i="142"/>
  <c r="F64" i="142"/>
  <c r="G64" i="142"/>
  <c r="H64" i="142"/>
  <c r="I64" i="142"/>
  <c r="J64" i="142"/>
  <c r="B73" i="142"/>
  <c r="C73" i="142"/>
  <c r="D73" i="142"/>
  <c r="E73" i="142"/>
  <c r="F73" i="142"/>
  <c r="G73" i="142"/>
  <c r="H73" i="142"/>
  <c r="I73" i="142"/>
  <c r="J73" i="142"/>
  <c r="F33" i="128" l="1"/>
  <c r="F34" i="128"/>
  <c r="F35" i="128"/>
  <c r="F36" i="128"/>
  <c r="F37" i="128"/>
  <c r="F38" i="128"/>
  <c r="F39" i="128"/>
  <c r="F40" i="128"/>
  <c r="F41" i="128"/>
  <c r="F42" i="128"/>
  <c r="F43" i="128"/>
  <c r="F45" i="128"/>
  <c r="B17" i="119" l="1"/>
  <c r="B19" i="119"/>
  <c r="B21" i="119"/>
  <c r="B23" i="119"/>
  <c r="B25" i="119"/>
  <c r="B27" i="119"/>
  <c r="B29" i="119"/>
  <c r="B35" i="100" l="1"/>
  <c r="B43" i="100" s="1"/>
  <c r="C35" i="100"/>
  <c r="C43" i="100" s="1"/>
  <c r="D43" i="100"/>
  <c r="E43" i="100"/>
  <c r="F43" i="100"/>
  <c r="G43" i="100"/>
  <c r="H43" i="100"/>
  <c r="I43" i="100"/>
  <c r="J43" i="100"/>
  <c r="K43" i="100"/>
  <c r="H47" i="98" l="1"/>
  <c r="H48" i="98"/>
  <c r="H49" i="98"/>
  <c r="H50" i="98"/>
  <c r="H51" i="98"/>
  <c r="H52" i="98"/>
  <c r="H53" i="98"/>
  <c r="H54" i="98"/>
</calcChain>
</file>

<file path=xl/sharedStrings.xml><?xml version="1.0" encoding="utf-8"?>
<sst xmlns="http://schemas.openxmlformats.org/spreadsheetml/2006/main" count="4525" uniqueCount="1483">
  <si>
    <t xml:space="preserve"> </t>
  </si>
  <si>
    <t>Contents</t>
  </si>
  <si>
    <t>Nordea overview</t>
  </si>
  <si>
    <t xml:space="preserve">   Group Corporate Centre</t>
  </si>
  <si>
    <t xml:space="preserve"> - Nordea in brief</t>
  </si>
  <si>
    <t xml:space="preserve"> - Group Corporate Centre Financial highlights</t>
  </si>
  <si>
    <t xml:space="preserve"> - Board of Directors &amp; GEM</t>
  </si>
  <si>
    <t xml:space="preserve"> - Rating</t>
  </si>
  <si>
    <t xml:space="preserve">   Group Functions</t>
  </si>
  <si>
    <t xml:space="preserve"> - Nordea’s largest shareholders</t>
  </si>
  <si>
    <t xml:space="preserve"> - Group Functions, Other Eliminations</t>
  </si>
  <si>
    <t>Key financial figures</t>
  </si>
  <si>
    <t>Risk, liquidity and capital management</t>
  </si>
  <si>
    <t xml:space="preserve"> - Lending, loan losses and impaired loans</t>
  </si>
  <si>
    <t xml:space="preserve"> - Risk</t>
  </si>
  <si>
    <t xml:space="preserve"> - Quarterly development</t>
  </si>
  <si>
    <t xml:space="preserve"> - Ratios and key figures</t>
  </si>
  <si>
    <t xml:space="preserve"> - LTV distribution</t>
  </si>
  <si>
    <t xml:space="preserve"> - Net interest income development</t>
  </si>
  <si>
    <t xml:space="preserve"> - Loans and impairment</t>
  </si>
  <si>
    <t xml:space="preserve"> - Net fee and commission Income</t>
  </si>
  <si>
    <t xml:space="preserve"> - Other expenses</t>
  </si>
  <si>
    <t xml:space="preserve"> - Capital position</t>
  </si>
  <si>
    <t xml:space="preserve"> - Business area overview</t>
  </si>
  <si>
    <t xml:space="preserve"> - Short-term funding</t>
  </si>
  <si>
    <t xml:space="preserve"> - Liquidity buffer</t>
  </si>
  <si>
    <t>Business areas</t>
  </si>
  <si>
    <t>General information &amp; Macro</t>
  </si>
  <si>
    <t xml:space="preserve"> - Payments and transactions</t>
  </si>
  <si>
    <t xml:space="preserve"> - Macroeconomic data </t>
  </si>
  <si>
    <t xml:space="preserve"> - Market development - interest rates</t>
  </si>
  <si>
    <t xml:space="preserve"> - Contacts and financial calendar</t>
  </si>
  <si>
    <t xml:space="preserve"> - Banking Baltic countries</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</si>
  <si>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</si>
  <si>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</si>
  <si>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</si>
  <si>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</si>
  <si>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</si>
  <si>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</si>
  <si>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</si>
  <si>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</si>
  <si>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</si>
  <si>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</si>
  <si>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</si>
  <si>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</si>
  <si>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</si>
  <si>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</si>
  <si>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</si>
  <si>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Overview</t>
  </si>
  <si>
    <t>Nordea in brief</t>
  </si>
  <si>
    <t>Board of Directors</t>
  </si>
  <si>
    <t>Group Executive Management</t>
  </si>
  <si>
    <t>Rating</t>
  </si>
  <si>
    <t>Q4 2016</t>
  </si>
  <si>
    <t>Moody's</t>
  </si>
  <si>
    <t>S&amp;P</t>
  </si>
  <si>
    <t>Fitch</t>
  </si>
  <si>
    <t>DBRS</t>
  </si>
  <si>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</si>
  <si>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8"/>
        <rFont val="Arial"/>
        <family val="2"/>
      </rPr>
      <t>Birger Steen</t>
    </r>
    <r>
      <rPr>
        <sz val="8"/>
        <rFont val="Arial"/>
        <family val="2"/>
      </rPr>
      <t xml:space="preserve">
MSc (Computer Science) and MBA.
Board member since 2015.
Born 1966.</t>
    </r>
  </si>
  <si>
    <r>
      <rPr>
        <b/>
        <sz val="9"/>
        <rFont val="Arial"/>
        <family val="2"/>
      </rPr>
      <t>Torsten Hagen Jørgensen</t>
    </r>
    <r>
      <rPr>
        <b/>
        <sz val="8"/>
        <rFont val="Arial"/>
        <family val="2"/>
      </rPr>
      <t xml:space="preserve"> 
Group COO, Deputy Group CEO and Head of Group Corporate Centre</t>
    </r>
    <r>
      <rPr>
        <sz val="8"/>
        <rFont val="Arial"/>
        <family val="2"/>
      </rPr>
      <t xml:space="preserve">
Member of Group Executive Management since 2011.
Born 1965.</t>
    </r>
  </si>
  <si>
    <r>
      <t>Heikki Ilkka</t>
    </r>
    <r>
      <rPr>
        <b/>
        <sz val="8"/>
        <rFont val="Arial"/>
        <family val="2"/>
      </rPr>
      <t xml:space="preserve">
Group CFO and Head of Group Finance and Business Control</t>
    </r>
    <r>
      <rPr>
        <b/>
        <sz val="9"/>
        <rFont val="Arial"/>
        <family val="2"/>
      </rPr>
      <t xml:space="preserve">
</t>
    </r>
    <r>
      <rPr>
        <sz val="8"/>
        <rFont val="Arial"/>
        <family val="2"/>
      </rPr>
      <t xml:space="preserve">Member of Group Executive Management since 2016 
Born 1970. </t>
    </r>
  </si>
  <si>
    <t>Short</t>
  </si>
  <si>
    <t>Long</t>
  </si>
  <si>
    <t>Nordea is the largest financial services group in the Nordic and Baltic Sea region.</t>
  </si>
  <si>
    <t>Nordea Bank AB (publ)</t>
  </si>
  <si>
    <t>P-1</t>
  </si>
  <si>
    <t>Aa3</t>
  </si>
  <si>
    <t>A-1+</t>
  </si>
  <si>
    <t>AA-**</t>
  </si>
  <si>
    <t>F1+</t>
  </si>
  <si>
    <t>AA-</t>
  </si>
  <si>
    <t>R-1 (mid)</t>
  </si>
  <si>
    <t>AA (low)</t>
  </si>
  <si>
    <t>Nordea Hypotek AB (publ)</t>
  </si>
  <si>
    <t>Aaa*</t>
  </si>
  <si>
    <t>AAA*</t>
  </si>
  <si>
    <t>Nordea Kredit Realkreditaktieselskab</t>
  </si>
  <si>
    <r>
      <rPr>
        <b/>
        <sz val="9"/>
        <rFont val="Arial"/>
        <family val="2"/>
      </rPr>
      <t>Silvija Seres</t>
    </r>
    <r>
      <rPr>
        <sz val="8"/>
        <rFont val="Arial"/>
        <family val="2"/>
      </rPr>
      <t xml:space="preserve">
MBA, Ph.D (Mathematical science) and MSc (Computer Science).
Board member since 2015.
Born 1970.</t>
    </r>
  </si>
  <si>
    <r>
      <rPr>
        <b/>
        <sz val="8"/>
        <rFont val="Arial"/>
        <family val="2"/>
      </rPr>
      <t>Sarah Russell</t>
    </r>
    <r>
      <rPr>
        <sz val="8"/>
        <rFont val="Arial"/>
        <family val="2"/>
      </rPr>
      <t xml:space="preserve">
Master of Applied Finance.
Board member since 2010.
Born 1962.</t>
    </r>
  </si>
  <si>
    <r>
      <rPr>
        <b/>
        <sz val="8"/>
        <rFont val="Arial"/>
        <family val="2"/>
      </rPr>
      <t>Julie Galbo
Head of Group Risk Management and CRO</t>
    </r>
    <r>
      <rPr>
        <sz val="8"/>
        <rFont val="Arial"/>
        <family val="2"/>
      </rPr>
      <t xml:space="preserve">
Member of Group Executive Management since 2016.</t>
    </r>
    <r>
      <rPr>
        <sz val="8"/>
        <color rgb="FFFF0000"/>
        <rFont val="Arial"/>
        <family val="2"/>
      </rPr>
      <t xml:space="preserve">
</t>
    </r>
    <r>
      <rPr>
        <sz val="8"/>
        <color theme="1"/>
        <rFont val="Arial"/>
        <family val="2"/>
      </rPr>
      <t>Born 1971.</t>
    </r>
  </si>
  <si>
    <r>
      <rPr>
        <b/>
        <sz val="8"/>
        <rFont val="Arial"/>
        <family val="2"/>
      </rPr>
      <t xml:space="preserve">Karen Tobiasen
Chief HR Officer 
Head of Group Human Resources </t>
    </r>
    <r>
      <rPr>
        <sz val="8"/>
        <rFont val="Arial"/>
        <family val="2"/>
      </rPr>
      <t xml:space="preserve">
Member of Group Executive Management since 2016.
Born 1965.</t>
    </r>
  </si>
  <si>
    <r>
      <rPr>
        <b/>
        <sz val="8"/>
        <rFont val="Arial"/>
        <family val="2"/>
      </rPr>
      <t xml:space="preserve">Snorre Storset
Head of Wealth Management </t>
    </r>
    <r>
      <rPr>
        <sz val="8"/>
        <rFont val="Arial"/>
        <family val="2"/>
      </rPr>
      <t xml:space="preserve">
Member of Group Executive Management since 2015.
Born 1972.</t>
    </r>
  </si>
  <si>
    <t>Nordea Eiendomskreditt</t>
  </si>
  <si>
    <t>Nordea Mortgage Bank Plc***</t>
  </si>
  <si>
    <t>AT1 in Sep 2014 issue rating</t>
  </si>
  <si>
    <t>BBB</t>
  </si>
  <si>
    <t>AT1 in March 2015 issue rating</t>
  </si>
  <si>
    <t>*Covered bond rating, ** Negative outlook as of 20 Nov 2012 *** New entity registered 1 Oct 2016</t>
  </si>
  <si>
    <t>Largest shareholders</t>
  </si>
  <si>
    <t>No.of shares, mill</t>
  </si>
  <si>
    <r>
      <rPr>
        <b/>
        <sz val="8"/>
        <rFont val="Arial"/>
        <family val="2"/>
      </rPr>
      <t>Robin Lawther</t>
    </r>
    <r>
      <rPr>
        <sz val="8"/>
        <rFont val="Arial"/>
        <family val="2"/>
      </rPr>
      <t xml:space="preserve">
BA Honours (Economics)  and MSc (Accounting &amp; Finance).
Board member since 2014.
Born 1961.</t>
    </r>
  </si>
  <si>
    <r>
      <rPr>
        <b/>
        <sz val="8"/>
        <rFont val="Arial"/>
        <family val="2"/>
      </rPr>
      <t>Lars G Nordström</t>
    </r>
    <r>
      <rPr>
        <sz val="8"/>
        <rFont val="Arial"/>
        <family val="2"/>
      </rPr>
      <t xml:space="preserve">
Law studies at Uppsala University.
Board member since 2003.
Born 1943.</t>
    </r>
  </si>
  <si>
    <r>
      <rPr>
        <b/>
        <sz val="8"/>
        <rFont val="Arial"/>
        <family val="2"/>
      </rPr>
      <t>Kari Stadigh</t>
    </r>
    <r>
      <rPr>
        <sz val="8"/>
        <rFont val="Arial"/>
        <family val="2"/>
      </rPr>
      <t xml:space="preserve">
Master of Science (Engineering) and Bachelor of Business Administration.
Board member since 2010.
Born 1955.</t>
    </r>
  </si>
  <si>
    <r>
      <rPr>
        <b/>
        <sz val="9"/>
        <rFont val="Arial"/>
        <family val="2"/>
      </rPr>
      <t>Erik Ekman</t>
    </r>
    <r>
      <rPr>
        <sz val="8"/>
        <rFont val="Arial"/>
        <family val="2"/>
      </rPr>
      <t xml:space="preserve">
</t>
    </r>
    <r>
      <rPr>
        <b/>
        <sz val="8"/>
        <rFont val="Arial"/>
        <family val="2"/>
      </rPr>
      <t xml:space="preserve">Head of Commercial &amp; Business Banking 
</t>
    </r>
    <r>
      <rPr>
        <sz val="8"/>
        <rFont val="Arial"/>
        <family val="2"/>
      </rPr>
      <t>Member of Group Executive Management since 2015.
Born 1969.</t>
    </r>
  </si>
  <si>
    <r>
      <rPr>
        <b/>
        <sz val="9"/>
        <rFont val="Arial"/>
        <family val="2"/>
      </rPr>
      <t>Martin A Persson</t>
    </r>
    <r>
      <rPr>
        <sz val="8"/>
        <rFont val="Arial"/>
        <family val="2"/>
      </rPr>
      <t xml:space="preserve">
</t>
    </r>
    <r>
      <rPr>
        <b/>
        <sz val="8"/>
        <rFont val="Arial"/>
        <family val="2"/>
      </rPr>
      <t xml:space="preserve">Head of Wholesale Banking
</t>
    </r>
    <r>
      <rPr>
        <sz val="8"/>
        <rFont val="Arial"/>
        <family val="2"/>
      </rPr>
      <t xml:space="preserve">Member of Group Executive Management since 2016 </t>
    </r>
    <r>
      <rPr>
        <sz val="8"/>
        <color rgb="FFFF0000"/>
        <rFont val="Arial"/>
        <family val="2"/>
      </rPr>
      <t xml:space="preserve">
</t>
    </r>
    <r>
      <rPr>
        <sz val="8"/>
        <color theme="1"/>
        <rFont val="Arial"/>
        <family val="2"/>
      </rPr>
      <t>Born 1975.</t>
    </r>
  </si>
  <si>
    <r>
      <t>Topi Manner</t>
    </r>
    <r>
      <rPr>
        <b/>
        <sz val="8"/>
        <rFont val="Arial"/>
        <family val="2"/>
      </rPr>
      <t xml:space="preserve">
Head of Personal Banking</t>
    </r>
    <r>
      <rPr>
        <b/>
        <sz val="9"/>
        <rFont val="Arial"/>
        <family val="2"/>
      </rPr>
      <t xml:space="preserve">
</t>
    </r>
    <r>
      <rPr>
        <sz val="8"/>
        <rFont val="Arial"/>
        <family val="2"/>
      </rPr>
      <t xml:space="preserve">Member of Group Executive Management since 2016 
Born 1974. </t>
    </r>
  </si>
  <si>
    <t>Sampo Plc</t>
  </si>
  <si>
    <t>Nordea Fonden</t>
  </si>
  <si>
    <t>Alecta</t>
  </si>
  <si>
    <t>Swedbank Robur Funds</t>
  </si>
  <si>
    <t>Norwegian Petroleum Fund</t>
  </si>
  <si>
    <t>AMF Insurance &amp; Funds</t>
  </si>
  <si>
    <t>SEB Funds</t>
  </si>
  <si>
    <t>Nordea Group organisation chart as of 1 July 2016</t>
  </si>
  <si>
    <t>SHB Funds</t>
  </si>
  <si>
    <t>Didner &amp; Gerge Funds</t>
  </si>
  <si>
    <t>Nordea Funds</t>
  </si>
  <si>
    <t>Fourth Swedish National Pension Fund</t>
  </si>
  <si>
    <t>Henderon Funds</t>
  </si>
  <si>
    <t>Third Swedish National Pension Fund</t>
  </si>
  <si>
    <t>First Swedish National Pension Fund</t>
  </si>
  <si>
    <t>Varma Mutual Pension Insurance</t>
  </si>
  <si>
    <t>Vanguard Funds</t>
  </si>
  <si>
    <t>Other</t>
  </si>
  <si>
    <t>Total number of outstanding shares*</t>
  </si>
  <si>
    <t>100.0%</t>
  </si>
  <si>
    <t>*) Excluding shares issued for the Long Term Incentive Programme (LTIP).</t>
  </si>
  <si>
    <t>Net fee and commission income</t>
  </si>
  <si>
    <t>Historical numbers for 2014 restated following that IT Poland is included in continuing operations</t>
  </si>
  <si>
    <t>Historical numbers for Q1 2015 to Q1 2014 restated following that IT Poland is included in continuing operations</t>
  </si>
  <si>
    <t>Q3</t>
  </si>
  <si>
    <t>Q2</t>
  </si>
  <si>
    <t>Q1</t>
  </si>
  <si>
    <t>Q4</t>
  </si>
  <si>
    <t>Income statement</t>
  </si>
  <si>
    <t>Balance sheet</t>
  </si>
  <si>
    <t>Nordea Group</t>
  </si>
  <si>
    <r>
      <rPr>
        <sz val="8"/>
        <color rgb="FF000000"/>
        <rFont val="Arial"/>
        <family val="2"/>
      </rPr>
      <t>EURm</t>
    </r>
  </si>
  <si>
    <r>
      <rPr>
        <sz val="8"/>
        <color rgb="FF000000"/>
        <rFont val="Arial"/>
        <family val="2"/>
      </rPr>
      <t>Asset management commissions</t>
    </r>
  </si>
  <si>
    <t>EURm</t>
  </si>
  <si>
    <t>Q3/16</t>
  </si>
  <si>
    <t>Q2/16</t>
  </si>
  <si>
    <t>Q1/16</t>
  </si>
  <si>
    <t>Q4/15</t>
  </si>
  <si>
    <t>Q3/15</t>
  </si>
  <si>
    <t>Q2/15</t>
  </si>
  <si>
    <t>Q1/15</t>
  </si>
  <si>
    <t>Q4/14</t>
  </si>
  <si>
    <t>Q3/14</t>
  </si>
  <si>
    <r>
      <rPr>
        <sz val="8"/>
        <color rgb="FF000000"/>
        <rFont val="Arial"/>
        <family val="2"/>
      </rPr>
      <t>Life &amp; Pensions</t>
    </r>
  </si>
  <si>
    <t>Net interest income</t>
  </si>
  <si>
    <t>NII beginning of period</t>
  </si>
  <si>
    <r>
      <rPr>
        <sz val="8"/>
        <color rgb="FF000000"/>
        <rFont val="Arial"/>
        <family val="2"/>
      </rPr>
      <t>Deposit Products</t>
    </r>
  </si>
  <si>
    <t>Assets</t>
  </si>
  <si>
    <t xml:space="preserve">Net fee and commission income </t>
  </si>
  <si>
    <t>Margin driven NII</t>
  </si>
  <si>
    <t xml:space="preserve">Brokerage, securities issues and corporate finance
</t>
  </si>
  <si>
    <t>Net result from items at fair value</t>
  </si>
  <si>
    <t>Lending margin</t>
  </si>
  <si>
    <r>
      <rPr>
        <sz val="8"/>
        <color rgb="FF000000"/>
        <rFont val="Arial"/>
        <family val="2"/>
      </rPr>
      <t>Custody and issuer services</t>
    </r>
    <r>
      <rPr>
        <sz val="8"/>
        <rFont val="Arial"/>
        <family val="2"/>
      </rPr>
      <t xml:space="preserve">
</t>
    </r>
  </si>
  <si>
    <t>Equity method</t>
  </si>
  <si>
    <t xml:space="preserve">Cash and balances with central banks </t>
  </si>
  <si>
    <t>Deposit margin</t>
  </si>
  <si>
    <r>
      <rPr>
        <sz val="8"/>
        <color rgb="FF000000"/>
        <rFont val="Arial"/>
        <family val="2"/>
      </rPr>
      <t xml:space="preserve">Payments  </t>
    </r>
  </si>
  <si>
    <t>Other income</t>
  </si>
  <si>
    <t>Loans to central banks</t>
  </si>
  <si>
    <t>Volume driven NII</t>
  </si>
  <si>
    <r>
      <rPr>
        <sz val="8"/>
        <color rgb="FF000000"/>
        <rFont val="Arial"/>
        <family val="2"/>
      </rPr>
      <t>Cards</t>
    </r>
  </si>
  <si>
    <t>Total operating income</t>
  </si>
  <si>
    <t xml:space="preserve">Loans to credit institutions </t>
  </si>
  <si>
    <t>Lending volume</t>
  </si>
  <si>
    <r>
      <rPr>
        <sz val="8"/>
        <color rgb="FF000000"/>
        <rFont val="Arial"/>
        <family val="2"/>
      </rPr>
      <t>Lending Products</t>
    </r>
  </si>
  <si>
    <t>General administrative expenses:</t>
  </si>
  <si>
    <t xml:space="preserve">Loans to the public </t>
  </si>
  <si>
    <r>
      <t>Total operating income, excl, non-recurring items</t>
    </r>
    <r>
      <rPr>
        <b/>
        <vertAlign val="superscript"/>
        <sz val="8"/>
        <color theme="1"/>
        <rFont val="Arial"/>
        <family val="2"/>
      </rPr>
      <t>1</t>
    </r>
  </si>
  <si>
    <t>Deposit volume</t>
  </si>
  <si>
    <r>
      <rPr>
        <sz val="8"/>
        <color rgb="FF000000"/>
        <rFont val="Arial"/>
        <family val="2"/>
      </rPr>
      <t>Guarantees</t>
    </r>
  </si>
  <si>
    <t xml:space="preserve">  Staff costs</t>
  </si>
  <si>
    <t xml:space="preserve">Interest-bearing securities </t>
  </si>
  <si>
    <t>Staff costs</t>
  </si>
  <si>
    <t>Day count</t>
  </si>
  <si>
    <r>
      <rPr>
        <sz val="8"/>
        <color rgb="FF000000"/>
        <rFont val="Arial"/>
        <family val="2"/>
      </rPr>
      <t>Other</t>
    </r>
  </si>
  <si>
    <t xml:space="preserve">  Other expenses</t>
  </si>
  <si>
    <t xml:space="preserve">Financial instruments pledged as collateral </t>
  </si>
  <si>
    <t>11 24</t>
  </si>
  <si>
    <t>Other expenses</t>
  </si>
  <si>
    <t>GCC including treasury</t>
  </si>
  <si>
    <t>Depreciation of tangible and intangible assets</t>
  </si>
  <si>
    <t>Shares</t>
  </si>
  <si>
    <t>Depreciation tangible and intangible assets</t>
  </si>
  <si>
    <t>Other*</t>
  </si>
  <si>
    <t>Assets in pooled schemes and unit-linked investment contact</t>
  </si>
  <si>
    <t>Total operating expenses</t>
  </si>
  <si>
    <t xml:space="preserve">   * of which FX</t>
  </si>
  <si>
    <t xml:space="preserve">Derivatives </t>
  </si>
  <si>
    <t>Profit before loan losses</t>
  </si>
  <si>
    <t xml:space="preserve">Fair value changes of hedged items in portfolio hedge of interest rate risk </t>
  </si>
  <si>
    <t>Net loan losses</t>
  </si>
  <si>
    <t>Operating profit</t>
  </si>
  <si>
    <t xml:space="preserve">Investments in associated undertakings </t>
  </si>
  <si>
    <t>Income tax expense</t>
  </si>
  <si>
    <t xml:space="preserve">Intangible assets </t>
  </si>
  <si>
    <r>
      <rPr>
        <sz val="8"/>
        <color rgb="FF000000"/>
        <rFont val="Arial"/>
        <family val="2"/>
      </rPr>
      <t>Information technology</t>
    </r>
  </si>
  <si>
    <t>Net profit for period from continuing operations</t>
  </si>
  <si>
    <t xml:space="preserve">Property and equipment </t>
  </si>
  <si>
    <r>
      <rPr>
        <sz val="8"/>
        <color rgb="FF000000"/>
        <rFont val="Arial"/>
        <family val="2"/>
      </rPr>
      <t>Marketing and representation</t>
    </r>
  </si>
  <si>
    <t>Investment property</t>
  </si>
  <si>
    <t>Net profit (continuing operations)</t>
  </si>
  <si>
    <t>Postage, transportation, telephone and office expenses</t>
  </si>
  <si>
    <t>Net profit for the period from discontinued operations after tax</t>
  </si>
  <si>
    <t>-</t>
  </si>
  <si>
    <t xml:space="preserve">Deferred tax assets </t>
  </si>
  <si>
    <t xml:space="preserve">Rents, premises and real estate </t>
  </si>
  <si>
    <t xml:space="preserve">Current tax assets </t>
  </si>
  <si>
    <t>Ratios and key figures</t>
  </si>
  <si>
    <r>
      <rPr>
        <sz val="8"/>
        <color rgb="FF000000"/>
        <rFont val="Arial"/>
        <family val="2"/>
      </rPr>
      <t>Other</t>
    </r>
    <r>
      <rPr>
        <vertAlign val="superscript"/>
        <sz val="8"/>
        <color rgb="FF000000"/>
        <rFont val="Arial"/>
        <family val="2"/>
      </rPr>
      <t xml:space="preserve"> </t>
    </r>
  </si>
  <si>
    <t>Net profit for the period</t>
  </si>
  <si>
    <t xml:space="preserve">Retirement benefit assets </t>
  </si>
  <si>
    <r>
      <rPr>
        <b/>
        <sz val="8"/>
        <color rgb="FF000000"/>
        <rFont val="Arial"/>
        <family val="2"/>
      </rPr>
      <t>Total</t>
    </r>
  </si>
  <si>
    <t xml:space="preserve">Other assets </t>
  </si>
  <si>
    <t>Diluted earnings per share, EUR</t>
  </si>
  <si>
    <t>0.22</t>
  </si>
  <si>
    <t>0.25</t>
  </si>
  <si>
    <t>0.19</t>
  </si>
  <si>
    <t>0.21</t>
  </si>
  <si>
    <t>0.24</t>
  </si>
  <si>
    <t>0.27</t>
  </si>
  <si>
    <t xml:space="preserve">Prepaid expenses and accrued income </t>
  </si>
  <si>
    <t>8.85</t>
  </si>
  <si>
    <t>7.52</t>
  </si>
  <si>
    <t>8.46</t>
  </si>
  <si>
    <t>10.15</t>
  </si>
  <si>
    <t>9.91</t>
  </si>
  <si>
    <t>11.22</t>
  </si>
  <si>
    <t>11.33</t>
  </si>
  <si>
    <t>9.68</t>
  </si>
  <si>
    <t>Assets held for sale</t>
  </si>
  <si>
    <t>Total shareholders' return, %</t>
  </si>
  <si>
    <t>28.7</t>
  </si>
  <si>
    <t>-2.6</t>
  </si>
  <si>
    <t>-10.4</t>
  </si>
  <si>
    <t>5.5</t>
  </si>
  <si>
    <t>3.5</t>
  </si>
  <si>
    <t>22.1</t>
  </si>
  <si>
    <t>0.8</t>
  </si>
  <si>
    <t>3.7</t>
  </si>
  <si>
    <t xml:space="preserve">Total assets </t>
  </si>
  <si>
    <t>7.47</t>
  </si>
  <si>
    <t>7.22</t>
  </si>
  <si>
    <t>7.69</t>
  </si>
  <si>
    <t>7.43</t>
  </si>
  <si>
    <t>7.39</t>
  </si>
  <si>
    <t>7.07</t>
  </si>
  <si>
    <t>7.40</t>
  </si>
  <si>
    <t xml:space="preserve">Diluted earnings per share, EUR </t>
  </si>
  <si>
    <t>0.66</t>
  </si>
  <si>
    <t>0.91</t>
  </si>
  <si>
    <t>0.83</t>
  </si>
  <si>
    <t>0.77</t>
  </si>
  <si>
    <t>0.65</t>
  </si>
  <si>
    <t>0.60</t>
  </si>
  <si>
    <t>0.79</t>
  </si>
  <si>
    <t>0.93</t>
  </si>
  <si>
    <t>Weighted average number of diluted shares, million</t>
  </si>
  <si>
    <t>9.78</t>
  </si>
  <si>
    <t>7.24</t>
  </si>
  <si>
    <t>5.98</t>
  </si>
  <si>
    <t>8.16</t>
  </si>
  <si>
    <t>7.10</t>
  </si>
  <si>
    <t>3.90</t>
  </si>
  <si>
    <t>8.90</t>
  </si>
  <si>
    <t>Liabilities</t>
  </si>
  <si>
    <t xml:space="preserve">Return on equity, % </t>
  </si>
  <si>
    <t>11.6</t>
  </si>
  <si>
    <t>13.4</t>
  </si>
  <si>
    <t>10.3</t>
  </si>
  <si>
    <t>11.1</t>
  </si>
  <si>
    <t>10.4</t>
  </si>
  <si>
    <t>13.1</t>
  </si>
  <si>
    <t>14.3</t>
  </si>
  <si>
    <t>11.8</t>
  </si>
  <si>
    <r>
      <rPr>
        <b/>
        <sz val="8"/>
        <color rgb="FF000000"/>
        <rFont val="Arial"/>
        <family val="2"/>
      </rPr>
      <t>Loan losses divided by class</t>
    </r>
  </si>
  <si>
    <t>8.2</t>
  </si>
  <si>
    <t>9.2</t>
  </si>
  <si>
    <t>44.6</t>
  </si>
  <si>
    <t>-24.4</t>
  </si>
  <si>
    <t>78.6</t>
  </si>
  <si>
    <t>-46.9</t>
  </si>
  <si>
    <t>6.4</t>
  </si>
  <si>
    <t>Assets under management, EURbn</t>
  </si>
  <si>
    <t>317.4</t>
  </si>
  <si>
    <t>300.2</t>
  </si>
  <si>
    <t>290.9</t>
  </si>
  <si>
    <t>288.2</t>
  </si>
  <si>
    <t>273.3</t>
  </si>
  <si>
    <t>286.1</t>
  </si>
  <si>
    <t>262.2</t>
  </si>
  <si>
    <t>Recoveries on previous realised loan losses</t>
  </si>
  <si>
    <t>0.64</t>
  </si>
  <si>
    <t>0.62</t>
  </si>
  <si>
    <t>0.43</t>
  </si>
  <si>
    <t>0.34</t>
  </si>
  <si>
    <t>0.26</t>
  </si>
  <si>
    <t>0.29</t>
  </si>
  <si>
    <t>0.20</t>
  </si>
  <si>
    <t>0.50</t>
  </si>
  <si>
    <t xml:space="preserve">Deposits by credit institutions </t>
  </si>
  <si>
    <r>
      <rPr>
        <sz val="8"/>
        <color rgb="FF000000"/>
        <rFont val="Arial"/>
        <family val="2"/>
      </rPr>
      <t>Provisions</t>
    </r>
  </si>
  <si>
    <r>
      <rPr>
        <sz val="8"/>
        <color rgb="FF000000"/>
        <rFont val="Arial"/>
        <family val="2"/>
      </rPr>
      <t>0</t>
    </r>
  </si>
  <si>
    <t>7.4</t>
  </si>
  <si>
    <t>7.27</t>
  </si>
  <si>
    <t>6.96</t>
  </si>
  <si>
    <t>6.47</t>
  </si>
  <si>
    <t>6.07</t>
  </si>
  <si>
    <t>5.56</t>
  </si>
  <si>
    <t>5.29</t>
  </si>
  <si>
    <t>5.09</t>
  </si>
  <si>
    <t xml:space="preserve">Deposits and borrowings from the public </t>
  </si>
  <si>
    <r>
      <rPr>
        <sz val="8"/>
        <color rgb="FF000000"/>
        <rFont val="Arial"/>
        <family val="2"/>
      </rPr>
      <t>Reversal of previous provisions</t>
    </r>
  </si>
  <si>
    <t>Deposits in pooled schemes and unit-linked investment contacts</t>
  </si>
  <si>
    <t>17.9</t>
  </si>
  <si>
    <t>16.8</t>
  </si>
  <si>
    <t>16.7</t>
  </si>
  <si>
    <t>16.5</t>
  </si>
  <si>
    <t>16.3</t>
  </si>
  <si>
    <t>15.6</t>
  </si>
  <si>
    <t>15.7</t>
  </si>
  <si>
    <r>
      <rPr>
        <b/>
        <sz val="8"/>
        <color rgb="FF000000"/>
        <rFont val="Arial"/>
        <family val="2"/>
      </rPr>
      <t>Loans to credit institutions</t>
    </r>
  </si>
  <si>
    <r>
      <rPr>
        <b/>
        <sz val="8"/>
        <color rgb="FF000000"/>
        <rFont val="Arial"/>
        <family val="2"/>
      </rPr>
      <t>0</t>
    </r>
  </si>
  <si>
    <t xml:space="preserve">Liabilities to policyholders </t>
  </si>
  <si>
    <t>20.1</t>
  </si>
  <si>
    <t>18.9</t>
  </si>
  <si>
    <t>18.7</t>
  </si>
  <si>
    <t>18.5</t>
  </si>
  <si>
    <t>18.2</t>
  </si>
  <si>
    <t>17.5</t>
  </si>
  <si>
    <t>17.6</t>
  </si>
  <si>
    <t>Wholesale Banking</t>
  </si>
  <si>
    <r>
      <rPr>
        <sz val="8"/>
        <color rgb="FF000000"/>
        <rFont val="Arial"/>
        <family val="2"/>
      </rPr>
      <t>Realised loan losses</t>
    </r>
  </si>
  <si>
    <t>12.2</t>
  </si>
  <si>
    <t>11.4</t>
  </si>
  <si>
    <t>10.6</t>
  </si>
  <si>
    <t>11.5</t>
  </si>
  <si>
    <t>11.3</t>
  </si>
  <si>
    <t>15.3</t>
  </si>
  <si>
    <t>19.7</t>
  </si>
  <si>
    <t xml:space="preserve">Debt securities in issue </t>
  </si>
  <si>
    <t>24.1</t>
  </si>
  <si>
    <t>21.8</t>
  </si>
  <si>
    <t>21.6</t>
  </si>
  <si>
    <t>21.3</t>
  </si>
  <si>
    <t>20.7</t>
  </si>
  <si>
    <t>20.3</t>
  </si>
  <si>
    <r>
      <rPr>
        <sz val="8"/>
        <color rgb="FF000000"/>
        <rFont val="Arial"/>
        <family val="2"/>
      </rPr>
      <t xml:space="preserve">Allowances to cover realised loan losses </t>
    </r>
  </si>
  <si>
    <t>232.1</t>
  </si>
  <si>
    <t>218.3</t>
  </si>
  <si>
    <t>187.4</t>
  </si>
  <si>
    <t>158.1</t>
  </si>
  <si>
    <t>125.6</t>
  </si>
  <si>
    <t>157.1</t>
  </si>
  <si>
    <r>
      <rPr>
        <sz val="8"/>
        <color rgb="FF000000"/>
        <rFont val="Arial"/>
        <family val="2"/>
      </rPr>
      <t>Recoveries on previous realised loan losses</t>
    </r>
  </si>
  <si>
    <t xml:space="preserve">Current tax liabilities </t>
  </si>
  <si>
    <t>14.9</t>
  </si>
  <si>
    <t>11.2</t>
  </si>
  <si>
    <t>8.5</t>
  </si>
  <si>
    <t>7.5</t>
  </si>
  <si>
    <t xml:space="preserve">Other liabilities </t>
  </si>
  <si>
    <r>
      <rPr>
        <b/>
        <sz val="8"/>
        <color rgb="FF000000"/>
        <rFont val="Arial"/>
        <family val="2"/>
      </rPr>
      <t>Loans to the public</t>
    </r>
  </si>
  <si>
    <t>7.0</t>
  </si>
  <si>
    <t xml:space="preserve">Accrued expenses and prepaid income </t>
  </si>
  <si>
    <t>20.6</t>
  </si>
  <si>
    <t>18.1</t>
  </si>
  <si>
    <t>16.2</t>
  </si>
  <si>
    <t>9.5</t>
  </si>
  <si>
    <t>9.1</t>
  </si>
  <si>
    <t xml:space="preserve">Deferred tax liabilities </t>
  </si>
  <si>
    <t>26.4</t>
  </si>
  <si>
    <t>27.3</t>
  </si>
  <si>
    <t>24.8</t>
  </si>
  <si>
    <t>25.1</t>
  </si>
  <si>
    <t>25.2</t>
  </si>
  <si>
    <t>23.9</t>
  </si>
  <si>
    <t xml:space="preserve">Provisions </t>
  </si>
  <si>
    <t>13.2</t>
  </si>
  <si>
    <t>12.5</t>
  </si>
  <si>
    <t>12.1</t>
  </si>
  <si>
    <t>12.4</t>
  </si>
  <si>
    <t>15.2</t>
  </si>
  <si>
    <t xml:space="preserve">Retirement benefit obligations </t>
  </si>
  <si>
    <t xml:space="preserve">Subordinated liabilities </t>
  </si>
  <si>
    <r>
      <rPr>
        <b/>
        <sz val="8"/>
        <color rgb="FF000000"/>
        <rFont val="Arial"/>
        <family val="2"/>
      </rPr>
      <t>Off-balance sheet items</t>
    </r>
  </si>
  <si>
    <t>Liabilities held for sale</t>
  </si>
  <si>
    <r>
      <rPr>
        <b/>
        <sz val="8"/>
        <color rgb="FF000000"/>
        <rFont val="Arial"/>
        <family val="2"/>
      </rPr>
      <t xml:space="preserve">Net loan losses </t>
    </r>
  </si>
  <si>
    <t xml:space="preserve">Total liabilities </t>
  </si>
  <si>
    <t>24.3</t>
  </si>
  <si>
    <t>23.5</t>
  </si>
  <si>
    <t>24.6</t>
  </si>
  <si>
    <t>17.7</t>
  </si>
  <si>
    <t>15.8</t>
  </si>
  <si>
    <t>14.0</t>
  </si>
  <si>
    <t>Equity</t>
  </si>
  <si>
    <t xml:space="preserve">Non-controlling interests </t>
  </si>
  <si>
    <r>
      <rPr>
        <sz val="8"/>
        <color rgb="FF000000"/>
        <rFont val="Arial"/>
        <family val="2"/>
      </rPr>
      <t>Loan loss ratio, basis points</t>
    </r>
    <r>
      <rPr>
        <vertAlign val="superscript"/>
        <sz val="8"/>
        <color rgb="FF000000"/>
        <rFont val="Arial"/>
        <family val="2"/>
      </rPr>
      <t xml:space="preserve"> </t>
    </r>
  </si>
  <si>
    <t xml:space="preserve">Share capital </t>
  </si>
  <si>
    <t>Wealth Management</t>
  </si>
  <si>
    <r>
      <rPr>
        <sz val="8"/>
        <color rgb="FF000000"/>
        <rFont val="Arial"/>
        <family val="2"/>
      </rPr>
      <t>- of which individual</t>
    </r>
  </si>
  <si>
    <t xml:space="preserve">Share premium reserve </t>
  </si>
  <si>
    <r>
      <rPr>
        <sz val="8"/>
        <color rgb="FF000000"/>
        <rFont val="Arial"/>
        <family val="2"/>
      </rPr>
      <t>- of which collective</t>
    </r>
  </si>
  <si>
    <t xml:space="preserve">Other reserves </t>
  </si>
  <si>
    <t xml:space="preserve">Retained earnings </t>
  </si>
  <si>
    <t xml:space="preserve">Total equity </t>
  </si>
  <si>
    <t xml:space="preserve">Total liabilities and equity </t>
  </si>
  <si>
    <t>Chg %</t>
  </si>
  <si>
    <t>Equity method &amp; other income</t>
  </si>
  <si>
    <t>Other exp, excl depriciations</t>
  </si>
  <si>
    <t>Cost/income ratio. %</t>
  </si>
  <si>
    <t>ROCAR.%</t>
  </si>
  <si>
    <t>Economic capital (EC)</t>
  </si>
  <si>
    <t>Risk Exposure Amount (REA)</t>
  </si>
  <si>
    <t>Number of employees (FTEs)</t>
  </si>
  <si>
    <t>Chg local curr. %</t>
  </si>
  <si>
    <t>EURbn</t>
  </si>
  <si>
    <t>Lending to corporates</t>
  </si>
  <si>
    <t>Lending to households</t>
  </si>
  <si>
    <t>Consumer lending</t>
  </si>
  <si>
    <t>Total lending</t>
  </si>
  <si>
    <t>Corporate deposits</t>
  </si>
  <si>
    <t>Household deposits</t>
  </si>
  <si>
    <t>Total deposits</t>
  </si>
  <si>
    <t>DEN</t>
  </si>
  <si>
    <t>FIN</t>
  </si>
  <si>
    <t>NOR</t>
  </si>
  <si>
    <t>SWE</t>
  </si>
  <si>
    <t>BALT</t>
  </si>
  <si>
    <t>Total</t>
  </si>
  <si>
    <t>Employees (FTEs)</t>
  </si>
  <si>
    <t/>
  </si>
  <si>
    <t>Other exp. excl depriciations</t>
  </si>
  <si>
    <t>Banking Finland</t>
  </si>
  <si>
    <t>Banking Norway</t>
  </si>
  <si>
    <t>Banking Sweden</t>
  </si>
  <si>
    <t>Banking Baltic countries</t>
  </si>
  <si>
    <t>Q1/14</t>
  </si>
  <si>
    <t>ROCAR, %</t>
  </si>
  <si>
    <t>Total income incl. allocations</t>
  </si>
  <si>
    <t>Other exp, excl. depreciations</t>
  </si>
  <si>
    <t>Total expenses incl. allocations</t>
  </si>
  <si>
    <t xml:space="preserve">Banking Denmark </t>
  </si>
  <si>
    <t>Mortgage lending</t>
  </si>
  <si>
    <t>17.3%</t>
  </si>
  <si>
    <t>18.5%</t>
  </si>
  <si>
    <t>18.7%</t>
  </si>
  <si>
    <t>19.0%</t>
  </si>
  <si>
    <t>Corporate lending</t>
  </si>
  <si>
    <t>22.4%</t>
  </si>
  <si>
    <t>22.3%</t>
  </si>
  <si>
    <t>23.0%</t>
  </si>
  <si>
    <t>23.7%</t>
  </si>
  <si>
    <t>22.7%</t>
  </si>
  <si>
    <t>22.9%</t>
  </si>
  <si>
    <t>24.7%</t>
  </si>
  <si>
    <t>25.9%</t>
  </si>
  <si>
    <t>30.0%</t>
  </si>
  <si>
    <t>30.1%</t>
  </si>
  <si>
    <t>30.2%</t>
  </si>
  <si>
    <t>30.3%</t>
  </si>
  <si>
    <t>30.4%</t>
  </si>
  <si>
    <t>30.6%</t>
  </si>
  <si>
    <t>27.0%</t>
  </si>
  <si>
    <t>27.2%</t>
  </si>
  <si>
    <t>27.5%</t>
  </si>
  <si>
    <t>28.8%</t>
  </si>
  <si>
    <t>29.0%</t>
  </si>
  <si>
    <t>29.1%</t>
  </si>
  <si>
    <t>36.5%</t>
  </si>
  <si>
    <t>35.1%</t>
  </si>
  <si>
    <t>34.6%</t>
  </si>
  <si>
    <t>11.0%</t>
  </si>
  <si>
    <t>11.1%</t>
  </si>
  <si>
    <t>Nordea Finance - Financial highlights</t>
  </si>
  <si>
    <t>Nordea Finance is a product responsible unit where the result is included in the Business areas Retail Banking and Wholesale Banking</t>
  </si>
  <si>
    <t>Nordea Finance - Volumes by Product Class</t>
  </si>
  <si>
    <t>Investment credits</t>
  </si>
  <si>
    <t>12.0</t>
  </si>
  <si>
    <t>Working capital</t>
  </si>
  <si>
    <t>2.5</t>
  </si>
  <si>
    <t>2.3</t>
  </si>
  <si>
    <t>2.4</t>
  </si>
  <si>
    <t xml:space="preserve">Consumer credits </t>
  </si>
  <si>
    <t>2.6</t>
  </si>
  <si>
    <t>2.7</t>
  </si>
  <si>
    <t>2.8</t>
  </si>
  <si>
    <t>Total volume</t>
  </si>
  <si>
    <t>17.1</t>
  </si>
  <si>
    <t>17.0</t>
  </si>
  <si>
    <t>16.6</t>
  </si>
  <si>
    <t>Nordea Finance - New business volume by Concept</t>
  </si>
  <si>
    <t>Sales Finance</t>
  </si>
  <si>
    <t>Equipment Finance</t>
  </si>
  <si>
    <t>Car Finance</t>
  </si>
  <si>
    <t>Point of Sale (POS)</t>
  </si>
  <si>
    <t>Bank Channel</t>
  </si>
  <si>
    <t>Asset Finance Solutions</t>
  </si>
  <si>
    <t>Unsecured Lending</t>
  </si>
  <si>
    <t>Wholesale Banking - Financial highlights</t>
  </si>
  <si>
    <t>Cost/income ratio, %</t>
  </si>
  <si>
    <t>Risk exposure amount (REA)</t>
  </si>
  <si>
    <t>Wholesale Banking - Volumes</t>
  </si>
  <si>
    <t>Wholesale Banking - Divisional breakdown</t>
  </si>
  <si>
    <t>CIB</t>
  </si>
  <si>
    <t>Russia</t>
  </si>
  <si>
    <t>Other exp, excl. Depreciation</t>
  </si>
  <si>
    <t>Shipping, Offshore and Oil Services - Financial highlights</t>
  </si>
  <si>
    <t>Other exp, excl. Depreciations</t>
  </si>
  <si>
    <t>Shipping, Offshore and Oil Services - Volumes</t>
  </si>
  <si>
    <t>Banking Russia - Financial highlights</t>
  </si>
  <si>
    <t>Banking Russia - Volumes</t>
  </si>
  <si>
    <t>Wholesale Banking - Other</t>
  </si>
  <si>
    <t>Wholesale Banking Other - Volumes</t>
  </si>
  <si>
    <t>Wealth Management - Financial highlights</t>
  </si>
  <si>
    <t>Asset Management - Financial highlights</t>
  </si>
  <si>
    <t>Income/AuM in bp p.a.</t>
  </si>
  <si>
    <t>AuM, Nordea Retail, Private Banking and Life, EURbn</t>
  </si>
  <si>
    <t>AuM, External Institutional &amp; 3rd party distribution, EURbn</t>
  </si>
  <si>
    <t>Net inflow, Nordea Retail, Private Banking and Life, EURbn</t>
  </si>
  <si>
    <t>Net inflow, External Institutional &amp; 3rd party distribution, EURbn</t>
  </si>
  <si>
    <t>Wealth Management - Divisional breakdown</t>
  </si>
  <si>
    <t>Asset Mgmt</t>
  </si>
  <si>
    <t>Life &amp; Pensions</t>
  </si>
  <si>
    <t>Private Banking</t>
  </si>
  <si>
    <t>Private Banking - Financial highlights</t>
  </si>
  <si>
    <t>Wealth Management - Other</t>
  </si>
  <si>
    <t>Life &amp; Pensions - Financial highlights</t>
  </si>
  <si>
    <t>Life &amp; Pensions - Profit drivers</t>
  </si>
  <si>
    <t>Traditional insurance</t>
  </si>
  <si>
    <t xml:space="preserve">  Fee contribution</t>
  </si>
  <si>
    <t xml:space="preserve">  Profit sharing</t>
  </si>
  <si>
    <t xml:space="preserve">  Contribution from cost result</t>
  </si>
  <si>
    <t xml:space="preserve">  Contribution from risk result</t>
  </si>
  <si>
    <t>Profit Traditional</t>
  </si>
  <si>
    <t>Other exp. excl. depreciations</t>
  </si>
  <si>
    <t>Profit Market Return products</t>
  </si>
  <si>
    <t>Profit Risk products</t>
  </si>
  <si>
    <t>Total product result</t>
  </si>
  <si>
    <t>Net funding costs / other profits</t>
  </si>
  <si>
    <t xml:space="preserve"> Of which commissions paid to Nordea Bank</t>
  </si>
  <si>
    <t>Return on Equity %</t>
  </si>
  <si>
    <t>AuM, EURbn</t>
  </si>
  <si>
    <t>Fee contribution</t>
  </si>
  <si>
    <t>Fee income based on the volume of Traditional ”with profit” portfolios in DK, FI and NO.</t>
  </si>
  <si>
    <t>Premiums</t>
  </si>
  <si>
    <t>Profit sharing</t>
  </si>
  <si>
    <t>Profit-sharing of investment return from the Norwegian and Swedish business (individual portfolio).</t>
  </si>
  <si>
    <t>Contribution from cost result</t>
  </si>
  <si>
    <t xml:space="preserve">Profit originating from administration of insurance policies. Fully in favour of owner, except for DK with 50% of profit and 100% of loss. </t>
  </si>
  <si>
    <t>Life &amp; Pensions - Gross written premiums by market</t>
  </si>
  <si>
    <t>Contribution from risk result</t>
  </si>
  <si>
    <t>Profit originating from risk products sold (bundled) with the traditional products. Fully in favour of owner, except for DK with 50% of profit and 100% of loss.</t>
  </si>
  <si>
    <t>Denmark</t>
  </si>
  <si>
    <t>Profit from unit linked and premium guarantee products including cost result and risk result.</t>
  </si>
  <si>
    <t>Finland</t>
  </si>
  <si>
    <t>Norway</t>
  </si>
  <si>
    <t>Profit from Pure risk products (not bundled with pension schemes) including Health &amp; Accident result.</t>
  </si>
  <si>
    <t>Sweden</t>
  </si>
  <si>
    <t>Poland</t>
  </si>
  <si>
    <t>Financial buffers</t>
  </si>
  <si>
    <t>% of provisions</t>
  </si>
  <si>
    <t>Life &amp; Pensions - Asset allocation</t>
  </si>
  <si>
    <t>Total EURbn</t>
  </si>
  <si>
    <t>Net equity exposure %</t>
  </si>
  <si>
    <t>Life Group</t>
  </si>
  <si>
    <t>Required solvency</t>
  </si>
  <si>
    <t>Actual solvency capital</t>
  </si>
  <si>
    <t>Life &amp; Pensions -  Guaranteed client returns per category</t>
  </si>
  <si>
    <t>Solvency buffer</t>
  </si>
  <si>
    <t>Solvency in % of req</t>
  </si>
  <si>
    <t>Total Traditional AuM</t>
  </si>
  <si>
    <t>of which &gt;5%</t>
  </si>
  <si>
    <t>of which 3-5%</t>
  </si>
  <si>
    <t>of which 0-3%</t>
  </si>
  <si>
    <t>of which 0%</t>
  </si>
  <si>
    <t>Percentage</t>
  </si>
  <si>
    <t>Solvency in % of requirement</t>
  </si>
  <si>
    <t>Total Market Return AuM</t>
  </si>
  <si>
    <t>Equities drop 12%</t>
  </si>
  <si>
    <t>of which guaranteed</t>
  </si>
  <si>
    <t>Interest rates down 50bp</t>
  </si>
  <si>
    <t>Interest rates up 50bp</t>
  </si>
  <si>
    <t>Total Assets under Management</t>
  </si>
  <si>
    <t>Q4/16</t>
  </si>
  <si>
    <t>Q2/14</t>
  </si>
  <si>
    <t>Q4/13</t>
  </si>
  <si>
    <t>Q3/13</t>
  </si>
  <si>
    <t>Q2/13</t>
  </si>
  <si>
    <t>Q1/13</t>
  </si>
  <si>
    <t>Q4/12</t>
  </si>
  <si>
    <t>Q3/12</t>
  </si>
  <si>
    <t>Q2/12</t>
  </si>
  <si>
    <t>Q1/12</t>
  </si>
  <si>
    <t>Q4/11</t>
  </si>
  <si>
    <t>Q3/11</t>
  </si>
  <si>
    <t>Q2/11</t>
  </si>
  <si>
    <t>Q1/11</t>
  </si>
  <si>
    <t>Q4/10</t>
  </si>
  <si>
    <t>Q3/10</t>
  </si>
  <si>
    <t>Q2/10</t>
  </si>
  <si>
    <t>Q1/10</t>
  </si>
  <si>
    <t>Q4/09</t>
  </si>
  <si>
    <t>Q3/09</t>
  </si>
  <si>
    <t>Q2/09</t>
  </si>
  <si>
    <t>Q1/09</t>
  </si>
  <si>
    <t>Q4/08</t>
  </si>
  <si>
    <t>AuM</t>
  </si>
  <si>
    <t>Inflow</t>
  </si>
  <si>
    <t xml:space="preserve">Broad based Assets under Management </t>
  </si>
  <si>
    <t>Retail Funds</t>
  </si>
  <si>
    <t>PB</t>
  </si>
  <si>
    <t>Inst Sales</t>
  </si>
  <si>
    <t>L&amp;P</t>
  </si>
  <si>
    <t>All Products</t>
  </si>
  <si>
    <t>International</t>
  </si>
  <si>
    <t>All Countries</t>
  </si>
  <si>
    <t xml:space="preserve">Net inflow </t>
  </si>
  <si>
    <t>Retail funds</t>
  </si>
  <si>
    <t>Institutional sales</t>
  </si>
  <si>
    <t xml:space="preserve">Asset mix </t>
  </si>
  <si>
    <t>%</t>
  </si>
  <si>
    <t>Equities</t>
  </si>
  <si>
    <t xml:space="preserve">Fixed income </t>
  </si>
  <si>
    <t>Group Corporate Centre - Financial highlights</t>
  </si>
  <si>
    <t>Group functions, Other &amp; Eliminations</t>
  </si>
  <si>
    <t>Credit portfolio by business unit excluding Baltics</t>
  </si>
  <si>
    <t>Impaired loans</t>
  </si>
  <si>
    <t>Allowances</t>
  </si>
  <si>
    <t xml:space="preserve">Impairment </t>
  </si>
  <si>
    <t>Loan loss</t>
  </si>
  <si>
    <t>Corporate</t>
  </si>
  <si>
    <t>Mortgage</t>
  </si>
  <si>
    <t>Consumer</t>
  </si>
  <si>
    <t>Reverse repos</t>
  </si>
  <si>
    <t>Public sector</t>
  </si>
  <si>
    <t>Nordea</t>
  </si>
  <si>
    <t>TOT</t>
  </si>
  <si>
    <t>Net loan</t>
  </si>
  <si>
    <t>Lending to</t>
  </si>
  <si>
    <t>net</t>
  </si>
  <si>
    <t>Loan losses</t>
  </si>
  <si>
    <t xml:space="preserve">Loan loss </t>
  </si>
  <si>
    <t xml:space="preserve">Provisioning </t>
  </si>
  <si>
    <t>Gross</t>
  </si>
  <si>
    <t xml:space="preserve">   Real estate management and investment</t>
  </si>
  <si>
    <t>losses</t>
  </si>
  <si>
    <t>loans</t>
  </si>
  <si>
    <t>total</t>
  </si>
  <si>
    <t>Individual</t>
  </si>
  <si>
    <t>Coll.</t>
  </si>
  <si>
    <t>the public</t>
  </si>
  <si>
    <t>ratio, bps</t>
  </si>
  <si>
    <t>ratio, bps1</t>
  </si>
  <si>
    <t xml:space="preserve">  Allowances</t>
  </si>
  <si>
    <t>ratio2,  %</t>
  </si>
  <si>
    <t>Dry Cargo</t>
  </si>
  <si>
    <t xml:space="preserve">   Consumer staples (food, agriculture etc)</t>
  </si>
  <si>
    <t>Reversals</t>
  </si>
  <si>
    <t xml:space="preserve">   Industrial commercial services etc</t>
  </si>
  <si>
    <t>Net</t>
  </si>
  <si>
    <t xml:space="preserve">   Other financial institutions</t>
  </si>
  <si>
    <t>RoRo Vessels</t>
  </si>
  <si>
    <t>Container Ships</t>
  </si>
  <si>
    <t xml:space="preserve">   Other materials (chemical, building materials etc)</t>
  </si>
  <si>
    <t xml:space="preserve">   Shipping and offshore</t>
  </si>
  <si>
    <t>Car Carriers</t>
  </si>
  <si>
    <t xml:space="preserve">   Retail trade</t>
  </si>
  <si>
    <t>Household</t>
  </si>
  <si>
    <t>Other Shipping</t>
  </si>
  <si>
    <t xml:space="preserve">   Other, public and organisations</t>
  </si>
  <si>
    <t xml:space="preserve">   Other, public and organisations inc rev. repos</t>
  </si>
  <si>
    <t xml:space="preserve">   Construction and engineering</t>
  </si>
  <si>
    <t xml:space="preserve">   Consumer durables (cars, appliances etc)</t>
  </si>
  <si>
    <t xml:space="preserve">   Utilities (distribution and production)</t>
  </si>
  <si>
    <t xml:space="preserve">   Metals and mining materials</t>
  </si>
  <si>
    <t xml:space="preserve">   Banks</t>
  </si>
  <si>
    <t xml:space="preserve">   Telecommunication operators</t>
  </si>
  <si>
    <t xml:space="preserve">   Transportation</t>
  </si>
  <si>
    <t>Cruise</t>
  </si>
  <si>
    <t xml:space="preserve">   Industrial capital goods</t>
  </si>
  <si>
    <t xml:space="preserve">   Energy (oil, gas etc)</t>
  </si>
  <si>
    <t>Ferries</t>
  </si>
  <si>
    <t xml:space="preserve">   Media and leisure</t>
  </si>
  <si>
    <t xml:space="preserve">   IT software, hardware and services</t>
  </si>
  <si>
    <t>Tankers (crude, product, chemical)</t>
  </si>
  <si>
    <t xml:space="preserve">   Health care and pharmaceuticals</t>
  </si>
  <si>
    <t xml:space="preserve">   Paper and forest materials</t>
  </si>
  <si>
    <t xml:space="preserve">   Telecommunication equipment</t>
  </si>
  <si>
    <t>Impaired loans gross</t>
  </si>
  <si>
    <t>Allowances for individually assessed loans</t>
  </si>
  <si>
    <t>Reversed repurchase agreements</t>
  </si>
  <si>
    <t>Impaired loans net</t>
  </si>
  <si>
    <t>Impairment rate, gross, basis points</t>
  </si>
  <si>
    <t>Allowances individually assessed / Impaired loans gross (%)</t>
  </si>
  <si>
    <t>Lending to the public by country</t>
  </si>
  <si>
    <t>Allowances for collectively assessed loans / Impaired loans gross (%)</t>
  </si>
  <si>
    <t>Excl. reversed repurchase agreements</t>
  </si>
  <si>
    <t>Total allowances / Impaired loans gross individually assessed (%)</t>
  </si>
  <si>
    <t>Allowances for collectively assessed loans</t>
  </si>
  <si>
    <t xml:space="preserve">Reversed repurchase agreements </t>
  </si>
  <si>
    <t>Total allowances and provisions</t>
  </si>
  <si>
    <t>Q2/13*</t>
  </si>
  <si>
    <t>Total allowances on balance sheet items</t>
  </si>
  <si>
    <t>Provisions for off balance sheet items</t>
  </si>
  <si>
    <t>Total excl. off-balance</t>
  </si>
  <si>
    <t>Total incl. loans to central banks and credit inst.</t>
  </si>
  <si>
    <t>1) For both on- and off-balance impaired loans</t>
  </si>
  <si>
    <t>2) For both on- and off-balance allowances and impaired loans</t>
  </si>
  <si>
    <t>Corporate customers</t>
  </si>
  <si>
    <t>Total lending to the public</t>
  </si>
  <si>
    <t>6-30 days</t>
  </si>
  <si>
    <t>31-60 days</t>
  </si>
  <si>
    <t>61-90 days</t>
  </si>
  <si>
    <t>&gt;90 days</t>
  </si>
  <si>
    <t>Past due loans not impaired in %</t>
  </si>
  <si>
    <t xml:space="preserve"> Loans and impairment</t>
  </si>
  <si>
    <t>31 Dec</t>
  </si>
  <si>
    <r>
      <rPr>
        <sz val="9"/>
        <color rgb="FF000000"/>
        <rFont val="Arial"/>
        <family val="2"/>
      </rPr>
      <t>EURm</t>
    </r>
  </si>
  <si>
    <r>
      <rPr>
        <sz val="9"/>
        <color rgb="FF000000"/>
        <rFont val="Arial"/>
        <family val="2"/>
      </rPr>
      <t>Loans, not impaired</t>
    </r>
  </si>
  <si>
    <r>
      <rPr>
        <sz val="9"/>
        <color rgb="FF000000"/>
        <rFont val="Arial"/>
        <family val="2"/>
      </rPr>
      <t>Impaired loans</t>
    </r>
  </si>
  <si>
    <r>
      <rPr>
        <sz val="9"/>
        <color rgb="FF000000"/>
        <rFont val="Arial"/>
        <family val="2"/>
      </rPr>
      <t>-of which servicing</t>
    </r>
  </si>
  <si>
    <r>
      <rPr>
        <sz val="9"/>
        <color rgb="FF000000"/>
        <rFont val="Arial"/>
        <family val="2"/>
      </rPr>
      <t>-of which non-servicing</t>
    </r>
  </si>
  <si>
    <r>
      <rPr>
        <b/>
        <sz val="9"/>
        <color rgb="FF000000"/>
        <rFont val="Arial"/>
        <family val="2"/>
      </rPr>
      <t>Loans before allowances</t>
    </r>
  </si>
  <si>
    <r>
      <rPr>
        <sz val="9"/>
        <color rgb="FF000000"/>
        <rFont val="Arial"/>
        <family val="2"/>
      </rPr>
      <t>Allowances for individually assessed impaired loans</t>
    </r>
  </si>
  <si>
    <r>
      <rPr>
        <sz val="9"/>
        <color rgb="FF000000"/>
        <rFont val="Arial"/>
        <family val="2"/>
      </rPr>
      <t>Allowances for collectively assessed impaired loans</t>
    </r>
  </si>
  <si>
    <r>
      <rPr>
        <b/>
        <sz val="9"/>
        <color rgb="FF000000"/>
        <rFont val="Arial"/>
        <family val="2"/>
      </rPr>
      <t>Allowances</t>
    </r>
  </si>
  <si>
    <r>
      <rPr>
        <b/>
        <sz val="9"/>
        <color rgb="FF000000"/>
        <rFont val="Arial"/>
        <family val="2"/>
      </rPr>
      <t>Loans, carrying amount</t>
    </r>
  </si>
  <si>
    <t>Central banks and credit institutions</t>
  </si>
  <si>
    <r>
      <rPr>
        <b/>
        <sz val="9"/>
        <color rgb="FF000000"/>
        <rFont val="Arial"/>
        <family val="2"/>
      </rPr>
      <t>Allowances and provisions</t>
    </r>
  </si>
  <si>
    <r>
      <rPr>
        <sz val="9"/>
        <color rgb="FF000000"/>
        <rFont val="Arial"/>
        <family val="2"/>
      </rPr>
      <t>Allowances for items on the balance sheet</t>
    </r>
  </si>
  <si>
    <r>
      <rPr>
        <sz val="9"/>
        <color rgb="FF000000"/>
        <rFont val="Arial"/>
        <family val="2"/>
      </rPr>
      <t>Provisions for off balance sheet items</t>
    </r>
  </si>
  <si>
    <r>
      <rPr>
        <b/>
        <sz val="9"/>
        <color rgb="FF000000"/>
        <rFont val="Arial"/>
        <family val="2"/>
      </rPr>
      <t>Total allowances and provisions</t>
    </r>
  </si>
  <si>
    <r>
      <rPr>
        <b/>
        <sz val="9"/>
        <color rgb="FF000000"/>
        <rFont val="Arial"/>
        <family val="2"/>
      </rPr>
      <t>Key ratios</t>
    </r>
  </si>
  <si>
    <r>
      <rPr>
        <sz val="9"/>
        <color rgb="FF000000"/>
        <rFont val="Arial"/>
        <family val="2"/>
      </rPr>
      <t>Impairment rate, gross, basis points</t>
    </r>
  </si>
  <si>
    <r>
      <rPr>
        <sz val="9"/>
        <color rgb="FF000000"/>
        <rFont val="Arial"/>
        <family val="2"/>
      </rPr>
      <t>Impairment rate, net, basis points</t>
    </r>
  </si>
  <si>
    <r>
      <rPr>
        <sz val="9"/>
        <color rgb="FF000000"/>
        <rFont val="Arial"/>
        <family val="2"/>
      </rPr>
      <t>Total allowance rate, basis points</t>
    </r>
  </si>
  <si>
    <r>
      <rPr>
        <sz val="9"/>
        <color rgb="FF000000"/>
        <rFont val="Arial"/>
        <family val="2"/>
      </rPr>
      <t>Allowances in relation to impaired loans, %</t>
    </r>
  </si>
  <si>
    <r>
      <rPr>
        <sz val="9"/>
        <color rgb="FF000000"/>
        <rFont val="Arial"/>
        <family val="2"/>
      </rPr>
      <t>Total allowances in relation to impaired loans, %</t>
    </r>
  </si>
  <si>
    <r>
      <rPr>
        <sz val="9"/>
        <color rgb="FF000000"/>
        <rFont val="Arial"/>
        <family val="2"/>
      </rPr>
      <t>Non-performing, not impaired,</t>
    </r>
    <r>
      <rPr>
        <vertAlign val="superscript"/>
        <sz val="9"/>
        <color rgb="FF000000"/>
        <rFont val="Arial"/>
        <family val="2"/>
      </rPr>
      <t xml:space="preserve"> </t>
    </r>
    <r>
      <rPr>
        <sz val="9"/>
        <color rgb="FF000000"/>
        <rFont val="Arial"/>
        <family val="2"/>
      </rPr>
      <t>EURm</t>
    </r>
  </si>
  <si>
    <t>Credit quality</t>
  </si>
  <si>
    <t>Corporate rating distribution</t>
  </si>
  <si>
    <t>Corporate rating migration</t>
  </si>
  <si>
    <t>Market risk VaR</t>
  </si>
  <si>
    <t>Banking book</t>
  </si>
  <si>
    <t>Q416</t>
  </si>
  <si>
    <t>Q316</t>
  </si>
  <si>
    <t>Q216</t>
  </si>
  <si>
    <t>Q116</t>
  </si>
  <si>
    <t>Total risk, VaR</t>
  </si>
  <si>
    <t>Interest rate risk, VaR</t>
  </si>
  <si>
    <t>Equity risk, VaR</t>
  </si>
  <si>
    <t>Foreign exchange risk, VaR</t>
  </si>
  <si>
    <t>Credit spread risk, VaR</t>
  </si>
  <si>
    <t>Diversification effect</t>
  </si>
  <si>
    <t xml:space="preserve">Trading book </t>
  </si>
  <si>
    <t>Loan-to-value distribution</t>
  </si>
  <si>
    <t>Mortgage loans EURbn*</t>
  </si>
  <si>
    <t>˂40%</t>
  </si>
  <si>
    <t>40-50%</t>
  </si>
  <si>
    <t>50-60%</t>
  </si>
  <si>
    <t>60-70%</t>
  </si>
  <si>
    <t>70-100%**</t>
  </si>
  <si>
    <t>Mortgage loans EURbn***</t>
  </si>
  <si>
    <t>70-80%</t>
  </si>
  <si>
    <t>80-90%</t>
  </si>
  <si>
    <r>
      <rPr>
        <sz val="9"/>
        <color theme="1"/>
        <rFont val="Calibri"/>
        <family val="2"/>
      </rPr>
      <t>˃</t>
    </r>
    <r>
      <rPr>
        <sz val="9"/>
        <color theme="1"/>
        <rFont val="Arial"/>
        <family val="2"/>
      </rPr>
      <t>90%</t>
    </r>
  </si>
  <si>
    <t>Mortgage loans EURbn</t>
  </si>
  <si>
    <t>**Other eligible assets</t>
  </si>
  <si>
    <t>***LTV unindexed distribution where a loan is reported in the highest bucket</t>
  </si>
  <si>
    <t>Goodwill</t>
  </si>
  <si>
    <t>Other deductions</t>
  </si>
  <si>
    <t>Common Equity Tier 1</t>
  </si>
  <si>
    <t>Common Equity Tier 1 ratio</t>
  </si>
  <si>
    <t>Hybrid capital loans</t>
  </si>
  <si>
    <t>Deductions for investments in insurance companies (50%)</t>
  </si>
  <si>
    <t>Tier 1 capital</t>
  </si>
  <si>
    <t>Tier 1 ratio</t>
  </si>
  <si>
    <t>Tier 2 capital</t>
  </si>
  <si>
    <t xml:space="preserve"> - of which perpetual subordinated loans</t>
  </si>
  <si>
    <t>Deductions for investments in insurance companies</t>
  </si>
  <si>
    <r>
      <t>31 Dec</t>
    </r>
    <r>
      <rPr>
        <b/>
        <vertAlign val="superscript"/>
        <sz val="7.65"/>
        <rFont val="Arial"/>
        <family val="2"/>
      </rPr>
      <t>2</t>
    </r>
  </si>
  <si>
    <t>Total Own funds</t>
  </si>
  <si>
    <t>Total Capital ratio</t>
  </si>
  <si>
    <t>REA, including Basel I floor</t>
  </si>
  <si>
    <t>REA, excluding Basel I floor</t>
  </si>
  <si>
    <t>* Including profit</t>
  </si>
  <si>
    <t>Capital ratios (Nordea Group)</t>
  </si>
  <si>
    <t>Common Equity Tier 1 capital ratio, including profit</t>
  </si>
  <si>
    <t>Tier 1 ratio, including profit</t>
  </si>
  <si>
    <t>Total Capital ratio, including profit</t>
  </si>
  <si>
    <t>Common Equity Tier 1 capital ratio, excluding profit</t>
  </si>
  <si>
    <t>Tier 1 ratio, excluding profit</t>
  </si>
  <si>
    <t>Total Capital ratio, excluding profit</t>
  </si>
  <si>
    <t>Capital ratios including Basel I floor</t>
  </si>
  <si>
    <t>Total capital ratio, including profit</t>
  </si>
  <si>
    <t>Leverage ratio</t>
  </si>
  <si>
    <t>Tier 1 capital, transitional definition, EURm</t>
  </si>
  <si>
    <t>Leverage ratio exposure, EURm</t>
  </si>
  <si>
    <t>Leverage ratio, percentage</t>
  </si>
  <si>
    <t>Risk Exposure Amount (Nordea Group)</t>
  </si>
  <si>
    <t>Credit risk</t>
  </si>
  <si>
    <t>IRB</t>
  </si>
  <si>
    <t xml:space="preserve"> - corporate</t>
  </si>
  <si>
    <t xml:space="preserve">  - advanced</t>
  </si>
  <si>
    <t xml:space="preserve">  - foundation</t>
  </si>
  <si>
    <t xml:space="preserve"> - institutions</t>
  </si>
  <si>
    <t xml:space="preserve"> - retail</t>
  </si>
  <si>
    <t xml:space="preserve"> - items representing securitisation positions</t>
  </si>
  <si>
    <t xml:space="preserve"> - other</t>
  </si>
  <si>
    <t>Standardised</t>
  </si>
  <si>
    <t xml:space="preserve"> - sovereign</t>
  </si>
  <si>
    <t>Credit Value Adjustment Risk</t>
  </si>
  <si>
    <t>Market risk</t>
  </si>
  <si>
    <t xml:space="preserve"> - trading book, Internal Approach</t>
  </si>
  <si>
    <t xml:space="preserve"> - banking book, Standardised Approach</t>
  </si>
  <si>
    <t>Operational risk</t>
  </si>
  <si>
    <t>Additional risk exposure amount due to Article 3 CRR</t>
  </si>
  <si>
    <t>Sub total</t>
  </si>
  <si>
    <t>Additional capital requirement according to Basel I floor</t>
  </si>
  <si>
    <t>Risk-weight breakdown, % (Nordea Group)</t>
  </si>
  <si>
    <t>Asset class</t>
  </si>
  <si>
    <t>Institutions</t>
  </si>
  <si>
    <t>Corporate total</t>
  </si>
  <si>
    <t>Corporate - Wholesale Banking</t>
  </si>
  <si>
    <t>Retail mortgages</t>
  </si>
  <si>
    <t>Minimum capital requirement and REA (Nordea Group)</t>
  </si>
  <si>
    <t>Min. capital requirement</t>
  </si>
  <si>
    <t>REA</t>
  </si>
  <si>
    <t xml:space="preserve">Credit risk </t>
  </si>
  <si>
    <t xml:space="preserve"> - of which counterparty credit risk</t>
  </si>
  <si>
    <t xml:space="preserve">IRB </t>
  </si>
  <si>
    <t xml:space="preserve"> - advanced</t>
  </si>
  <si>
    <t xml:space="preserve"> - foundation</t>
  </si>
  <si>
    <t>- central governments or central banks</t>
  </si>
  <si>
    <t>- regional governments or local authorities</t>
  </si>
  <si>
    <t>- public sector entities</t>
  </si>
  <si>
    <t>- multilateral development banks</t>
  </si>
  <si>
    <t>- international organisations</t>
  </si>
  <si>
    <t>- institutions</t>
  </si>
  <si>
    <t>- corporate</t>
  </si>
  <si>
    <t>- retail</t>
  </si>
  <si>
    <t>- secured by mortgages on immovable property</t>
  </si>
  <si>
    <t>- in default</t>
  </si>
  <si>
    <t>- associated with particularly high risk</t>
  </si>
  <si>
    <t>- covered bonds</t>
  </si>
  <si>
    <t>- institutions and corporates with a short-term credit assessment</t>
  </si>
  <si>
    <t>- collective investments undertakings (CIU)</t>
  </si>
  <si>
    <t>- equity</t>
  </si>
  <si>
    <t>- other items</t>
  </si>
  <si>
    <t xml:space="preserve"> - trading book, Standardised Approach</t>
  </si>
  <si>
    <t>Adjustment for transitional rules</t>
  </si>
  <si>
    <t>Additional capital requirement according to transitional rules</t>
  </si>
  <si>
    <t>Capital requirements for market risk (Nordea Group)</t>
  </si>
  <si>
    <t>Trading book, IM</t>
  </si>
  <si>
    <t>Trading book, SA</t>
  </si>
  <si>
    <t>Banking book, SA</t>
  </si>
  <si>
    <t>Capital requirement</t>
  </si>
  <si>
    <r>
      <t>Interest rate risk &amp; other</t>
    </r>
    <r>
      <rPr>
        <vertAlign val="superscript"/>
        <sz val="8"/>
        <rFont val="Arial"/>
        <family val="2"/>
      </rPr>
      <t>1</t>
    </r>
  </si>
  <si>
    <t>Equity risk</t>
  </si>
  <si>
    <t>Foreign exchange risk</t>
  </si>
  <si>
    <t>Commodity risk</t>
  </si>
  <si>
    <t>Settlement risk</t>
  </si>
  <si>
    <t>Stressed Value-at-Risk</t>
  </si>
  <si>
    <t>Incremental Risk Measure</t>
  </si>
  <si>
    <t>Comprehensive Risk Measure</t>
  </si>
  <si>
    <r>
      <rPr>
        <vertAlign val="superscript"/>
        <sz val="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</si>
  <si>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 http://www.nordea.com/en/investor-relations/capital-adequacy/interim-disclosure/</t>
  </si>
  <si>
    <t>Summary of items included in own funds (Nordea Group)</t>
  </si>
  <si>
    <t>These figures are according to part 8 of CRR, in Sweden implemented in FFFS 2014:12</t>
  </si>
  <si>
    <t>Calculation of own funds</t>
  </si>
  <si>
    <t>Equity in the consolidated situation</t>
  </si>
  <si>
    <t>Proposed/actual dividend</t>
  </si>
  <si>
    <t>Common Equity Tier 1 capital before regulatory adjustments</t>
  </si>
  <si>
    <t>Deferred tax assets</t>
  </si>
  <si>
    <t>Intangible assets</t>
  </si>
  <si>
    <t>IRB provisions shortfall (-)</t>
  </si>
  <si>
    <r>
      <t>Deduction for investments in credit institutions (50%)</t>
    </r>
    <r>
      <rPr>
        <vertAlign val="superscript"/>
        <sz val="8"/>
        <rFont val="Arial"/>
        <family val="2"/>
      </rPr>
      <t xml:space="preserve"> </t>
    </r>
  </si>
  <si>
    <r>
      <t>Pension assets in excess of related liabilities</t>
    </r>
    <r>
      <rPr>
        <vertAlign val="superscript"/>
        <sz val="8"/>
        <rFont val="Arial"/>
        <family val="2"/>
      </rPr>
      <t>1</t>
    </r>
  </si>
  <si>
    <t>Other items, net</t>
  </si>
  <si>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</si>
  <si>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</si>
  <si>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</si>
  <si>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</si>
  <si>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</si>
  <si>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</si>
  <si>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</si>
  <si>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IRB provisions excess (+)</t>
  </si>
  <si>
    <t>Deduction for investments in credit institutions (50%)</t>
  </si>
  <si>
    <t>Pension assets in excess of related liabilities</t>
  </si>
  <si>
    <t>Total regulatory adjustments to Tier 2 capital</t>
  </si>
  <si>
    <r>
      <t>Own funds (net after deduction)</t>
    </r>
    <r>
      <rPr>
        <b/>
        <vertAlign val="superscript"/>
        <sz val="8"/>
        <rFont val="Arial"/>
        <family val="2"/>
      </rPr>
      <t>2</t>
    </r>
  </si>
  <si>
    <t>Own Funds excluding profit (Nordea Group)</t>
  </si>
  <si>
    <t>Common Equity Tier 1 capital, excluding profit</t>
  </si>
  <si>
    <t>Total Own Funds, excluding profit</t>
  </si>
  <si>
    <t>Minimum Capital Requirement &amp; Capital Buffers (Nordea Group)</t>
  </si>
  <si>
    <t>Capital Buffers</t>
  </si>
  <si>
    <r>
      <t xml:space="preserve">Capital Buffers total </t>
    </r>
    <r>
      <rPr>
        <b/>
        <vertAlign val="superscript"/>
        <sz val="8"/>
        <color theme="1" tint="4.9989318521683403E-2"/>
        <rFont val="Arial"/>
        <family val="2"/>
      </rPr>
      <t>1</t>
    </r>
  </si>
  <si>
    <t>CCoB</t>
  </si>
  <si>
    <t>CCyB</t>
  </si>
  <si>
    <t>SII</t>
  </si>
  <si>
    <t>SRB</t>
  </si>
  <si>
    <t>Common Equity Tier 1 capital</t>
  </si>
  <si>
    <t>Own funds</t>
  </si>
  <si>
    <t>Common Equity Tier 1 available to meet Capital Buffers</t>
  </si>
  <si>
    <t>Percentage points of REA</t>
  </si>
  <si>
    <t>Additional information on exposures for which internal models are used (Nordea Group)</t>
  </si>
  <si>
    <t>On-balance exposure, EURm</t>
  </si>
  <si>
    <t>Off-balance exposure, EURm</t>
  </si>
  <si>
    <r>
      <t>Exposure value (EAD), EURm</t>
    </r>
    <r>
      <rPr>
        <b/>
        <vertAlign val="superscript"/>
        <sz val="8"/>
        <rFont val="Arial"/>
        <family val="2"/>
      </rPr>
      <t>1</t>
    </r>
  </si>
  <si>
    <t>of which EAD for off-balance, EURm</t>
  </si>
  <si>
    <t>Exposure-weighted average risk weight</t>
  </si>
  <si>
    <t>Corporate, foundation IRB:</t>
  </si>
  <si>
    <t>of which:</t>
  </si>
  <si>
    <t>- rating grades 6</t>
  </si>
  <si>
    <t>- rating grades 5</t>
  </si>
  <si>
    <t>- rating grades 4</t>
  </si>
  <si>
    <t>- rating grades 3</t>
  </si>
  <si>
    <t>- rating grades 2</t>
  </si>
  <si>
    <t>- rating grades 1</t>
  </si>
  <si>
    <t>- unrated</t>
  </si>
  <si>
    <t>- defaulted</t>
  </si>
  <si>
    <t>Corporate, advanced IRB:</t>
  </si>
  <si>
    <t>Institutions, foundation IRB:</t>
  </si>
  <si>
    <t>Retail, of which secured by real estate:</t>
  </si>
  <si>
    <t>Retail, of which other retail:</t>
  </si>
  <si>
    <t>Other non credit-obligation assets:</t>
  </si>
  <si>
    <t>Nordea does not have the following IRB exposure classes: equity exposures, central governments and central banks, qualifying revolving retail</t>
  </si>
  <si>
    <r>
      <rPr>
        <vertAlign val="superscript"/>
        <sz val="7"/>
        <rFont val="Arial"/>
        <family val="2"/>
      </rPr>
      <t>1</t>
    </r>
    <r>
      <rPr>
        <sz val="7"/>
        <rFont val="Arial"/>
        <family val="2"/>
      </rPr>
      <t xml:space="preserve"> Includes EAD for on-balance, off-balance, derivatives and securities financing</t>
    </r>
  </si>
  <si>
    <t>Economic Capital, EURbn (Nordea Group)</t>
  </si>
  <si>
    <t>Risk Exposure Amount, REA EURbn (Nordea Group)</t>
  </si>
  <si>
    <t>Common Equity Tier 1 capital ratio (excluding Hybrids) % (Nordea Group)</t>
  </si>
  <si>
    <t>Total capital ratios (excluding Basel I floor) % (Nordea Group)</t>
  </si>
  <si>
    <t>Legal entities contribution to REA (Nordea Group)</t>
  </si>
  <si>
    <t>Nordea Hypotek AB</t>
  </si>
  <si>
    <t>Nordea Eiendomskreditt AS</t>
  </si>
  <si>
    <t>Summary of items included in own funds (Nordea Bank AB)</t>
  </si>
  <si>
    <t>Capital ratios (Nordea Bank AB)</t>
  </si>
  <si>
    <t>Common Equity Tier 1 capital ratio, excluding profit and dividend</t>
  </si>
  <si>
    <t>Tier 1 ratio, excluding profit and dividend</t>
  </si>
  <si>
    <t>Total Capital ratio, excluding profit and dividend</t>
  </si>
  <si>
    <t>Minimum Capital Requirement &amp; Capital Buffers (Nordea Bank AB)</t>
  </si>
  <si>
    <t>Capital Buffers total</t>
  </si>
  <si>
    <t>Minimum capital requirement and REA (Nordea Bank AB)</t>
  </si>
  <si>
    <t>Additional information on exposures for which internal models are used (Nordea Bank AB)</t>
  </si>
  <si>
    <t>of which</t>
  </si>
  <si>
    <t>0.0</t>
  </si>
  <si>
    <t>Capital requirements for market risk (Nordea Bank AB)</t>
  </si>
  <si>
    <r>
      <rPr>
        <vertAlign val="superscript"/>
        <sz val="8.050000000000000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</si>
  <si>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Short-term funding</t>
  </si>
  <si>
    <t>Diversification of Short-term funding programs</t>
  </si>
  <si>
    <t>Short-term funding programs - weighted average original maturity of total issuance</t>
  </si>
  <si>
    <t>Total outstanding short-term issuance</t>
  </si>
  <si>
    <t>Liquidity buffer composition</t>
  </si>
  <si>
    <t>Assets and liabilities in foreign currency</t>
  </si>
  <si>
    <t>Maturity analysis for assets and liabilities in currencies</t>
  </si>
  <si>
    <t>Liquidity Coverage Ratio Subcomponents</t>
  </si>
  <si>
    <t>Asset Encumbrance</t>
  </si>
  <si>
    <t>in EURbn</t>
  </si>
  <si>
    <t>According to Swedish FSA and Swedish Bankers’ Association definition</t>
  </si>
  <si>
    <t>Combined</t>
  </si>
  <si>
    <t>USD</t>
  </si>
  <si>
    <t>EUR</t>
  </si>
  <si>
    <t>as well as Nordea definition</t>
  </si>
  <si>
    <t>DKK</t>
  </si>
  <si>
    <t>NOK</t>
  </si>
  <si>
    <t>SEK</t>
  </si>
  <si>
    <t>Not distributed</t>
  </si>
  <si>
    <t>&lt;1 month</t>
  </si>
  <si>
    <t>1-3 months</t>
  </si>
  <si>
    <t>3-12 months</t>
  </si>
  <si>
    <t>1-2 years</t>
  </si>
  <si>
    <t>2-5 years</t>
  </si>
  <si>
    <t>5-10 years</t>
  </si>
  <si>
    <t>&gt; 10 years</t>
  </si>
  <si>
    <t>Not specified</t>
  </si>
  <si>
    <t>After factors</t>
  </si>
  <si>
    <t>Before factors</t>
  </si>
  <si>
    <t>Template A-Assets</t>
  </si>
  <si>
    <t xml:space="preserve">Cash balances with central banks </t>
  </si>
  <si>
    <t xml:space="preserve">  </t>
  </si>
  <si>
    <t>Liquid assets level 1</t>
  </si>
  <si>
    <t>Carrying amount of
encumbered assets</t>
  </si>
  <si>
    <t>Fair value of
encumbered assets</t>
  </si>
  <si>
    <t>Carrying amount of
unencumbered assets</t>
  </si>
  <si>
    <t>Fair value of
unencumbered assets</t>
  </si>
  <si>
    <t>Currency distribution, market value in millions EUR</t>
  </si>
  <si>
    <t>Loans to the public</t>
  </si>
  <si>
    <t>Liquid assets level 2</t>
  </si>
  <si>
    <t>Sum</t>
  </si>
  <si>
    <t>Loans to credit institutions</t>
  </si>
  <si>
    <t>Cap on level 2</t>
  </si>
  <si>
    <t>Cash and balances with central banks</t>
  </si>
  <si>
    <t>Interest-bearing securities incl. Treasury bills</t>
  </si>
  <si>
    <t xml:space="preserve">  A. Liquid assets total</t>
  </si>
  <si>
    <t>010</t>
  </si>
  <si>
    <t>040</t>
  </si>
  <si>
    <t>060</t>
  </si>
  <si>
    <t>090</t>
  </si>
  <si>
    <t>Balances with other banks</t>
  </si>
  <si>
    <t>Derivatives</t>
  </si>
  <si>
    <t>Assets of the reporting institution</t>
  </si>
  <si>
    <t>Securities issued or guaranteed by sovereigns, central banks or multilateral development banks *</t>
  </si>
  <si>
    <t>Other assets</t>
  </si>
  <si>
    <t>Total assets</t>
  </si>
  <si>
    <t>Customer deposits</t>
  </si>
  <si>
    <t>030</t>
  </si>
  <si>
    <t>Equity instruments</t>
  </si>
  <si>
    <t>Securities issued or guaranteed by municipalities or other public sector entities *</t>
  </si>
  <si>
    <t>Deposits and borrowings from public</t>
  </si>
  <si>
    <t>Market borrowing</t>
  </si>
  <si>
    <t>Debt securities</t>
  </si>
  <si>
    <t>Covered bonds * :</t>
  </si>
  <si>
    <t>Deposits by credit institutions</t>
  </si>
  <si>
    <t>Other cash outflows</t>
  </si>
  <si>
    <t>120</t>
  </si>
  <si>
    <t>- Securities issued by other bank or financial institute</t>
  </si>
  <si>
    <t>Issued CDs&amp;CPs</t>
  </si>
  <si>
    <t xml:space="preserve">  B. Cash outflows total</t>
  </si>
  <si>
    <t>- Securities issued by the own bank or related unit</t>
  </si>
  <si>
    <t>Issued covered bonds</t>
  </si>
  <si>
    <t>Securities issued by non financial corporates *</t>
  </si>
  <si>
    <t>Debt securities in issue</t>
  </si>
  <si>
    <t>Issued other bonds</t>
  </si>
  <si>
    <t>Lending to non-financial customer</t>
  </si>
  <si>
    <t>Template B-Collateral received</t>
  </si>
  <si>
    <t>Securities issued by financial corporates, excluding covered bonds *</t>
  </si>
  <si>
    <t xml:space="preserve"> - of which CD &amp; CP's</t>
  </si>
  <si>
    <t>Subordinated liabilities</t>
  </si>
  <si>
    <t>Other cash inflows</t>
  </si>
  <si>
    <t>Fair value of encumbered
collateral received or own
debt securities issued</t>
  </si>
  <si>
    <t>Fair value of collateral
received or own debt securities
 issued available for encumbrance</t>
  </si>
  <si>
    <t>All other securities **</t>
  </si>
  <si>
    <t xml:space="preserve"> - of which covered bonds</t>
  </si>
  <si>
    <t>Limit on inflows</t>
  </si>
  <si>
    <t>Total (according to Swedish FSA and Swedish Bankers’ Association definition)</t>
  </si>
  <si>
    <t xml:space="preserve"> - of which other bonds</t>
  </si>
  <si>
    <t xml:space="preserve">  C. Total inflows</t>
  </si>
  <si>
    <t>Total liabilities and equity</t>
  </si>
  <si>
    <t>Derivatives, net inflows/outflows</t>
  </si>
  <si>
    <t xml:space="preserve"> LCR Ratio [A/(B-C)]</t>
  </si>
  <si>
    <t>Adjustments to Nordea’s official buffer *** :</t>
  </si>
  <si>
    <t>Other liabilities</t>
  </si>
  <si>
    <t>Total (according to Nordea definition)</t>
  </si>
  <si>
    <t>* Corresponds to Chapter 4, Articles 10-13 in Swedish LCR regulation, containing e.g. portion of corporate deposits, market funding, repos and other secured funding</t>
  </si>
  <si>
    <t>130</t>
  </si>
  <si>
    <t>Collateral received by the reporting institution</t>
  </si>
  <si>
    <t>* 0-20 % Risk weight</t>
  </si>
  <si>
    <t>150</t>
  </si>
  <si>
    <t>** All other eligible &amp; unencumbered securities held by Treasury</t>
  </si>
  <si>
    <t>Position not reported/distributed on the balance sheet</t>
  </si>
  <si>
    <t>** Corresponds to Chapter 4, Articles 14-25, containing e.g. unutilised credit and liquidity facilities, collateral need for derivatives and derivative outflows</t>
  </si>
  <si>
    <t>160</t>
  </si>
  <si>
    <t xml:space="preserve">*** Cash and balances with other banks/central banks (-), central banks haircuts (-) </t>
  </si>
  <si>
    <t>Net position, currencies</t>
  </si>
  <si>
    <t>230</t>
  </si>
  <si>
    <t>Other collateral received</t>
  </si>
  <si>
    <t>240</t>
  </si>
  <si>
    <t>Own debt securities issued other than own covered bonds or ABSs</t>
  </si>
  <si>
    <t>Maturity analysis for assets and liabilities</t>
  </si>
  <si>
    <t>Liquidity buffer - Nordea Group</t>
  </si>
  <si>
    <t xml:space="preserve">Template C-Encumbered assets/collateral received and associated liabilities </t>
  </si>
  <si>
    <t>Matching liabilities,
contingent liabilities or
securities lent</t>
  </si>
  <si>
    <t>Assets, collateral received
and own debt securities issued
other than covered bonds
and ABSs encumbered</t>
  </si>
  <si>
    <t>Securities issued by sovereigns, central banks or multilateral development banks</t>
  </si>
  <si>
    <t xml:space="preserve"> - of which repos</t>
  </si>
  <si>
    <t>Securities issued or guaranteed by municipalities</t>
  </si>
  <si>
    <t>Covered bonds:</t>
  </si>
  <si>
    <t>Securities issued by other bank or financial institute</t>
  </si>
  <si>
    <t>Securities issued by the own bank or related unit</t>
  </si>
  <si>
    <t>Carrying amount of selected financial liabilities</t>
  </si>
  <si>
    <t>Securities issued by non financial companies</t>
  </si>
  <si>
    <t>OTHER</t>
  </si>
  <si>
    <t>Securities issued by financial corporates, excl. covered bonds</t>
  </si>
  <si>
    <t>All other eligible and unencumbered securities</t>
  </si>
  <si>
    <t>D - Information on importance of encumbrance</t>
  </si>
  <si>
    <t>Total (according to Swedish FSA and Swedish Bankers Assoc. Definition)</t>
  </si>
  <si>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</si>
  <si>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Adjustments to Nordeas official buffer. Cash and balances with other banks/central banks (-), central banks haircuts   (-)</t>
  </si>
  <si>
    <t>Payments and transactions - Online banking</t>
  </si>
  <si>
    <t>Cards</t>
  </si>
  <si>
    <t>Private netbank customers, active</t>
  </si>
  <si>
    <t>Credit Cards</t>
  </si>
  <si>
    <t>Thousands</t>
  </si>
  <si>
    <t xml:space="preserve">Norway  </t>
  </si>
  <si>
    <t>Private netbank logons</t>
  </si>
  <si>
    <t>Debit Cards</t>
  </si>
  <si>
    <t>Private netbank transactions</t>
  </si>
  <si>
    <t>Mobile logins</t>
  </si>
  <si>
    <t>Mobile transactions</t>
  </si>
  <si>
    <t>Digital touch points (Private Netbank, Mobile and Contact Centre)</t>
  </si>
  <si>
    <t xml:space="preserve">Long. EUR (5 years)                                       </t>
  </si>
  <si>
    <t>Macroeconomic data - Nordic region</t>
  </si>
  <si>
    <t>Country</t>
  </si>
  <si>
    <t>2016E</t>
  </si>
  <si>
    <t>2017E</t>
  </si>
  <si>
    <t>2018E</t>
  </si>
  <si>
    <t xml:space="preserve">  Gross domestic product</t>
  </si>
  <si>
    <t xml:space="preserve">  Inflation</t>
  </si>
  <si>
    <t>-0.2</t>
  </si>
  <si>
    <t xml:space="preserve">  Private consumption </t>
  </si>
  <si>
    <t>0.5</t>
  </si>
  <si>
    <t xml:space="preserve">  Unemployment</t>
  </si>
  <si>
    <t>Denmark*</t>
  </si>
  <si>
    <t>8.7</t>
  </si>
  <si>
    <t>4.4</t>
  </si>
  <si>
    <t>4.8</t>
  </si>
  <si>
    <t>7.9</t>
  </si>
  <si>
    <t>*Registered unemployment rate</t>
  </si>
  <si>
    <t>Macroeconomic data - Russia and Baltic countries</t>
  </si>
  <si>
    <t>Estonia</t>
  </si>
  <si>
    <t>Latvia</t>
  </si>
  <si>
    <t>Lithuania</t>
  </si>
  <si>
    <t>0.7</t>
  </si>
  <si>
    <t>-3.7</t>
  </si>
  <si>
    <t>1.3</t>
  </si>
  <si>
    <t>-0.1</t>
  </si>
  <si>
    <t>0.2</t>
  </si>
  <si>
    <t xml:space="preserve">  Private consumption</t>
  </si>
  <si>
    <t>1.5</t>
  </si>
  <si>
    <t>1.7</t>
  </si>
  <si>
    <t>10.8</t>
  </si>
  <si>
    <t>5.2</t>
  </si>
  <si>
    <t>Market development - interest rates</t>
  </si>
  <si>
    <t>Market rates</t>
  </si>
  <si>
    <t xml:space="preserve">Short. EUR (1W Eonia ) </t>
  </si>
  <si>
    <t xml:space="preserve">Short. DK                                                        </t>
  </si>
  <si>
    <t xml:space="preserve">Long. DK                                                        </t>
  </si>
  <si>
    <t xml:space="preserve">Short. NO                                                       </t>
  </si>
  <si>
    <t xml:space="preserve">Long. NO                                                        </t>
  </si>
  <si>
    <t xml:space="preserve">Short. SE                                                        </t>
  </si>
  <si>
    <t xml:space="preserve">Long. SE                                                        </t>
  </si>
  <si>
    <t>Source: Nordea Markets and Macrobond</t>
  </si>
  <si>
    <t xml:space="preserve">This publication is a supplement to quarterly interim reports and Annual Report. </t>
  </si>
  <si>
    <t>Additional information can be found at: www.nordea.com/IR</t>
  </si>
  <si>
    <t>For further information, please contact:</t>
  </si>
  <si>
    <t>Torsten Hagen Jørgensen, EVP &amp; Group COO</t>
  </si>
  <si>
    <t>+45 5547 2200</t>
  </si>
  <si>
    <t>torsten.jorgensen@nordea.com</t>
  </si>
  <si>
    <t>Rodney Alfvén, Head of IR</t>
  </si>
  <si>
    <t>+46 722 350 515</t>
  </si>
  <si>
    <t>rodney.alfven@nordea.com</t>
  </si>
  <si>
    <t>+46 709 707 555</t>
  </si>
  <si>
    <t>andreas.larsson@nordea.com</t>
  </si>
  <si>
    <t>Pawel Wyszynski, Senior IR Officer</t>
  </si>
  <si>
    <t>+46 721 411 233</t>
  </si>
  <si>
    <t>pawel.wyszynski@nordea.com</t>
  </si>
  <si>
    <t>Carolina Brikho, IR Officer</t>
  </si>
  <si>
    <t>+46 761 347 530</t>
  </si>
  <si>
    <t>carolina.brikho@nordea.com</t>
  </si>
  <si>
    <t>Michel Karimunda, IR Officer</t>
  </si>
  <si>
    <t>+46 721 411 234</t>
  </si>
  <si>
    <t>michel.karimunda@nordea.com</t>
  </si>
  <si>
    <t>Financial calendar 2017</t>
  </si>
  <si>
    <t>Silent period</t>
  </si>
  <si>
    <t>7-19 July 2017</t>
  </si>
  <si>
    <t>Second Quarter Report 2017</t>
  </si>
  <si>
    <t>7-25 October 2017</t>
  </si>
  <si>
    <t>Third Quarter Report 2017</t>
  </si>
  <si>
    <t xml:space="preserve">Nordea Bank AB (publ) | Corporate registration no. 516406-0120 | Smålandsgatan 17, SE-105 71 | Tel: +46 8 614 78 00 </t>
  </si>
  <si>
    <t xml:space="preserve">     www.nordea.com</t>
  </si>
  <si>
    <t>Own Funds (Nordea Group)*</t>
  </si>
  <si>
    <t>Balance sheet equity</t>
  </si>
  <si>
    <t>Valuation adjustment for non-CRR companies</t>
  </si>
  <si>
    <t>Sub-total</t>
  </si>
  <si>
    <t>Dividend **</t>
  </si>
  <si>
    <t>Other intangibles assets</t>
  </si>
  <si>
    <t xml:space="preserve">IRB provisions shortfall </t>
  </si>
  <si>
    <t>Pensions assets in excess of related liabilities</t>
  </si>
  <si>
    <t>70.6%***</t>
  </si>
  <si>
    <r>
      <t xml:space="preserve">Q4/16 </t>
    </r>
    <r>
      <rPr>
        <b/>
        <vertAlign val="superscript"/>
        <sz val="8"/>
        <color theme="1" tint="4.9989318521683403E-2"/>
        <rFont val="Arial"/>
        <family val="2"/>
      </rPr>
      <t>1</t>
    </r>
  </si>
  <si>
    <r>
      <t xml:space="preserve">Q3/16 </t>
    </r>
    <r>
      <rPr>
        <b/>
        <vertAlign val="superscript"/>
        <sz val="8"/>
        <rFont val="Arial"/>
        <family val="2"/>
      </rPr>
      <t>1</t>
    </r>
  </si>
  <si>
    <r>
      <t xml:space="preserve">Q2/16 </t>
    </r>
    <r>
      <rPr>
        <b/>
        <vertAlign val="superscript"/>
        <sz val="8"/>
        <rFont val="Arial"/>
        <family val="2"/>
      </rPr>
      <t>1</t>
    </r>
  </si>
  <si>
    <r>
      <t xml:space="preserve">Q4/15 </t>
    </r>
    <r>
      <rPr>
        <b/>
        <vertAlign val="superscript"/>
        <sz val="8"/>
        <rFont val="Arial"/>
        <family val="2"/>
      </rPr>
      <t>1</t>
    </r>
  </si>
  <si>
    <r>
      <t xml:space="preserve">Q3/15 </t>
    </r>
    <r>
      <rPr>
        <b/>
        <vertAlign val="superscript"/>
        <sz val="8"/>
        <rFont val="Arial"/>
        <family val="2"/>
      </rPr>
      <t>1</t>
    </r>
  </si>
  <si>
    <r>
      <rPr>
        <vertAlign val="superscript"/>
        <sz val="7"/>
        <rFont val="Arial"/>
        <family val="2"/>
      </rPr>
      <t>1</t>
    </r>
    <r>
      <rPr>
        <sz val="7"/>
        <rFont val="Arial"/>
        <family val="2"/>
      </rPr>
      <t xml:space="preserve"> Including profit of the period</t>
    </r>
  </si>
  <si>
    <t>End Q4/2016</t>
  </si>
  <si>
    <t xml:space="preserve">These figures are according to part 8 of CRR, in Sweden implemented in FFFS 2014:12
</t>
  </si>
  <si>
    <r>
      <t xml:space="preserve">Q4/16 </t>
    </r>
    <r>
      <rPr>
        <b/>
        <vertAlign val="superscript"/>
        <sz val="8"/>
        <color theme="1" tint="4.9989318521683403E-2"/>
        <rFont val="Arial"/>
        <family val="2"/>
      </rPr>
      <t>3</t>
    </r>
  </si>
  <si>
    <r>
      <t xml:space="preserve">Q3/16 </t>
    </r>
    <r>
      <rPr>
        <b/>
        <vertAlign val="superscript"/>
        <sz val="8"/>
        <color theme="1" tint="4.9989318521683403E-2"/>
        <rFont val="Arial"/>
        <family val="2"/>
      </rPr>
      <t>3</t>
    </r>
  </si>
  <si>
    <r>
      <t xml:space="preserve">Q2/16 </t>
    </r>
    <r>
      <rPr>
        <b/>
        <vertAlign val="superscript"/>
        <sz val="6.8"/>
        <color theme="1" tint="4.9989318521683403E-2"/>
        <rFont val="Arial"/>
        <family val="2"/>
      </rPr>
      <t>3</t>
    </r>
  </si>
  <si>
    <r>
      <t xml:space="preserve">Q4/15 </t>
    </r>
    <r>
      <rPr>
        <b/>
        <vertAlign val="superscript"/>
        <sz val="6.8"/>
        <color theme="1" tint="4.9989318521683403E-2"/>
        <rFont val="Arial"/>
        <family val="2"/>
      </rPr>
      <t>3</t>
    </r>
  </si>
  <si>
    <r>
      <rPr>
        <vertAlign val="superscript"/>
        <sz val="7"/>
        <rFont val="Arial"/>
        <family val="2"/>
      </rPr>
      <t>1</t>
    </r>
    <r>
      <rPr>
        <sz val="7"/>
        <rFont val="Arial"/>
        <family val="2"/>
      </rPr>
      <t xml:space="preserve">  Based on conditional FSA approval</t>
    </r>
  </si>
  <si>
    <r>
      <rPr>
        <vertAlign val="superscript"/>
        <sz val="7"/>
        <rFont val="Arial"/>
        <family val="2"/>
      </rPr>
      <t>3</t>
    </r>
    <r>
      <rPr>
        <sz val="7"/>
        <rFont val="Arial"/>
        <family val="2"/>
      </rPr>
      <t xml:space="preserve"> including profit of the period</t>
    </r>
  </si>
  <si>
    <r>
      <rPr>
        <vertAlign val="superscript"/>
        <sz val="7"/>
        <rFont val="Arial"/>
        <family val="2"/>
      </rPr>
      <t>1</t>
    </r>
    <r>
      <rPr>
        <sz val="7"/>
        <rFont val="Arial"/>
        <family val="2"/>
      </rPr>
      <t xml:space="preserve"> Only the maximum of the SRB and SII is used in the calculation of the total capital buffers</t>
    </r>
  </si>
  <si>
    <r>
      <t xml:space="preserve">Q2/16 </t>
    </r>
    <r>
      <rPr>
        <vertAlign val="superscript"/>
        <sz val="6.8"/>
        <rFont val="Arial"/>
        <family val="2"/>
      </rPr>
      <t>1</t>
    </r>
  </si>
  <si>
    <r>
      <rPr>
        <vertAlign val="superscript"/>
        <sz val="7"/>
        <rFont val="Arial"/>
        <family val="2"/>
      </rPr>
      <t>1</t>
    </r>
    <r>
      <rPr>
        <sz val="7"/>
        <rFont val="Arial"/>
        <family val="2"/>
      </rPr>
      <t xml:space="preserve"> Including profit for the period </t>
    </r>
  </si>
  <si>
    <t>Exposure value (EAD), EURm1</t>
  </si>
  <si>
    <t>- scoring grades A</t>
  </si>
  <si>
    <t>- scoring grades B</t>
  </si>
  <si>
    <t>- scoring grades C</t>
  </si>
  <si>
    <t>- scoring grades D</t>
  </si>
  <si>
    <t>- scoring grades E</t>
  </si>
  <si>
    <t>- scoring grades F</t>
  </si>
  <si>
    <t>- not scored</t>
  </si>
  <si>
    <t>*Implementation of CRD IV</t>
  </si>
  <si>
    <t>Nordea Mortgage Bank</t>
  </si>
  <si>
    <r>
      <rPr>
        <vertAlign val="superscript"/>
        <sz val="7"/>
        <rFont val="Arial"/>
        <family val="2"/>
      </rPr>
      <t>1</t>
    </r>
    <r>
      <rPr>
        <sz val="7"/>
        <rFont val="Arial"/>
        <family val="2"/>
      </rPr>
      <t xml:space="preserve"> Based on conditional FSA approval</t>
    </r>
  </si>
  <si>
    <r>
      <t xml:space="preserve">Q4/15 </t>
    </r>
    <r>
      <rPr>
        <b/>
        <vertAlign val="superscript"/>
        <sz val="6.8"/>
        <color theme="1" tint="4.9989318521683403E-2"/>
        <rFont val="Arial"/>
        <family val="2"/>
      </rPr>
      <t>1</t>
    </r>
  </si>
  <si>
    <r>
      <rPr>
        <vertAlign val="superscript"/>
        <sz val="7"/>
        <color theme="1"/>
        <rFont val="Arial"/>
        <family val="2"/>
      </rPr>
      <t>1</t>
    </r>
    <r>
      <rPr>
        <sz val="7"/>
        <color theme="1"/>
        <rFont val="Arial"/>
        <family val="2"/>
      </rPr>
      <t xml:space="preserve"> Including profit for the period </t>
    </r>
  </si>
  <si>
    <t>NII end of period</t>
  </si>
  <si>
    <t>Commercial &amp; Business Banking</t>
  </si>
  <si>
    <t>Personal Banking</t>
  </si>
  <si>
    <t>NORDEA</t>
  </si>
  <si>
    <t>Households customers</t>
  </si>
  <si>
    <t>mEUR</t>
  </si>
  <si>
    <t>Q4/Q4</t>
  </si>
  <si>
    <t>Q4/Q3</t>
  </si>
  <si>
    <t>SOO</t>
  </si>
  <si>
    <t>Household mortgage lending</t>
  </si>
  <si>
    <t>7 For more detailed information regarding ratios and key figures definied as Alternative performance measures, see http://www.nordea.com/en/investor-relations/.</t>
  </si>
  <si>
    <t>Volumes, EURbn:</t>
  </si>
  <si>
    <t>6 ROCAR restated Q4 2015 due to changed definition.</t>
  </si>
  <si>
    <t>5 Including the result for the period,</t>
  </si>
  <si>
    <t>4 Including Loans to the public reported in Assets held for sale,</t>
  </si>
  <si>
    <r>
      <rPr>
        <vertAlign val="superscript"/>
        <sz val="7"/>
        <color rgb="FF000000"/>
        <rFont val="Arial"/>
        <family val="2"/>
      </rPr>
      <t>3</t>
    </r>
    <r>
      <rPr>
        <sz val="7"/>
        <color rgb="FF000000"/>
        <rFont val="Arial"/>
        <family val="2"/>
      </rPr>
      <t xml:space="preserve"> End of period,</t>
    </r>
  </si>
  <si>
    <t>RAROCAR, %</t>
  </si>
  <si>
    <r>
      <rPr>
        <vertAlign val="superscript"/>
        <sz val="7"/>
        <color rgb="FF000000"/>
        <rFont val="Arial"/>
        <family val="2"/>
      </rPr>
      <t xml:space="preserve">2 </t>
    </r>
    <r>
      <rPr>
        <sz val="7"/>
        <color rgb="FF000000"/>
        <rFont val="Arial"/>
        <family val="2"/>
      </rPr>
      <t>Excl. Non-recurring items (Q4 2015: restructuring charge of EUR 263m before tax, Q4 2016: change in pension agreement in Norway of EUR 86m before tax).</t>
    </r>
  </si>
  <si>
    <t>¹ Non-recurring items (Q4 2015: gain from divestment of Nordea's merhant acuiring business to Nets of EUR 176m berfore tax, Q2 2016: gain related to Visa Inc,'s aquisition of Visa Europe amounting to EUR 151m net of tax, Q4 2016: additional gain related to VISA of EUR 22m before tax).</t>
  </si>
  <si>
    <r>
      <t>ROCAR</t>
    </r>
    <r>
      <rPr>
        <vertAlign val="superscript"/>
        <sz val="8"/>
        <color theme="1"/>
        <rFont val="Arial"/>
        <family val="2"/>
      </rPr>
      <t>1,2,6</t>
    </r>
    <r>
      <rPr>
        <sz val="8"/>
        <color theme="1"/>
        <rFont val="Arial"/>
        <family val="2"/>
      </rPr>
      <t xml:space="preserve">, % </t>
    </r>
  </si>
  <si>
    <t>Imp. of sec. fin. non-cur. ass.</t>
  </si>
  <si>
    <r>
      <t>Economic capital</t>
    </r>
    <r>
      <rPr>
        <vertAlign val="superscript"/>
        <sz val="8"/>
        <rFont val="Arial"/>
        <family val="2"/>
      </rPr>
      <t>3</t>
    </r>
    <r>
      <rPr>
        <sz val="8"/>
        <rFont val="Arial"/>
        <family val="2"/>
      </rPr>
      <t xml:space="preserve">, EURbn </t>
    </r>
  </si>
  <si>
    <t xml:space="preserve">Total operating expenses  </t>
  </si>
  <si>
    <r>
      <t>Number of employees (FTEs)</t>
    </r>
    <r>
      <rPr>
        <vertAlign val="superscript"/>
        <sz val="8"/>
        <color theme="1"/>
        <rFont val="Arial"/>
        <family val="2"/>
      </rPr>
      <t>3</t>
    </r>
  </si>
  <si>
    <t xml:space="preserve">Depreciations </t>
  </si>
  <si>
    <r>
      <t>Risk Exposure Amount, incl, Basel I floor</t>
    </r>
    <r>
      <rPr>
        <vertAlign val="superscript"/>
        <sz val="8"/>
        <color theme="1"/>
        <rFont val="Arial"/>
        <family val="2"/>
      </rPr>
      <t>5</t>
    </r>
    <r>
      <rPr>
        <sz val="8"/>
        <color theme="1"/>
        <rFont val="Arial"/>
        <family val="2"/>
      </rPr>
      <t>, EURbn</t>
    </r>
  </si>
  <si>
    <r>
      <t>Risk Exposure Amount, excl, Basel I floor</t>
    </r>
    <r>
      <rPr>
        <vertAlign val="superscript"/>
        <sz val="8"/>
        <color theme="1"/>
        <rFont val="Arial"/>
        <family val="2"/>
      </rPr>
      <t>5</t>
    </r>
    <r>
      <rPr>
        <sz val="8"/>
        <color theme="1"/>
        <rFont val="Arial"/>
        <family val="2"/>
      </rPr>
      <t>, EURbn</t>
    </r>
  </si>
  <si>
    <r>
      <t>Tier 1 capital</t>
    </r>
    <r>
      <rPr>
        <vertAlign val="superscript"/>
        <sz val="8"/>
        <color theme="1"/>
        <rFont val="Arial"/>
        <family val="2"/>
      </rPr>
      <t>3,5</t>
    </r>
    <r>
      <rPr>
        <sz val="8"/>
        <color theme="1"/>
        <rFont val="Arial"/>
        <family val="2"/>
      </rPr>
      <t>, EURm</t>
    </r>
  </si>
  <si>
    <t xml:space="preserve">Total operating income  </t>
  </si>
  <si>
    <r>
      <t>Total capital ratio, excl, Basel I floor</t>
    </r>
    <r>
      <rPr>
        <vertAlign val="superscript"/>
        <sz val="8"/>
        <color theme="1"/>
        <rFont val="Arial"/>
        <family val="2"/>
      </rPr>
      <t>3,5</t>
    </r>
    <r>
      <rPr>
        <sz val="8"/>
        <color theme="1"/>
        <rFont val="Arial"/>
        <family val="2"/>
      </rPr>
      <t xml:space="preserve"> , %</t>
    </r>
  </si>
  <si>
    <r>
      <t>Tier 1 capital ratio, excl, Basel I floor</t>
    </r>
    <r>
      <rPr>
        <vertAlign val="superscript"/>
        <sz val="8"/>
        <color theme="1"/>
        <rFont val="Arial"/>
        <family val="2"/>
      </rPr>
      <t>3,5</t>
    </r>
    <r>
      <rPr>
        <sz val="8"/>
        <color theme="1"/>
        <rFont val="Arial"/>
        <family val="2"/>
      </rPr>
      <t xml:space="preserve"> , %</t>
    </r>
  </si>
  <si>
    <r>
      <t xml:space="preserve">Number of employees (FTEs) </t>
    </r>
    <r>
      <rPr>
        <vertAlign val="superscript"/>
        <sz val="8"/>
        <color theme="1"/>
        <rFont val="Arial"/>
        <family val="2"/>
      </rPr>
      <t>3</t>
    </r>
  </si>
  <si>
    <r>
      <t>Common Equity Tier 1 capital ratio, excl, Basel I floor3</t>
    </r>
    <r>
      <rPr>
        <vertAlign val="superscript"/>
        <sz val="8"/>
        <color theme="1"/>
        <rFont val="Arial"/>
        <family val="2"/>
      </rPr>
      <t>,5</t>
    </r>
    <r>
      <rPr>
        <sz val="8"/>
        <color theme="1"/>
        <rFont val="Arial"/>
        <family val="2"/>
      </rPr>
      <t xml:space="preserve"> , %</t>
    </r>
  </si>
  <si>
    <r>
      <t>Loan loss ratio, basis points</t>
    </r>
    <r>
      <rPr>
        <vertAlign val="superscript"/>
        <sz val="8"/>
        <color theme="1"/>
        <rFont val="Arial"/>
        <family val="2"/>
      </rPr>
      <t>4</t>
    </r>
  </si>
  <si>
    <r>
      <t>Risk Exposure Amount, excl, Basel I floor</t>
    </r>
    <r>
      <rPr>
        <vertAlign val="superscript"/>
        <sz val="8"/>
        <color theme="1"/>
        <rFont val="Arial"/>
        <family val="2"/>
      </rPr>
      <t>5</t>
    </r>
    <r>
      <rPr>
        <sz val="8"/>
        <color theme="1"/>
        <rFont val="Arial"/>
        <family val="2"/>
      </rPr>
      <t>,EURbn</t>
    </r>
  </si>
  <si>
    <r>
      <t>Cost/income ratio, %  - excl, Non-recurring items</t>
    </r>
    <r>
      <rPr>
        <vertAlign val="superscript"/>
        <sz val="8"/>
        <color theme="1"/>
        <rFont val="Arial"/>
        <family val="2"/>
      </rPr>
      <t>1,2</t>
    </r>
  </si>
  <si>
    <t xml:space="preserve">Net interest income </t>
  </si>
  <si>
    <t>Chg</t>
  </si>
  <si>
    <t>Group Functions, Other and Eliminations</t>
  </si>
  <si>
    <t>Group Corporate Centre</t>
  </si>
  <si>
    <t>Commercial and Business Banking</t>
  </si>
  <si>
    <r>
      <t>Common Equity Tier 1 capital ratio, excl, Basel I floor</t>
    </r>
    <r>
      <rPr>
        <vertAlign val="superscript"/>
        <sz val="8"/>
        <color theme="1"/>
        <rFont val="Arial"/>
        <family val="2"/>
      </rPr>
      <t xml:space="preserve">3,5 </t>
    </r>
    <r>
      <rPr>
        <sz val="8"/>
        <color theme="1"/>
        <rFont val="Arial"/>
        <family val="2"/>
      </rPr>
      <t>, %</t>
    </r>
  </si>
  <si>
    <r>
      <t>Potential shares outstanding</t>
    </r>
    <r>
      <rPr>
        <vertAlign val="superscript"/>
        <sz val="8"/>
        <rFont val="Arial"/>
        <family val="2"/>
      </rPr>
      <t>3</t>
    </r>
    <r>
      <rPr>
        <sz val="8"/>
        <rFont val="Arial"/>
        <family val="2"/>
      </rPr>
      <t>, million</t>
    </r>
  </si>
  <si>
    <r>
      <t>Equity per share</t>
    </r>
    <r>
      <rPr>
        <vertAlign val="superscript"/>
        <sz val="8"/>
        <color theme="1"/>
        <rFont val="Arial"/>
        <family val="2"/>
      </rPr>
      <t>3</t>
    </r>
    <r>
      <rPr>
        <sz val="8"/>
        <color theme="1"/>
        <rFont val="Arial"/>
        <family val="2"/>
      </rPr>
      <t>, EUR</t>
    </r>
  </si>
  <si>
    <r>
      <t>Cost/income ratio, % - excl non-recurring items</t>
    </r>
    <r>
      <rPr>
        <sz val="8"/>
        <color theme="1"/>
        <rFont val="Calibri"/>
        <family val="2"/>
      </rPr>
      <t>¹</t>
    </r>
    <r>
      <rPr>
        <vertAlign val="superscript"/>
        <sz val="8"/>
        <color theme="1"/>
        <rFont val="Calibri"/>
        <family val="2"/>
      </rPr>
      <t>,2</t>
    </r>
  </si>
  <si>
    <r>
      <t>Share price</t>
    </r>
    <r>
      <rPr>
        <vertAlign val="superscript"/>
        <sz val="8"/>
        <color theme="1"/>
        <rFont val="Arial"/>
        <family val="2"/>
      </rPr>
      <t>3</t>
    </r>
    <r>
      <rPr>
        <sz val="8"/>
        <color theme="1"/>
        <rFont val="Arial"/>
        <family val="2"/>
      </rPr>
      <t>, EUR</t>
    </r>
  </si>
  <si>
    <r>
      <t>Potential shares outstanding</t>
    </r>
    <r>
      <rPr>
        <vertAlign val="superscript"/>
        <sz val="8"/>
        <color theme="1"/>
        <rFont val="Arial"/>
        <family val="2"/>
      </rPr>
      <t>3</t>
    </r>
    <r>
      <rPr>
        <sz val="8"/>
        <color theme="1"/>
        <rFont val="Arial"/>
        <family val="2"/>
      </rPr>
      <t>, million</t>
    </r>
  </si>
  <si>
    <r>
      <t>Operating profit, excl, non-recurring items</t>
    </r>
    <r>
      <rPr>
        <b/>
        <vertAlign val="superscript"/>
        <sz val="8"/>
        <color theme="1"/>
        <rFont val="Arial"/>
        <family val="2"/>
      </rPr>
      <t>1,2</t>
    </r>
  </si>
  <si>
    <t xml:space="preserve">TOTAL: NORDEA GROUP </t>
  </si>
  <si>
    <t xml:space="preserve">   Collectively</t>
  </si>
  <si>
    <t xml:space="preserve">   Individually</t>
  </si>
  <si>
    <t>Q3/16 **</t>
  </si>
  <si>
    <t>WEALTH MANAGEMENT</t>
  </si>
  <si>
    <t>WHOLESALE BANKING</t>
  </si>
  <si>
    <t>RUSSIA</t>
  </si>
  <si>
    <t>1) excluding Baltic countries</t>
  </si>
  <si>
    <t>COMMERCIAL AND BUSINESS  BANKING</t>
  </si>
  <si>
    <t>BUSINESS BANKING</t>
  </si>
  <si>
    <t>CORPORATE BY INDUSTRY</t>
  </si>
  <si>
    <t>COMMERCIAL BANKING</t>
  </si>
  <si>
    <t>PERSONAL BANKING</t>
  </si>
  <si>
    <t>Q3/16 1)</t>
  </si>
  <si>
    <t>Q4/16 1)</t>
  </si>
  <si>
    <t>BALTICS</t>
  </si>
  <si>
    <t>SWEDEN</t>
  </si>
  <si>
    <t>Oil Services</t>
  </si>
  <si>
    <t>NORWAY</t>
  </si>
  <si>
    <t>Floating Production</t>
  </si>
  <si>
    <t>Supply Vessels</t>
  </si>
  <si>
    <t>Drilling Rigs</t>
  </si>
  <si>
    <t>FINLAND</t>
  </si>
  <si>
    <t>HOUSEHOLD</t>
  </si>
  <si>
    <t>Gas Tankers</t>
  </si>
  <si>
    <t>DENMARK</t>
  </si>
  <si>
    <t>BB</t>
  </si>
  <si>
    <t>CB</t>
  </si>
  <si>
    <t>Business Banking - Volumes</t>
  </si>
  <si>
    <t>Business Banking - Financial highlights</t>
  </si>
  <si>
    <t>Commercial Banking - Volumes</t>
  </si>
  <si>
    <t>Commercial Banking - Financial highlights</t>
  </si>
  <si>
    <t>Personal Banking - Divisional breakdown</t>
  </si>
  <si>
    <t>Personal Banking - Volumes</t>
  </si>
  <si>
    <t>Personal Banking excl. Distribution agreement with Wealth Management - Financial highlights</t>
  </si>
  <si>
    <t>Personal Banking - Financial highlights</t>
  </si>
  <si>
    <t>Personal Banking Finland - Volumes</t>
  </si>
  <si>
    <t>Personal Banking Finland - Financial highlights</t>
  </si>
  <si>
    <t>Personal Banking Finland</t>
  </si>
  <si>
    <t>Personal Banking Denmark - Volumes</t>
  </si>
  <si>
    <t>Personal Banking Denmark - Financial highlights</t>
  </si>
  <si>
    <t>Personal Banking Denmark</t>
  </si>
  <si>
    <t>Personal Banking Sweden - Volumes</t>
  </si>
  <si>
    <t>Personal Banking Sweden - Financial highlights</t>
  </si>
  <si>
    <t>Personal Banking Sweden</t>
  </si>
  <si>
    <t>Personal Banking Norway - Volumes</t>
  </si>
  <si>
    <t>Personal Banking Norway - Financial highlights</t>
  </si>
  <si>
    <t>Personal Banking Norway</t>
  </si>
  <si>
    <t>Personal Banking Other - Financial highlights</t>
  </si>
  <si>
    <t>Personal Banking Other</t>
  </si>
  <si>
    <t>Personal Banking  Baltic countries - Volumes</t>
  </si>
  <si>
    <t>Personal Banking Baltic countries - Financial highlights</t>
  </si>
  <si>
    <t>Personal Banking Baltic countries</t>
  </si>
  <si>
    <r>
      <t xml:space="preserve">Chg local curr. </t>
    </r>
    <r>
      <rPr>
        <b/>
        <sz val="9"/>
        <color theme="4" tint="-0.249977111117893"/>
        <rFont val="Arial"/>
        <family val="2"/>
      </rPr>
      <t>%</t>
    </r>
  </si>
  <si>
    <t xml:space="preserve">Net inflow and Assets under Management </t>
  </si>
  <si>
    <t>****LTV current property value distribution where a single loan can exist in multiple buckets, with continuous distribution</t>
  </si>
  <si>
    <t>*LTV unindexed distribution in ranges where a single loan can exist in multiple buckets, with continuous distribution</t>
  </si>
  <si>
    <t>51.1</t>
  </si>
  <si>
    <t>0.3</t>
  </si>
  <si>
    <r>
      <rPr>
        <sz val="9"/>
        <color theme="1"/>
        <rFont val="Calibri"/>
        <family val="2"/>
      </rPr>
      <t>˃100</t>
    </r>
    <r>
      <rPr>
        <sz val="9"/>
        <color theme="1"/>
        <rFont val="Arial"/>
        <family val="2"/>
      </rPr>
      <t>%</t>
    </r>
  </si>
  <si>
    <t>90-100%</t>
  </si>
  <si>
    <t>2.0</t>
  </si>
  <si>
    <t>3.6</t>
  </si>
  <si>
    <t>40-60%</t>
  </si>
  <si>
    <t>15.9</t>
  </si>
  <si>
    <t>20-40%</t>
  </si>
  <si>
    <t>16.1</t>
  </si>
  <si>
    <t>˂20%</t>
  </si>
  <si>
    <t>Nordea Kredit Capital Centre 2 cover pool (Denmark)****</t>
  </si>
  <si>
    <t>1.4</t>
  </si>
  <si>
    <t>0.1</t>
  </si>
  <si>
    <t>0.4</t>
  </si>
  <si>
    <t>Nordea Kredit Capital Centre 1 cover pool (Denmark)****</t>
  </si>
  <si>
    <t>Nordea Hypotek cover pool (Sweden)</t>
  </si>
  <si>
    <t>Nordea Eiendomskredit cover pool (Norway)</t>
  </si>
  <si>
    <t>Nordea Bank Finland cover pool</t>
  </si>
  <si>
    <t>Cover pools, covered bonds</t>
  </si>
  <si>
    <t>Key ratios</t>
  </si>
  <si>
    <t>Peronal Banking</t>
  </si>
  <si>
    <t xml:space="preserve"> - Peronal Banking Financial highlights</t>
  </si>
  <si>
    <t xml:space="preserve"> - Peronal Banking Denmark </t>
  </si>
  <si>
    <t xml:space="preserve"> -Peronal Banking Finland </t>
  </si>
  <si>
    <t xml:space="preserve"> - Peronal Banking Norway</t>
  </si>
  <si>
    <t xml:space="preserve"> - Peronal Banking Sweden</t>
  </si>
  <si>
    <t xml:space="preserve"> - Peronal Banking Other</t>
  </si>
  <si>
    <t xml:space="preserve"> - Commercial &amp; Business Banking  Financial highlights</t>
  </si>
  <si>
    <t xml:space="preserve"> - Commercial Banking  Financial highlights</t>
  </si>
  <si>
    <t xml:space="preserve"> - Business Banking  Financial highlights</t>
  </si>
  <si>
    <t xml:space="preserve"> - Commercial &amp; Business Banking Other</t>
  </si>
  <si>
    <t>2016</t>
  </si>
  <si>
    <t>Andreas Larsson, Head of Debt IR and Ratings</t>
  </si>
  <si>
    <t>Members appointed by the employees:</t>
  </si>
  <si>
    <t>Hans Christian Riise  </t>
  </si>
  <si>
    <t>Kari Ahola (deputy until 30 April 2017) </t>
  </si>
  <si>
    <t>Toni H. Madsen</t>
  </si>
  <si>
    <t>Gerhard Olsson</t>
  </si>
  <si>
    <r>
      <rPr>
        <b/>
        <sz val="8"/>
        <rFont val="Arial"/>
        <family val="2"/>
      </rPr>
      <t>Casper von Koskull</t>
    </r>
    <r>
      <rPr>
        <sz val="8"/>
        <rFont val="Arial"/>
        <family val="2"/>
      </rPr>
      <t xml:space="preserve">
</t>
    </r>
    <r>
      <rPr>
        <b/>
        <sz val="8"/>
        <rFont val="Arial"/>
        <family val="2"/>
      </rPr>
      <t xml:space="preserve">President and Group CEO </t>
    </r>
    <r>
      <rPr>
        <sz val="8"/>
        <rFont val="Arial"/>
        <family val="2"/>
      </rPr>
      <t xml:space="preserve">
Member of Group Executive Management since 2010.
Born 1960.</t>
    </r>
  </si>
  <si>
    <r>
      <rPr>
        <b/>
        <sz val="8"/>
        <rFont val="Arial"/>
        <family val="2"/>
      </rPr>
      <t>Matthew Elderfield</t>
    </r>
    <r>
      <rPr>
        <sz val="8"/>
        <rFont val="Arial"/>
        <family val="2"/>
      </rPr>
      <t xml:space="preserve">
</t>
    </r>
    <r>
      <rPr>
        <b/>
        <sz val="8"/>
        <rFont val="Arial"/>
        <family val="2"/>
      </rPr>
      <t>Chief Compliance Officer and Head of Group Compliance</t>
    </r>
    <r>
      <rPr>
        <sz val="8"/>
        <rFont val="Arial"/>
        <family val="2"/>
      </rPr>
      <t xml:space="preserve">
Member of Group Executive Management since 2016.</t>
    </r>
    <r>
      <rPr>
        <sz val="8"/>
        <color rgb="FFFF0000"/>
        <rFont val="Arial"/>
        <family val="2"/>
      </rPr>
      <t xml:space="preserve">
</t>
    </r>
    <r>
      <rPr>
        <sz val="8"/>
        <color theme="1"/>
        <rFont val="Arial"/>
        <family val="2"/>
      </rPr>
      <t>Born 1966.</t>
    </r>
  </si>
  <si>
    <t>Personal Banking &amp; Commercial Business Banking - Market shares</t>
  </si>
  <si>
    <t xml:space="preserve"> - Quarterly development Balance sheet</t>
  </si>
  <si>
    <t xml:space="preserve"> - Net loan losses</t>
  </si>
  <si>
    <t xml:space="preserve">Actual dividend (2016 proposed div.) per share, EUR </t>
  </si>
  <si>
    <t>10 year overview</t>
  </si>
  <si>
    <t>10 quarter overview</t>
  </si>
  <si>
    <t xml:space="preserve"> -10 years overview</t>
  </si>
  <si>
    <t xml:space="preserve"> - 10 years overview Balance sheet</t>
  </si>
  <si>
    <r>
      <t>Tier 1 capital ratio, excl, Basel I floor</t>
    </r>
    <r>
      <rPr>
        <vertAlign val="superscript"/>
        <sz val="8"/>
        <color theme="1"/>
        <rFont val="Arial"/>
        <family val="2"/>
      </rPr>
      <t>3,5</t>
    </r>
    <r>
      <rPr>
        <sz val="8"/>
        <color theme="1"/>
        <rFont val="Arial"/>
        <family val="2"/>
      </rPr>
      <t>,%</t>
    </r>
  </si>
  <si>
    <r>
      <t>Total capital ratio, excl, Basel I floor</t>
    </r>
    <r>
      <rPr>
        <vertAlign val="superscript"/>
        <sz val="8"/>
        <color theme="1"/>
        <rFont val="Arial"/>
        <family val="2"/>
      </rPr>
      <t>3,5</t>
    </r>
    <r>
      <rPr>
        <sz val="8"/>
        <color theme="1"/>
        <rFont val="Arial"/>
        <family val="2"/>
      </rPr>
      <t>, %</t>
    </r>
  </si>
  <si>
    <r>
      <t>Tier 1 capital</t>
    </r>
    <r>
      <rPr>
        <vertAlign val="superscript"/>
        <sz val="8"/>
        <color theme="1"/>
        <rFont val="Arial"/>
        <family val="2"/>
      </rPr>
      <t>3,5</t>
    </r>
    <r>
      <rPr>
        <sz val="8"/>
        <color theme="1"/>
        <rFont val="Arial"/>
        <family val="2"/>
      </rPr>
      <t xml:space="preserve"> EURm</t>
    </r>
  </si>
  <si>
    <r>
      <t>Economic capital</t>
    </r>
    <r>
      <rPr>
        <vertAlign val="superscript"/>
        <sz val="8"/>
        <color theme="1"/>
        <rFont val="Arial"/>
        <family val="2"/>
      </rPr>
      <t>3,</t>
    </r>
    <r>
      <rPr>
        <sz val="8"/>
        <color theme="1"/>
        <rFont val="Arial"/>
        <family val="2"/>
      </rPr>
      <t xml:space="preserve">  EURbn </t>
    </r>
  </si>
  <si>
    <t>Commercial &amp; Business Banking - Financial highlights</t>
  </si>
  <si>
    <t>Commercial &amp; Business Banking excl. Distribution agreement with Wealth Management - Financial highlights</t>
  </si>
  <si>
    <t>Commercial &amp; Business Banking - Volumes</t>
  </si>
  <si>
    <t>Commercial &amp; Business Banking - Divisional breakdown</t>
  </si>
  <si>
    <t>Commercial &amp; Business Banking Other - Financial highlights</t>
  </si>
  <si>
    <t>Europe public finances, 2017 Estimate</t>
  </si>
  <si>
    <t xml:space="preserve"> - Personal Banking &amp; Commercial Business Banking  Market Shares</t>
  </si>
  <si>
    <t>Impaired</t>
  </si>
  <si>
    <t>Q1 2017</t>
  </si>
  <si>
    <t>End of Q1 2017</t>
  </si>
  <si>
    <t>Q1/17</t>
  </si>
  <si>
    <t>Chg Q1/Q1</t>
  </si>
  <si>
    <t>Private consumption development index, quarterly 2007-2016 Q4</t>
  </si>
  <si>
    <t>Nordic household debt to disposable income developments, annually 1995-2015</t>
  </si>
  <si>
    <t>Nordic households credit development index, monthly Jan 2009-Feb 2017</t>
  </si>
  <si>
    <t>Nordic house price development index, quarterly 2007-2016 Q4</t>
  </si>
  <si>
    <t>Source: Nordea Markets and EC Winter 2017 Forecasts</t>
  </si>
  <si>
    <t>Nordic GDP index, quarterly 2007-2016 Q4</t>
  </si>
  <si>
    <t>Source: Nordea Economic Outlook March 2017</t>
  </si>
  <si>
    <t>Q117</t>
  </si>
  <si>
    <t>BlackRock</t>
  </si>
  <si>
    <t>Fidelity</t>
  </si>
  <si>
    <t>T. Rowe Price</t>
  </si>
  <si>
    <t>Goverment of Singapore</t>
  </si>
  <si>
    <t>Percent end Q1</t>
  </si>
  <si>
    <t>Q4 2008 - Q1 2017</t>
  </si>
  <si>
    <r>
      <rPr>
        <b/>
        <sz val="8"/>
        <rFont val="Arial"/>
        <family val="2"/>
      </rPr>
      <t>Pernille Erenbjerg</t>
    </r>
    <r>
      <rPr>
        <sz val="8"/>
        <rFont val="Arial"/>
        <family val="2"/>
      </rPr>
      <t xml:space="preserve">
</t>
    </r>
    <r>
      <rPr>
        <sz val="8"/>
        <color theme="1"/>
        <rFont val="Arial"/>
        <family val="2"/>
      </rPr>
      <t xml:space="preserve">Master of Science (Economics and Business) </t>
    </r>
    <r>
      <rPr>
        <sz val="8"/>
        <color rgb="FFFF0000"/>
        <rFont val="Arial"/>
        <family val="2"/>
      </rPr>
      <t xml:space="preserve">
</t>
    </r>
    <r>
      <rPr>
        <sz val="8"/>
        <color theme="1"/>
        <rFont val="Arial"/>
        <family val="2"/>
      </rPr>
      <t>Board member since 2017.
Born 1967.</t>
    </r>
  </si>
  <si>
    <r>
      <rPr>
        <b/>
        <sz val="8"/>
        <rFont val="Arial"/>
        <family val="2"/>
      </rPr>
      <t>Maria Varsellona</t>
    </r>
    <r>
      <rPr>
        <sz val="8"/>
        <rFont val="Arial"/>
        <family val="2"/>
      </rPr>
      <t xml:space="preserve">
</t>
    </r>
    <r>
      <rPr>
        <sz val="8"/>
        <color theme="1"/>
        <rFont val="Arial"/>
        <family val="2"/>
      </rPr>
      <t>Law studies at Palermo University.</t>
    </r>
    <r>
      <rPr>
        <sz val="8"/>
        <color rgb="FFFF0000"/>
        <rFont val="Arial"/>
        <family val="2"/>
      </rPr>
      <t xml:space="preserve">
</t>
    </r>
    <r>
      <rPr>
        <sz val="8"/>
        <color theme="1"/>
        <rFont val="Arial"/>
        <family val="2"/>
      </rPr>
      <t>Board member since 2017.</t>
    </r>
    <r>
      <rPr>
        <sz val="8"/>
        <color rgb="FFFF0000"/>
        <rFont val="Arial"/>
        <family val="2"/>
      </rPr>
      <t xml:space="preserve">
</t>
    </r>
    <r>
      <rPr>
        <sz val="8"/>
        <color theme="1"/>
        <rFont val="Arial"/>
        <family val="2"/>
      </rPr>
      <t>Born 1970.</t>
    </r>
  </si>
  <si>
    <r>
      <rPr>
        <b/>
        <sz val="8"/>
        <rFont val="Arial"/>
        <family val="2"/>
      </rPr>
      <t>Lars Wollung</t>
    </r>
    <r>
      <rPr>
        <sz val="8"/>
        <rFont val="Arial"/>
        <family val="2"/>
      </rPr>
      <t xml:space="preserve">
</t>
    </r>
    <r>
      <rPr>
        <sz val="8"/>
        <color theme="1"/>
        <rFont val="Arial"/>
        <family val="2"/>
      </rPr>
      <t>BA Honours (Economics)  and MSc (Engineering).</t>
    </r>
    <r>
      <rPr>
        <sz val="8"/>
        <color rgb="FFFF0000"/>
        <rFont val="Arial"/>
        <family val="2"/>
      </rPr>
      <t xml:space="preserve">
</t>
    </r>
    <r>
      <rPr>
        <sz val="8"/>
        <color theme="1"/>
        <rFont val="Arial"/>
        <family val="2"/>
      </rPr>
      <t>Board member since 2017.</t>
    </r>
    <r>
      <rPr>
        <sz val="8"/>
        <color rgb="FFFF0000"/>
        <rFont val="Arial"/>
        <family val="2"/>
      </rPr>
      <t xml:space="preserve">
</t>
    </r>
    <r>
      <rPr>
        <sz val="8"/>
        <color theme="1"/>
        <rFont val="Arial"/>
        <family val="2"/>
      </rPr>
      <t>Born 1961.</t>
    </r>
  </si>
  <si>
    <t>Members elected by the shareholders at the AGM 2017</t>
  </si>
  <si>
    <t>31 Mar</t>
  </si>
  <si>
    <t>0</t>
  </si>
  <si>
    <r>
      <rPr>
        <b/>
        <sz val="9"/>
        <color rgb="FF000000"/>
        <rFont val="Arial"/>
        <family val="2"/>
      </rPr>
      <t>Total</t>
    </r>
  </si>
  <si>
    <r>
      <rPr>
        <b/>
        <sz val="9"/>
        <color rgb="FF000000"/>
        <rFont val="Arial"/>
        <family val="2"/>
      </rPr>
      <t>The public</t>
    </r>
  </si>
  <si>
    <t>** excluding Baltics onwards</t>
  </si>
  <si>
    <t>* excluding Poland onwards</t>
  </si>
  <si>
    <t xml:space="preserve">   Repurchase agreement</t>
  </si>
  <si>
    <t>Outside Nordic</t>
  </si>
  <si>
    <t>Lending to the public by country and industry excluding Baltic countries (EUR bn, Q4 2016)</t>
  </si>
  <si>
    <t>Total Corporate</t>
  </si>
  <si>
    <t>Lending to the public by country and industry excluding Baltic countries (EUR bn, Q1 2017)</t>
  </si>
  <si>
    <t>PUBLICSECTOR</t>
  </si>
  <si>
    <t>Non-Collateralised lending</t>
  </si>
  <si>
    <t>Collateralised lending</t>
  </si>
  <si>
    <t>Housing loans</t>
  </si>
  <si>
    <t>Utilities (distribution and production)</t>
  </si>
  <si>
    <t>Transportation</t>
  </si>
  <si>
    <t>Telecommunication operators</t>
  </si>
  <si>
    <t>Telecommunication equipment</t>
  </si>
  <si>
    <t>Shipping and offshore</t>
  </si>
  <si>
    <t>Retail trade</t>
  </si>
  <si>
    <t>Real estate management and investment</t>
  </si>
  <si>
    <t>Paper and forest materials</t>
  </si>
  <si>
    <t>Other, public and organisations</t>
  </si>
  <si>
    <t>Other materials (chemical, buildingmaterials etc)</t>
  </si>
  <si>
    <t>Other financial institutions</t>
  </si>
  <si>
    <t>Metals and mining materials</t>
  </si>
  <si>
    <t>Media and leisure</t>
  </si>
  <si>
    <t>IT software, hardware and services</t>
  </si>
  <si>
    <t>Industrial commercial services etc</t>
  </si>
  <si>
    <t>Industrial capitalgoods</t>
  </si>
  <si>
    <t>Healthcare and pharmaceuticals</t>
  </si>
  <si>
    <t>Energy (oil, gas etc)</t>
  </si>
  <si>
    <t>Consumer staples (food, agriculture etc)</t>
  </si>
  <si>
    <t>Consumer durables (cars, appliances etc)</t>
  </si>
  <si>
    <t>Construction and engineering</t>
  </si>
  <si>
    <t>Banks</t>
  </si>
  <si>
    <t xml:space="preserve"> ratio2,  %</t>
  </si>
  <si>
    <t xml:space="preserve"> ratio bps1</t>
  </si>
  <si>
    <t>Provisioning</t>
  </si>
  <si>
    <t>Impairment</t>
  </si>
  <si>
    <t>Credit portfolio by industry excluding the Baltics countries (EUR bn, Q4 2016)</t>
  </si>
  <si>
    <r>
      <t xml:space="preserve"> ratio</t>
    </r>
    <r>
      <rPr>
        <b/>
        <vertAlign val="superscript"/>
        <sz val="7"/>
        <color theme="1"/>
        <rFont val="Arial"/>
        <family val="2"/>
      </rPr>
      <t>2</t>
    </r>
    <r>
      <rPr>
        <b/>
        <sz val="7"/>
        <color theme="1"/>
        <rFont val="Arial"/>
        <family val="2"/>
      </rPr>
      <t>,  %</t>
    </r>
  </si>
  <si>
    <r>
      <t xml:space="preserve"> ratio bps</t>
    </r>
    <r>
      <rPr>
        <b/>
        <vertAlign val="superscript"/>
        <sz val="7"/>
        <color theme="1"/>
        <rFont val="Arial"/>
        <family val="2"/>
      </rPr>
      <t>1</t>
    </r>
  </si>
  <si>
    <t xml:space="preserve"> loans</t>
  </si>
  <si>
    <t>Credit portfolio by industry excluding the Baltics countries (EUR bn, Q1 2017)</t>
  </si>
  <si>
    <t>Other (Transaction Banking)</t>
  </si>
  <si>
    <t>Shipping, Offshore and Oil Services -  Loan Portfolio (EURbn)</t>
  </si>
  <si>
    <t xml:space="preserve">Impaired loans on and off balance gross by country and industry exclusing Baltics </t>
  </si>
  <si>
    <t xml:space="preserve">Impaired loans on and off balance gross by country and industry excluding Baltics </t>
  </si>
  <si>
    <t>Q1/17 1)</t>
  </si>
  <si>
    <t>Impaired loans on balance and total allowances (9 quarters)</t>
  </si>
  <si>
    <t>Loan losses quarterly (EUR m, Q3 2010 Q1 2017)</t>
  </si>
  <si>
    <r>
      <t xml:space="preserve">Q1/17 </t>
    </r>
    <r>
      <rPr>
        <b/>
        <vertAlign val="superscript"/>
        <sz val="8"/>
        <color theme="1" tint="4.9989318521683403E-2"/>
        <rFont val="Arial"/>
        <family val="2"/>
      </rPr>
      <t>1</t>
    </r>
  </si>
  <si>
    <t>*** Proposed payout</t>
  </si>
  <si>
    <t>70,1% ***</t>
  </si>
  <si>
    <t>Corporate - Personal, Commercial &amp; Business Banking</t>
  </si>
  <si>
    <t>End Q1/2016</t>
  </si>
  <si>
    <t>End Q1/2017</t>
  </si>
  <si>
    <t>2 Own Funds adjusted for IRB provision, i.e. adjusted own funds equal 32697m by 31 Mar 2017</t>
  </si>
  <si>
    <r>
      <t xml:space="preserve">Q1/17 </t>
    </r>
    <r>
      <rPr>
        <b/>
        <vertAlign val="superscript"/>
        <sz val="8"/>
        <color theme="1" tint="4.9989318521683403E-2"/>
        <rFont val="Arial"/>
        <family val="2"/>
      </rPr>
      <t>3</t>
    </r>
  </si>
  <si>
    <t>Economic Capital, distributed by risk type (Nordea Group) Q1 2017</t>
  </si>
  <si>
    <t>Baltics</t>
  </si>
  <si>
    <t>Total Own Funds, including profit</t>
  </si>
  <si>
    <t>Common Equity Tier 1 capital, including profit</t>
  </si>
  <si>
    <t>Own Funds including profit (Nordea Bank AB)</t>
  </si>
  <si>
    <r>
      <rPr>
        <vertAlign val="superscript"/>
        <sz val="7"/>
        <rFont val="Arial"/>
        <family val="2"/>
      </rPr>
      <t>2</t>
    </r>
    <r>
      <rPr>
        <sz val="7"/>
        <rFont val="Arial"/>
        <family val="2"/>
      </rPr>
      <t xml:space="preserve"> Own Funds adjusted for IRB provision, i.e. adjusted own funds equal 31470m by 31 Mar 2017</t>
    </r>
  </si>
  <si>
    <r>
      <t xml:space="preserve"> - trading book, Standardised Approach</t>
    </r>
    <r>
      <rPr>
        <vertAlign val="superscript"/>
        <sz val="8"/>
        <rFont val="Arial"/>
        <family val="2"/>
      </rPr>
      <t>1</t>
    </r>
  </si>
  <si>
    <t>Nordea does not have the following IRB exposure classes: equity exposures, items representing securitisation positions, central governments and central banks, qualifying revolving retail</t>
  </si>
  <si>
    <t>YtD Mar</t>
  </si>
  <si>
    <t>Q116/Q415</t>
  </si>
  <si>
    <t xml:space="preserve"> Q216/Q116</t>
  </si>
  <si>
    <t xml:space="preserve"> Q316/Q216</t>
  </si>
  <si>
    <t xml:space="preserve"> Q416/Q316</t>
  </si>
  <si>
    <r>
      <t>Change in Net interest income</t>
    </r>
    <r>
      <rPr>
        <b/>
        <sz val="8"/>
        <color theme="3"/>
        <rFont val="Arial"/>
        <family val="2"/>
      </rPr>
      <t xml:space="preserve"> (EURm)</t>
    </r>
  </si>
  <si>
    <t>Q1/Q1</t>
  </si>
  <si>
    <t>Q1/Q4</t>
  </si>
  <si>
    <t>Past due loans, not impaired (EUR m, Q4 2016)</t>
  </si>
  <si>
    <t>Past due loans, not impaired (EUR m, Q1 2017)</t>
  </si>
  <si>
    <t>Of which non-guaranteed</t>
  </si>
  <si>
    <t>of which non-guaranteed *)</t>
  </si>
  <si>
    <t>Life &amp; Pensions - Solvency II sensitivity as of February 28, 2017</t>
  </si>
  <si>
    <t>Life &amp; Pensions - Solvency II position as of February 28, 2017</t>
  </si>
  <si>
    <t>Actual Exchange Rates</t>
  </si>
  <si>
    <t>For Nordea Ab Norway Branch combined LCR, as specified by Delegated Act, was 221%, NOK LCR 86%, EUR LCR 234% and USD LCR 545%.
For Nordea Eiendomskreditt corresponding figures were: combined LCR 441%, NOK LCR 441% and GBP LCR 0%.</t>
  </si>
  <si>
    <t xml:space="preserve"> Q117/Q416</t>
  </si>
  <si>
    <t>Q1 2016</t>
  </si>
  <si>
    <t>69.7%</t>
  </si>
  <si>
    <t>** Corresponding to a payout ratio of YTD:</t>
  </si>
  <si>
    <t>Jan-Mar</t>
  </si>
  <si>
    <t>2017</t>
  </si>
  <si>
    <t>Outstanding volume of short-term funding EUR 37bn</t>
  </si>
  <si>
    <r>
      <t>Total operating expenses,  excl, non-recurring items</t>
    </r>
    <r>
      <rPr>
        <b/>
        <vertAlign val="superscript"/>
        <sz val="8"/>
        <color theme="1"/>
        <rFont val="Arial"/>
        <family val="2"/>
      </rPr>
      <t>2</t>
    </r>
  </si>
  <si>
    <t>Lending to the public by sector (EUR bn, Q1 2017)</t>
  </si>
  <si>
    <t>2.1</t>
  </si>
  <si>
    <t>51.2</t>
  </si>
  <si>
    <t>NFV</t>
  </si>
  <si>
    <t>Corporate &amp; Investment  Banking - Financial highlights</t>
  </si>
  <si>
    <t>Corporate &amp; Investment Banking - Volumes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</si>
</sst>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k_r_-;\-* #,##0.00\ _k_r_-;_-* &quot;-&quot;??\ _k_r_-;_-@_-"/>
    <numFmt numFmtId="164" formatCode="#,##0.0"/>
    <numFmt numFmtId="165" formatCode="0.0%"/>
    <numFmt numFmtId="166" formatCode="0.0"/>
    <numFmt numFmtId="167" formatCode="0.000"/>
    <numFmt numFmtId="168" formatCode="0.00000"/>
    <numFmt numFmtId="169" formatCode="#,##0.000"/>
    <numFmt numFmtId="170" formatCode="_-* #,##0\ _k_r_-;\-* #,##0\ _k_r_-;_-* &quot;-&quot;??\ _k_r_-;_-@_-"/>
    <numFmt numFmtId="171" formatCode="_(* #,##0.00_);_(* \(#,##0.00\);_(* &quot;-&quot;??_);_(@_)"/>
    <numFmt numFmtId="172" formatCode="#,##0_ ;\-#,##0\ "/>
    <numFmt numFmtId="173" formatCode="_-* #,##0.0\ _k_r_-;\-* #,##0.0\ _k_r_-;_-* &quot;-&quot;??\ _k_r_-;_-@_-"/>
    <numFmt numFmtId="174" formatCode="#,##0.0_ ;\-#,##0.0\ "/>
    <numFmt numFmtId="175" formatCode="[$-809]dd\ mmmm\ yyyy;@"/>
    <numFmt numFmtId="176" formatCode="#,##0.000000000"/>
    <numFmt numFmtId="177" formatCode="0.0000000"/>
    <numFmt numFmtId="178" formatCode="_ * #,##0_ ;_ * \-#,##0_ ;_ * &quot;-&quot;??_ ;_ @_ "/>
    <numFmt numFmtId="179" formatCode="_ * #,##0.0_ ;_ * \-#,##0.0_ ;_ * &quot;-&quot;??_ ;_ @_ "/>
    <numFmt numFmtId="180" formatCode="#,##0.0000"/>
  </numFmts>
  <fonts count="167" x14ac:knownFonts="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8"/>
      <color theme="0"/>
      <name val="Arial"/>
      <family val="2"/>
    </font>
    <font>
      <sz val="8"/>
      <color rgb="FFFF0000"/>
      <name val="Arial"/>
      <family val="2"/>
    </font>
    <font>
      <b/>
      <sz val="8"/>
      <color theme="1"/>
      <name val="Arial"/>
      <family val="2"/>
    </font>
    <font>
      <sz val="8"/>
      <color theme="0"/>
      <name val="Arial"/>
      <family val="2"/>
    </font>
    <font>
      <sz val="11"/>
      <color theme="1"/>
      <name val="Calibri"/>
      <family val="2"/>
      <scheme val="minor"/>
    </font>
    <font>
      <b/>
      <sz val="10"/>
      <color theme="3"/>
      <name val="Arial"/>
      <family val="2"/>
    </font>
    <font>
      <b/>
      <sz val="10"/>
      <color theme="1"/>
      <name val="Arial"/>
      <family val="2"/>
    </font>
    <font>
      <sz val="10"/>
      <color theme="1"/>
      <name val="Arial"/>
      <family val="2"/>
    </font>
    <font>
      <b/>
      <sz val="28"/>
      <color theme="1"/>
      <name val="Arial"/>
      <family val="2"/>
    </font>
    <font>
      <b/>
      <sz val="10"/>
      <name val="Arial"/>
      <family val="2"/>
    </font>
    <font>
      <b/>
      <sz val="8"/>
      <color theme="1" tint="4.9989318521683403E-2"/>
      <name val="Arial"/>
      <family val="2"/>
    </font>
    <font>
      <sz val="12"/>
      <color theme="1"/>
      <name val="Arial"/>
      <family val="2"/>
    </font>
    <font>
      <sz val="8"/>
      <name val="Arial"/>
      <family val="2"/>
    </font>
    <font>
      <b/>
      <sz val="9"/>
      <name val="Arial"/>
      <family val="2"/>
    </font>
    <font>
      <b/>
      <sz val="8"/>
      <name val="Arial"/>
      <family val="2"/>
    </font>
    <font>
      <b/>
      <sz val="11"/>
      <color rgb="FFFF0000"/>
      <name val="Arial"/>
      <family val="2"/>
    </font>
    <font>
      <sz val="8"/>
      <color theme="0" tint="-0.499984740745262"/>
      <name val="Arial"/>
      <family val="2"/>
    </font>
    <font>
      <b/>
      <sz val="9"/>
      <color theme="3"/>
      <name val="Arial"/>
      <family val="2"/>
    </font>
    <font>
      <sz val="9"/>
      <color theme="1"/>
      <name val="Arial"/>
      <family val="2"/>
    </font>
    <font>
      <b/>
      <sz val="9"/>
      <color theme="1" tint="4.9989318521683403E-2"/>
      <name val="Arial"/>
      <family val="2"/>
    </font>
    <font>
      <b/>
      <sz val="9"/>
      <color theme="1"/>
      <name val="Arial"/>
      <family val="2"/>
    </font>
    <font>
      <b/>
      <sz val="10"/>
      <color theme="4" tint="-0.499984740745262"/>
      <name val="Arial"/>
      <family val="2"/>
    </font>
    <font>
      <b/>
      <sz val="8"/>
      <color rgb="FFFF0000"/>
      <name val="Arial"/>
      <family val="2"/>
    </font>
    <font>
      <sz val="10"/>
      <name val="Times New Roman"/>
      <family val="2"/>
    </font>
    <font>
      <sz val="9"/>
      <name val="Arial"/>
      <family val="2"/>
    </font>
    <font>
      <sz val="6"/>
      <color theme="1"/>
      <name val="Arial"/>
      <family val="2"/>
    </font>
    <font>
      <sz val="7"/>
      <color theme="1"/>
      <name val="Arial"/>
      <family val="2"/>
    </font>
    <font>
      <b/>
      <sz val="8"/>
      <color theme="4" tint="-0.499984740745262"/>
      <name val="Arial"/>
      <family val="2"/>
    </font>
    <font>
      <b/>
      <sz val="8"/>
      <color theme="4" tint="-0.249977111117893"/>
      <name val="Arial"/>
      <family val="2"/>
    </font>
    <font>
      <sz val="8"/>
      <color rgb="FF000000"/>
      <name val="Arial"/>
      <family val="2"/>
    </font>
    <font>
      <sz val="7"/>
      <name val="Arial"/>
      <family val="2"/>
    </font>
    <font>
      <b/>
      <sz val="7"/>
      <name val="Arial"/>
      <family val="2"/>
    </font>
    <font>
      <b/>
      <sz val="7"/>
      <color theme="1"/>
      <name val="Arial"/>
      <family val="2"/>
    </font>
    <font>
      <i/>
      <sz val="7"/>
      <color theme="1"/>
      <name val="Arial"/>
      <family val="2"/>
    </font>
    <font>
      <sz val="10"/>
      <name val="Times New Roman"/>
      <family val="1"/>
    </font>
    <font>
      <b/>
      <vertAlign val="superscript"/>
      <sz val="8"/>
      <color theme="1"/>
      <name val="Arial"/>
      <family val="2"/>
    </font>
    <font>
      <sz val="8"/>
      <color theme="3"/>
      <name val="Arial"/>
      <family val="2"/>
    </font>
    <font>
      <b/>
      <sz val="8"/>
      <color rgb="FF000000"/>
      <name val="Arial"/>
      <family val="2"/>
    </font>
    <font>
      <vertAlign val="superscript"/>
      <sz val="9"/>
      <name val="Arial"/>
      <family val="2"/>
    </font>
    <font>
      <sz val="10"/>
      <name val="Arial"/>
      <family val="2"/>
    </font>
    <font>
      <sz val="11"/>
      <color theme="1"/>
      <name val="Arial"/>
      <family val="2"/>
    </font>
    <font>
      <b/>
      <i/>
      <sz val="7"/>
      <color theme="1"/>
      <name val="Arial"/>
      <family val="2"/>
    </font>
    <font>
      <vertAlign val="superscript"/>
      <sz val="8"/>
      <color rgb="FF000000"/>
      <name val="Arial"/>
      <family val="2"/>
    </font>
    <font>
      <vertAlign val="superscript"/>
      <sz val="8"/>
      <color theme="1"/>
      <name val="Arial"/>
      <family val="2"/>
    </font>
    <font>
      <sz val="8"/>
      <color theme="1"/>
      <name val="Calibri"/>
      <family val="2"/>
    </font>
    <font>
      <vertAlign val="superscript"/>
      <sz val="8"/>
      <name val="Arial"/>
      <family val="2"/>
    </font>
    <font>
      <sz val="7"/>
      <color rgb="FF000000"/>
      <name val="Arial"/>
      <family val="2"/>
    </font>
    <font>
      <vertAlign val="superscript"/>
      <sz val="7"/>
      <color rgb="FF000000"/>
      <name val="Arial"/>
      <family val="2"/>
    </font>
    <font>
      <sz val="11"/>
      <color rgb="FF000000"/>
      <name val="Arial"/>
      <family val="2"/>
    </font>
    <font>
      <sz val="8"/>
      <color theme="1"/>
      <name val="Calibri"/>
      <family val="2"/>
      <scheme val="minor"/>
    </font>
    <font>
      <sz val="8"/>
      <color theme="1" tint="4.9989318521683403E-2"/>
      <name val="Arial"/>
      <family val="2"/>
    </font>
    <font>
      <sz val="6"/>
      <name val="Arial"/>
      <family val="2"/>
    </font>
    <font>
      <sz val="9"/>
      <color rgb="FFFF0000"/>
      <name val="Times New Roman"/>
      <family val="1"/>
    </font>
    <font>
      <sz val="6"/>
      <color rgb="FFFF0000"/>
      <name val="Arial"/>
      <family val="2"/>
    </font>
    <font>
      <vertAlign val="superscript"/>
      <sz val="8"/>
      <color theme="1" tint="0.499984740745262"/>
      <name val="Arial"/>
      <family val="2"/>
    </font>
    <font>
      <sz val="8"/>
      <color theme="1" tint="0.499984740745262"/>
      <name val="Arial"/>
      <family val="2"/>
    </font>
    <font>
      <vertAlign val="superscript"/>
      <sz val="8"/>
      <color theme="0" tint="-0.499984740745262"/>
      <name val="Arial"/>
      <family val="2"/>
    </font>
    <font>
      <sz val="9"/>
      <name val="Calibri Light"/>
      <family val="2"/>
      <scheme val="major"/>
    </font>
    <font>
      <b/>
      <sz val="6"/>
      <color rgb="FF00B050"/>
      <name val="Arial"/>
      <family val="2"/>
    </font>
    <font>
      <b/>
      <sz val="6"/>
      <color theme="3"/>
      <name val="Arial"/>
      <family val="2"/>
    </font>
    <font>
      <sz val="10"/>
      <color theme="1"/>
      <name val="Calibri"/>
      <family val="2"/>
      <scheme val="minor"/>
    </font>
    <font>
      <b/>
      <sz val="10"/>
      <color theme="1"/>
      <name val="Calibri"/>
      <family val="2"/>
      <scheme val="minor"/>
    </font>
    <font>
      <b/>
      <sz val="9"/>
      <name val="Calibri Light"/>
      <family val="2"/>
      <scheme val="major"/>
    </font>
    <font>
      <sz val="8"/>
      <color rgb="FF00B050"/>
      <name val="Arial"/>
      <family val="2"/>
    </font>
    <font>
      <b/>
      <sz val="10"/>
      <color theme="4" tint="-0.249977111117893"/>
      <name val="Arial"/>
      <family val="2"/>
    </font>
    <font>
      <b/>
      <sz val="7"/>
      <color theme="4" tint="-0.249977111117893"/>
      <name val="Arial"/>
      <family val="2"/>
    </font>
    <font>
      <b/>
      <sz val="8"/>
      <color indexed="8"/>
      <name val="Arial"/>
      <family val="2"/>
    </font>
    <font>
      <b/>
      <sz val="10"/>
      <color rgb="FFFF0000"/>
      <name val="Arial"/>
      <family val="2"/>
    </font>
    <font>
      <sz val="6"/>
      <color rgb="FFFF0000"/>
      <name val="Calibri"/>
      <family val="2"/>
      <scheme val="minor"/>
    </font>
    <font>
      <sz val="6"/>
      <color theme="1"/>
      <name val="Calibri"/>
      <family val="2"/>
      <scheme val="minor"/>
    </font>
    <font>
      <b/>
      <sz val="6"/>
      <color theme="1"/>
      <name val="Calibri"/>
      <family val="2"/>
      <scheme val="minor"/>
    </font>
    <font>
      <b/>
      <sz val="6"/>
      <color rgb="FFFF0000"/>
      <name val="Calibri"/>
      <family val="2"/>
      <scheme val="minor"/>
    </font>
    <font>
      <i/>
      <sz val="8"/>
      <color theme="1"/>
      <name val="Arial"/>
      <family val="2"/>
    </font>
    <font>
      <i/>
      <sz val="8"/>
      <name val="Arial"/>
      <family val="2"/>
    </font>
    <font>
      <sz val="8"/>
      <color rgb="FFFF0000"/>
      <name val="Calibri"/>
      <family val="2"/>
      <scheme val="minor"/>
    </font>
    <font>
      <b/>
      <sz val="10"/>
      <color rgb="FFFF0000"/>
      <name val="Calibri"/>
      <family val="2"/>
      <scheme val="minor"/>
    </font>
    <font>
      <b/>
      <sz val="6"/>
      <color rgb="FFFF0000"/>
      <name val="Arial"/>
      <family val="2"/>
    </font>
    <font>
      <b/>
      <sz val="6"/>
      <color theme="1"/>
      <name val="Arial"/>
      <family val="2"/>
    </font>
    <font>
      <sz val="11"/>
      <color rgb="FFFF0000"/>
      <name val="Calibri"/>
      <family val="2"/>
      <scheme val="minor"/>
    </font>
    <font>
      <sz val="6"/>
      <name val="Calibri"/>
      <family val="2"/>
      <scheme val="minor"/>
    </font>
    <font>
      <b/>
      <sz val="12"/>
      <color rgb="FFFF0000"/>
      <name val="Calibri"/>
      <family val="2"/>
      <scheme val="minor"/>
    </font>
    <font>
      <sz val="10"/>
      <color rgb="FFFF0000"/>
      <name val="Calibri"/>
      <family val="2"/>
      <scheme val="minor"/>
    </font>
    <font>
      <sz val="11"/>
      <color theme="0"/>
      <name val="Calibri"/>
      <family val="2"/>
      <scheme val="minor"/>
    </font>
    <font>
      <b/>
      <i/>
      <sz val="16"/>
      <color theme="3"/>
      <name val="Arial"/>
      <family val="2"/>
    </font>
    <font>
      <sz val="11"/>
      <name val="Calibri"/>
      <family val="2"/>
      <scheme val="minor"/>
    </font>
    <font>
      <b/>
      <vertAlign val="superscript"/>
      <sz val="7"/>
      <color theme="1"/>
      <name val="Arial"/>
      <family val="2"/>
    </font>
    <font>
      <sz val="9"/>
      <color rgb="FF000000"/>
      <name val="Arial"/>
      <family val="2"/>
    </font>
    <font>
      <b/>
      <sz val="9"/>
      <color rgb="FF000000"/>
      <name val="Arial"/>
      <family val="2"/>
    </font>
    <font>
      <sz val="9"/>
      <color rgb="FFFF0000"/>
      <name val="Arial"/>
      <family val="2"/>
    </font>
    <font>
      <sz val="10"/>
      <color rgb="FFFF0000"/>
      <name val="Arial"/>
      <family val="2"/>
    </font>
    <font>
      <vertAlign val="superscript"/>
      <sz val="9"/>
      <color rgb="FF000000"/>
      <name val="Arial"/>
      <family val="2"/>
    </font>
    <font>
      <sz val="9"/>
      <color theme="1"/>
      <name val="Calibri"/>
      <family val="2"/>
    </font>
    <font>
      <sz val="9"/>
      <color theme="1" tint="4.9989318521683403E-2"/>
      <name val="Arial"/>
      <family val="2"/>
    </font>
    <font>
      <b/>
      <vertAlign val="superscript"/>
      <sz val="7.65"/>
      <name val="Arial"/>
      <family val="2"/>
    </font>
    <font>
      <vertAlign val="superscript"/>
      <sz val="7"/>
      <color theme="1"/>
      <name val="Arial"/>
      <family val="2"/>
    </font>
    <font>
      <vertAlign val="superscript"/>
      <sz val="7"/>
      <name val="Arial"/>
      <family val="2"/>
    </font>
    <font>
      <b/>
      <vertAlign val="superscript"/>
      <sz val="8"/>
      <name val="Arial"/>
      <family val="2"/>
    </font>
    <font>
      <b/>
      <vertAlign val="superscript"/>
      <sz val="8"/>
      <color theme="1" tint="4.9989318521683403E-2"/>
      <name val="Arial"/>
      <family val="2"/>
    </font>
    <font>
      <sz val="9"/>
      <color indexed="10"/>
      <name val="Arial"/>
      <family val="2"/>
    </font>
    <font>
      <b/>
      <sz val="9"/>
      <color indexed="10"/>
      <name val="Arial"/>
      <family val="2"/>
    </font>
    <font>
      <b/>
      <sz val="10"/>
      <color theme="0"/>
      <name val="Arial"/>
      <family val="2"/>
    </font>
    <font>
      <sz val="6"/>
      <color theme="0"/>
      <name val="Arial"/>
      <family val="2"/>
    </font>
    <font>
      <b/>
      <sz val="7"/>
      <color theme="0"/>
      <name val="Arial"/>
      <family val="2"/>
    </font>
    <font>
      <b/>
      <sz val="7"/>
      <color theme="1" tint="4.9989318521683403E-2"/>
      <name val="Arial"/>
      <family val="2"/>
    </font>
    <font>
      <sz val="7"/>
      <color rgb="FFFF0000"/>
      <name val="Arial"/>
      <family val="2"/>
    </font>
    <font>
      <sz val="7"/>
      <color theme="0"/>
      <name val="Arial"/>
      <family val="2"/>
    </font>
    <font>
      <b/>
      <sz val="9"/>
      <color rgb="FFFF0000"/>
      <name val="Arial"/>
      <family val="2"/>
    </font>
    <font>
      <vertAlign val="superscript"/>
      <sz val="8.0500000000000007"/>
      <name val="Arial"/>
      <family val="2"/>
    </font>
    <font>
      <b/>
      <sz val="8"/>
      <color theme="1" tint="0.14999847407452621"/>
      <name val="Arial"/>
      <family val="2"/>
    </font>
    <font>
      <b/>
      <sz val="6"/>
      <color theme="1" tint="4.9989318521683403E-2"/>
      <name val="Arial"/>
      <family val="2"/>
    </font>
    <font>
      <sz val="7"/>
      <color theme="1" tint="4.9989318521683403E-2"/>
      <name val="Arial"/>
      <family val="2"/>
    </font>
    <font>
      <b/>
      <sz val="12"/>
      <name val="Arial"/>
      <family val="2"/>
    </font>
    <font>
      <sz val="6"/>
      <color rgb="FF000000"/>
      <name val="Arial"/>
      <family val="2"/>
    </font>
    <font>
      <sz val="7"/>
      <color theme="1"/>
      <name val="Calibri"/>
      <family val="2"/>
      <scheme val="minor"/>
    </font>
    <font>
      <sz val="6"/>
      <color theme="0" tint="-0.499984740745262"/>
      <name val="Arial"/>
      <family val="2"/>
    </font>
    <font>
      <b/>
      <sz val="20"/>
      <name val="Arial"/>
      <family val="2"/>
    </font>
    <font>
      <i/>
      <sz val="8"/>
      <color rgb="FF000000"/>
      <name val="Arial"/>
      <family val="2"/>
    </font>
    <font>
      <sz val="8"/>
      <color rgb="FF191919"/>
      <name val="Arial"/>
      <family val="2"/>
    </font>
    <font>
      <u/>
      <sz val="10"/>
      <color indexed="18"/>
      <name val="Arial"/>
      <family val="2"/>
    </font>
    <font>
      <b/>
      <sz val="10"/>
      <color theme="1" tint="4.9989318521683403E-2"/>
      <name val="Arial"/>
      <family val="2"/>
    </font>
    <font>
      <b/>
      <vertAlign val="superscript"/>
      <sz val="6.8"/>
      <color theme="1" tint="4.9989318521683403E-2"/>
      <name val="Arial"/>
      <family val="2"/>
    </font>
    <font>
      <vertAlign val="superscript"/>
      <sz val="6.8"/>
      <name val="Arial"/>
      <family val="2"/>
    </font>
    <font>
      <b/>
      <sz val="9"/>
      <color theme="4" tint="-0.249977111117893"/>
      <name val="Arial"/>
      <family val="2"/>
    </font>
    <font>
      <sz val="11"/>
      <color theme="4" tint="-0.249977111117893"/>
      <name val="Calibri"/>
      <family val="2"/>
      <scheme val="minor"/>
    </font>
    <font>
      <sz val="7"/>
      <color rgb="FF0070C0"/>
      <name val="Arial"/>
      <family val="2"/>
    </font>
    <font>
      <vertAlign val="superscript"/>
      <sz val="8"/>
      <color theme="1"/>
      <name val="Calibri"/>
      <family val="2"/>
    </font>
    <font>
      <b/>
      <sz val="8"/>
      <color rgb="FF474748"/>
      <name val="Arial"/>
      <family val="2"/>
    </font>
    <font>
      <b/>
      <sz val="11"/>
      <color theme="3"/>
      <name val="Calibri"/>
      <family val="2"/>
      <scheme val="minor"/>
    </font>
    <font>
      <sz val="7.5"/>
      <color theme="1"/>
      <name val="Arial"/>
      <family val="2"/>
    </font>
    <font>
      <u/>
      <sz val="11"/>
      <color theme="1"/>
      <name val="Calibri"/>
      <family val="2"/>
      <scheme val="minor"/>
    </font>
    <font>
      <sz val="11"/>
      <color rgb="FFFF0000"/>
      <name val="Arial"/>
      <family val="2"/>
    </font>
    <font>
      <b/>
      <sz val="8"/>
      <color theme="3"/>
      <name val="Arial"/>
      <family val="2"/>
    </font>
    <font>
      <i/>
      <sz val="7"/>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9"/>
        <bgColor indexed="64"/>
      </patternFill>
    </fill>
    <fill>
      <patternFill patternType="solid">
        <fgColor rgb="FFFFFFFF"/>
        <bgColor rgb="FF000000"/>
      </patternFill>
    </fill>
    <fill>
      <patternFill patternType="solid">
        <fgColor theme="0" tint="-0.14999847407452621"/>
        <bgColor indexed="64"/>
      </patternFill>
    </fill>
    <fill>
      <patternFill patternType="solid">
        <fgColor indexed="42"/>
        <bgColor indexed="64"/>
      </patternFill>
    </fill>
    <fill>
      <patternFill patternType="solid">
        <fgColor rgb="FFF2F2F2"/>
        <bgColor indexed="64"/>
      </patternFill>
    </fill>
  </fills>
  <borders count="74">
    <border>
      <left/>
      <right/>
      <top/>
      <bottom/>
      <diagonal/>
    </border>
    <border>
      <left/>
      <right/>
      <top/>
      <bottom style="medium">
        <color theme="1" tint="0.499984740745262"/>
      </bottom>
      <diagonal/>
    </border>
    <border>
      <left/>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right/>
      <top style="medium">
        <color theme="0" tint="-0.499984740745262"/>
      </top>
      <bottom style="medium">
        <color theme="0" tint="-0.499984740745262"/>
      </bottom>
      <diagonal/>
    </border>
    <border>
      <left/>
      <right/>
      <top/>
      <bottom style="thin">
        <color indexed="64"/>
      </bottom>
      <diagonal/>
    </border>
    <border>
      <left/>
      <right/>
      <top style="thin">
        <color indexed="64"/>
      </top>
      <bottom style="thin">
        <color indexed="64"/>
      </bottom>
      <diagonal/>
    </border>
    <border>
      <left style="medium">
        <color theme="1" tint="0.499984740745262"/>
      </left>
      <right/>
      <top style="medium">
        <color theme="1" tint="0.499984740745262"/>
      </top>
      <bottom/>
      <diagonal/>
    </border>
    <border>
      <left/>
      <right style="medium">
        <color theme="0" tint="-0.499984740745262"/>
      </right>
      <top style="medium">
        <color theme="1" tint="0.499984740745262"/>
      </top>
      <bottom/>
      <diagonal/>
    </border>
    <border>
      <left style="medium">
        <color theme="1" tint="0.499984740745262"/>
      </left>
      <right/>
      <top/>
      <bottom/>
      <diagonal/>
    </border>
    <border>
      <left/>
      <right style="medium">
        <color theme="0" tint="-0.499984740745262"/>
      </right>
      <top/>
      <bottom/>
      <diagonal/>
    </border>
    <border>
      <left style="medium">
        <color rgb="FFFFFFFF"/>
      </left>
      <right style="medium">
        <color rgb="FFFFFFFF"/>
      </right>
      <top style="medium">
        <color rgb="FFFFFFFF"/>
      </top>
      <bottom style="medium">
        <color theme="0" tint="-0.499984740745262"/>
      </bottom>
      <diagonal/>
    </border>
    <border>
      <left style="medium">
        <color theme="1"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theme="1"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rgb="FFFFFFFF"/>
      </left>
      <right/>
      <top style="medium">
        <color rgb="FFFFFFFF"/>
      </top>
      <bottom style="medium">
        <color theme="1" tint="0.499984740745262"/>
      </bottom>
      <diagonal/>
    </border>
    <border>
      <left style="medium">
        <color theme="0" tint="-0.499984740745262"/>
      </left>
      <right/>
      <top/>
      <bottom style="medium">
        <color theme="1" tint="0.499984740745262"/>
      </bottom>
      <diagonal/>
    </border>
    <border>
      <left/>
      <right style="thin">
        <color auto="1"/>
      </right>
      <top style="thin">
        <color auto="1"/>
      </top>
      <bottom/>
      <diagonal/>
    </border>
    <border>
      <left/>
      <right style="thin">
        <color indexed="64"/>
      </right>
      <top/>
      <bottom/>
      <diagonal/>
    </border>
    <border>
      <left style="medium">
        <color theme="0" tint="-0.499984740745262"/>
      </left>
      <right/>
      <top style="medium">
        <color theme="1" tint="0.499984740745262"/>
      </top>
      <bottom/>
      <diagonal/>
    </border>
    <border>
      <left/>
      <right style="thin">
        <color indexed="64"/>
      </right>
      <top/>
      <bottom style="medium">
        <color theme="0" tint="-0.499984740745262"/>
      </bottom>
      <diagonal/>
    </border>
    <border>
      <left style="thin">
        <color indexed="64"/>
      </left>
      <right/>
      <top/>
      <bottom/>
      <diagonal/>
    </border>
    <border>
      <left/>
      <right style="thin">
        <color indexed="64"/>
      </right>
      <top style="medium">
        <color theme="0" tint="-0.499984740745262"/>
      </top>
      <bottom style="medium">
        <color theme="0" tint="-0.499984740745262"/>
      </bottom>
      <diagonal/>
    </border>
    <border>
      <left style="medium">
        <color rgb="FFFFFFFF"/>
      </left>
      <right style="medium">
        <color theme="0" tint="-0.499984740745262"/>
      </right>
      <top style="medium">
        <color rgb="FFFFFFFF"/>
      </top>
      <bottom style="medium">
        <color theme="1" tint="0.499984740745262"/>
      </bottom>
      <diagonal/>
    </border>
    <border>
      <left/>
      <right/>
      <top/>
      <bottom style="medium">
        <color theme="1" tint="0.34998626667073579"/>
      </bottom>
      <diagonal/>
    </border>
    <border>
      <left/>
      <right style="medium">
        <color theme="0" tint="-0.499984740745262"/>
      </right>
      <top style="medium">
        <color theme="1" tint="0.34998626667073579"/>
      </top>
      <bottom/>
      <diagonal/>
    </border>
    <border>
      <left/>
      <right style="medium">
        <color theme="0" tint="-0.499984740745262"/>
      </right>
      <top style="thin">
        <color auto="1"/>
      </top>
      <bottom/>
      <diagonal/>
    </border>
    <border>
      <left/>
      <right style="medium">
        <color theme="1" tint="0.499984740745262"/>
      </right>
      <top style="medium">
        <color theme="1" tint="0.499984740745262"/>
      </top>
      <bottom/>
      <diagonal/>
    </border>
    <border>
      <left/>
      <right style="medium">
        <color theme="1" tint="0.499984740745262"/>
      </right>
      <top/>
      <bottom/>
      <diagonal/>
    </border>
    <border>
      <left/>
      <right style="medium">
        <color theme="1" tint="0.499984740745262"/>
      </right>
      <top/>
      <bottom style="medium">
        <color theme="1" tint="0.499984740745262"/>
      </bottom>
      <diagonal/>
    </border>
    <border>
      <left/>
      <right style="medium">
        <color theme="1" tint="0.499984740745262"/>
      </right>
      <top/>
      <bottom style="medium">
        <color theme="0" tint="-0.499984740745262"/>
      </bottom>
      <diagonal/>
    </border>
    <border>
      <left/>
      <right style="medium">
        <color rgb="FFFFFFFF"/>
      </right>
      <top style="medium">
        <color rgb="FFFFFFFF"/>
      </top>
      <bottom style="medium">
        <color theme="1" tint="0.499984740745262"/>
      </bottom>
      <diagonal/>
    </border>
    <border>
      <left/>
      <right/>
      <top style="medium">
        <color rgb="FFFFFFFF"/>
      </top>
      <bottom style="medium">
        <color theme="1" tint="0.499984740745262"/>
      </bottom>
      <diagonal/>
    </border>
    <border>
      <left/>
      <right style="medium">
        <color rgb="FFFFFFFF"/>
      </right>
      <top/>
      <bottom style="medium">
        <color theme="1" tint="0.499984740745262"/>
      </bottom>
      <diagonal/>
    </border>
    <border>
      <left style="medium">
        <color rgb="FFFFFFFF"/>
      </left>
      <right style="medium">
        <color rgb="FFFFFFFF"/>
      </right>
      <top/>
      <bottom style="medium">
        <color theme="1" tint="0.499984740745262"/>
      </bottom>
      <diagonal/>
    </border>
    <border>
      <left/>
      <right/>
      <top/>
      <bottom style="medium">
        <color indexed="64"/>
      </bottom>
      <diagonal/>
    </border>
    <border>
      <left/>
      <right/>
      <top/>
      <bottom style="thin">
        <color theme="0" tint="-0.499984740745262"/>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medium">
        <color theme="0" tint="-0.499984740745262"/>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theme="1"/>
      </top>
      <bottom/>
      <diagonal/>
    </border>
    <border>
      <left style="medium">
        <color theme="0" tint="-0.499984740745262"/>
      </left>
      <right/>
      <top style="thin">
        <color auto="1"/>
      </top>
      <bottom/>
      <diagonal/>
    </border>
    <border>
      <left/>
      <right/>
      <top/>
      <bottom style="medium">
        <color rgb="FF808080"/>
      </bottom>
      <diagonal/>
    </border>
    <border>
      <left/>
      <right/>
      <top style="thin">
        <color indexed="64"/>
      </top>
      <bottom/>
      <diagonal/>
    </border>
    <border>
      <left/>
      <right/>
      <top style="thin">
        <color indexed="22"/>
      </top>
      <bottom/>
      <diagonal/>
    </border>
    <border>
      <left/>
      <right/>
      <top style="thin">
        <color auto="1"/>
      </top>
      <bottom/>
      <diagonal/>
    </border>
    <border>
      <left/>
      <right style="thin">
        <color indexed="64"/>
      </right>
      <top style="medium">
        <color theme="1" tint="0.499984740745262"/>
      </top>
      <bottom/>
      <diagonal/>
    </border>
    <border>
      <left style="medium">
        <color rgb="FFFFFFFF"/>
      </left>
      <right style="thin">
        <color indexed="64"/>
      </right>
      <top style="medium">
        <color theme="1" tint="0.499984740745262"/>
      </top>
      <bottom style="medium">
        <color theme="1" tint="0.499984740745262"/>
      </bottom>
      <diagonal/>
    </border>
  </borders>
  <cellStyleXfs count="136">
    <xf numFmtId="0" fontId="0" fillId="0" borderId="0"/>
    <xf numFmtId="0" fontId="38" fillId="0" borderId="0"/>
    <xf numFmtId="9" fontId="38" fillId="0" borderId="0" applyFont="0" applyFill="0" applyBorder="0" applyAlignment="0" applyProtection="0"/>
    <xf numFmtId="0" fontId="57" fillId="0" borderId="0">
      <alignment vertical="top"/>
    </xf>
    <xf numFmtId="0" fontId="57" fillId="0" borderId="0">
      <alignment vertical="top"/>
    </xf>
    <xf numFmtId="0" fontId="57" fillId="0" borderId="0">
      <alignment vertical="top"/>
    </xf>
    <xf numFmtId="9" fontId="68" fillId="0" borderId="0" applyFont="0" applyFill="0" applyBorder="0" applyAlignment="0" applyProtection="0"/>
    <xf numFmtId="0" fontId="57" fillId="0" borderId="0">
      <alignment vertical="top"/>
    </xf>
    <xf numFmtId="0" fontId="73" fillId="0" borderId="0"/>
    <xf numFmtId="0" fontId="68" fillId="0" borderId="0"/>
    <xf numFmtId="0" fontId="68" fillId="0" borderId="0"/>
    <xf numFmtId="0" fontId="57" fillId="0" borderId="0">
      <alignment vertical="top"/>
    </xf>
    <xf numFmtId="0" fontId="73" fillId="0" borderId="0">
      <alignment vertical="top"/>
    </xf>
    <xf numFmtId="9" fontId="68" fillId="0" borderId="0" applyFont="0" applyFill="0" applyBorder="0" applyAlignment="0" applyProtection="0"/>
    <xf numFmtId="43" fontId="38" fillId="0" borderId="0" applyFont="0" applyFill="0" applyBorder="0" applyAlignment="0" applyProtection="0"/>
    <xf numFmtId="0" fontId="73" fillId="0" borderId="0"/>
    <xf numFmtId="0" fontId="73" fillId="0" borderId="0"/>
    <xf numFmtId="0" fontId="57" fillId="0" borderId="0">
      <alignment vertical="top"/>
    </xf>
    <xf numFmtId="0" fontId="38" fillId="0" borderId="0"/>
    <xf numFmtId="0" fontId="68" fillId="0" borderId="0">
      <alignment vertical="top"/>
    </xf>
    <xf numFmtId="0" fontId="68" fillId="0" borderId="0">
      <alignment vertical="top"/>
    </xf>
    <xf numFmtId="0" fontId="38" fillId="0" borderId="0"/>
    <xf numFmtId="171" fontId="73" fillId="0" borderId="0" applyFont="0" applyFill="0" applyBorder="0" applyAlignment="0" applyProtection="0"/>
    <xf numFmtId="0" fontId="68" fillId="0" borderId="0">
      <alignment vertical="top"/>
    </xf>
    <xf numFmtId="0" fontId="145" fillId="0" borderId="0" applyNumberFormat="0" applyFill="0" applyBorder="0" applyAlignment="0" applyProtection="0"/>
    <xf numFmtId="0" fontId="73" fillId="0" borderId="0">
      <alignment vertical="center"/>
    </xf>
    <xf numFmtId="0" fontId="73" fillId="0" borderId="0">
      <alignment vertical="center"/>
    </xf>
    <xf numFmtId="3" fontId="73" fillId="8" borderId="54" applyFont="0">
      <alignment horizontal="right" vertical="center"/>
      <protection locked="0"/>
    </xf>
    <xf numFmtId="0" fontId="149" fillId="5" borderId="33" applyNumberFormat="0" applyFill="0" applyBorder="0" applyAlignment="0" applyProtection="0">
      <alignment horizontal="left"/>
    </xf>
    <xf numFmtId="0" fontId="43" fillId="5" borderId="52" applyFont="0" applyBorder="0">
      <alignment horizontal="center" wrapText="1"/>
    </xf>
    <xf numFmtId="0" fontId="152" fillId="0" borderId="0" applyNumberFormat="0" applyFill="0" applyBorder="0" applyAlignment="0" applyProtection="0">
      <alignment vertical="top"/>
      <protection locked="0"/>
    </xf>
    <xf numFmtId="0" fontId="32" fillId="0" borderId="0"/>
    <xf numFmtId="9" fontId="32" fillId="0" borderId="0" applyFont="0" applyFill="0" applyBorder="0" applyAlignment="0" applyProtection="0"/>
    <xf numFmtId="0" fontId="31" fillId="0" borderId="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0" fontId="73" fillId="0" borderId="0"/>
    <xf numFmtId="0" fontId="20" fillId="0" borderId="0"/>
    <xf numFmtId="9" fontId="20" fillId="0" borderId="0" applyFont="0" applyFill="0" applyBorder="0" applyAlignment="0" applyProtection="0"/>
    <xf numFmtId="0" fontId="19" fillId="0" borderId="0"/>
    <xf numFmtId="0" fontId="18" fillId="0" borderId="0"/>
    <xf numFmtId="0" fontId="17" fillId="0" borderId="0"/>
    <xf numFmtId="0" fontId="16" fillId="0" borderId="0"/>
    <xf numFmtId="0" fontId="15" fillId="0" borderId="0"/>
    <xf numFmtId="9" fontId="15" fillId="0" borderId="0" applyFont="0" applyFill="0" applyBorder="0" applyAlignment="0" applyProtection="0"/>
    <xf numFmtId="0" fontId="14" fillId="0" borderId="0"/>
    <xf numFmtId="0" fontId="13" fillId="0" borderId="0"/>
    <xf numFmtId="0" fontId="12" fillId="0" borderId="0"/>
    <xf numFmtId="0" fontId="12" fillId="0" borderId="0"/>
    <xf numFmtId="0" fontId="12" fillId="0" borderId="0"/>
    <xf numFmtId="0" fontId="11" fillId="0" borderId="0"/>
    <xf numFmtId="0" fontId="11" fillId="0" borderId="0"/>
    <xf numFmtId="9" fontId="33"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0" fillId="0" borderId="0"/>
    <xf numFmtId="0" fontId="9"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2806">
    <xf numFmtId="0" fontId="0" fillId="0" borderId="0" xfId="0"/>
    <xf numFmtId="0" fontId="38" fillId="0" borderId="0" xfId="1"/>
    <xf numFmtId="0" fontId="39" fillId="0" borderId="0" xfId="1" applyFont="1"/>
    <xf numFmtId="0" fontId="33" fillId="0" borderId="0" xfId="1" applyFont="1"/>
    <xf numFmtId="0" fontId="40" fillId="0" borderId="0" xfId="1" applyFont="1"/>
    <xf numFmtId="0" fontId="41" fillId="0" borderId="0" xfId="1" applyFont="1"/>
    <xf numFmtId="0" fontId="41" fillId="2" borderId="0" xfId="1" applyFont="1" applyFill="1"/>
    <xf numFmtId="0" fontId="42" fillId="0" borderId="0" xfId="1" applyFont="1"/>
    <xf numFmtId="0" fontId="39" fillId="0" borderId="0" xfId="1" applyFont="1" applyAlignment="1">
      <alignment vertical="center"/>
    </xf>
    <xf numFmtId="0" fontId="36" fillId="0" borderId="0" xfId="1" applyFont="1"/>
    <xf numFmtId="0" fontId="44" fillId="0" borderId="0" xfId="1" applyFont="1"/>
    <xf numFmtId="0" fontId="36" fillId="0" borderId="0" xfId="1" applyFont="1" applyAlignment="1">
      <alignment horizontal="center"/>
    </xf>
    <xf numFmtId="0" fontId="45" fillId="0" borderId="0" xfId="1" applyFont="1"/>
    <xf numFmtId="0" fontId="46" fillId="0" borderId="0" xfId="1" applyFont="1" applyAlignment="1">
      <alignment vertical="top"/>
    </xf>
    <xf numFmtId="0" fontId="36" fillId="0" borderId="1" xfId="1" applyFont="1" applyBorder="1"/>
    <xf numFmtId="0" fontId="36" fillId="0" borderId="1" xfId="1" applyFont="1" applyBorder="1" applyAlignment="1">
      <alignment horizontal="center" vertical="center"/>
    </xf>
    <xf numFmtId="0" fontId="33" fillId="0" borderId="0" xfId="1" applyFont="1" applyAlignment="1">
      <alignment horizontal="left" vertical="center" indent="1"/>
    </xf>
    <xf numFmtId="0" fontId="33" fillId="0" borderId="0" xfId="1" applyFont="1" applyAlignment="1">
      <alignment horizontal="center" vertical="center"/>
    </xf>
    <xf numFmtId="0" fontId="33" fillId="2" borderId="0" xfId="1" applyFont="1" applyFill="1"/>
    <xf numFmtId="0" fontId="49" fillId="2" borderId="0" xfId="1" applyFont="1" applyFill="1"/>
    <xf numFmtId="0" fontId="33" fillId="0" borderId="0" xfId="1" applyFont="1" applyAlignment="1">
      <alignment vertical="top"/>
    </xf>
    <xf numFmtId="0" fontId="33" fillId="0" borderId="0" xfId="1" applyFont="1" applyAlignment="1"/>
    <xf numFmtId="0" fontId="33" fillId="0" borderId="0" xfId="1" applyFont="1" applyAlignment="1">
      <alignment horizontal="left" vertical="center" wrapText="1" indent="1"/>
    </xf>
    <xf numFmtId="0" fontId="33" fillId="0" borderId="0" xfId="1" applyFont="1" applyAlignment="1">
      <alignment vertical="center"/>
    </xf>
    <xf numFmtId="0" fontId="50" fillId="0" borderId="0" xfId="1" applyFont="1" applyAlignment="1">
      <alignment vertical="center"/>
    </xf>
    <xf numFmtId="0" fontId="50" fillId="0" borderId="0" xfId="1" applyFont="1" applyAlignment="1">
      <alignment horizontal="right" vertical="top"/>
    </xf>
    <xf numFmtId="0" fontId="50" fillId="0" borderId="0" xfId="1" applyFont="1"/>
    <xf numFmtId="0" fontId="52" fillId="0" borderId="0" xfId="1" applyFont="1"/>
    <xf numFmtId="0" fontId="53" fillId="0" borderId="0" xfId="1" applyFont="1" applyAlignment="1">
      <alignment vertical="center"/>
    </xf>
    <xf numFmtId="0" fontId="54" fillId="0" borderId="1" xfId="1" applyFont="1" applyBorder="1" applyAlignment="1">
      <alignment horizontal="left" vertical="center" indent="1"/>
    </xf>
    <xf numFmtId="0" fontId="54" fillId="0" borderId="2" xfId="1" applyFont="1" applyBorder="1" applyAlignment="1">
      <alignment horizontal="center" vertical="center" wrapText="1"/>
    </xf>
    <xf numFmtId="0" fontId="52" fillId="0" borderId="0" xfId="1" applyFont="1" applyAlignment="1">
      <alignment horizontal="left" vertical="center" indent="1"/>
    </xf>
    <xf numFmtId="164" fontId="52" fillId="0" borderId="3" xfId="1" applyNumberFormat="1" applyFont="1" applyBorder="1" applyAlignment="1">
      <alignment horizontal="center" vertical="center"/>
    </xf>
    <xf numFmtId="164" fontId="52" fillId="0" borderId="4" xfId="1" applyNumberFormat="1" applyFont="1" applyBorder="1" applyAlignment="1">
      <alignment horizontal="center" vertical="center"/>
    </xf>
    <xf numFmtId="0" fontId="33" fillId="0" borderId="0" xfId="1" applyFont="1" applyBorder="1"/>
    <xf numFmtId="165" fontId="33" fillId="0" borderId="0" xfId="2" applyNumberFormat="1" applyFont="1" applyBorder="1"/>
    <xf numFmtId="164" fontId="52" fillId="0" borderId="0" xfId="1" applyNumberFormat="1" applyFont="1" applyAlignment="1">
      <alignment horizontal="center" vertical="center"/>
    </xf>
    <xf numFmtId="0" fontId="39" fillId="0" borderId="0" xfId="1" applyFont="1" applyAlignment="1">
      <alignment horizontal="left" vertical="center"/>
    </xf>
    <xf numFmtId="0" fontId="41" fillId="2" borderId="0" xfId="1" applyFont="1" applyFill="1" applyAlignment="1">
      <alignment horizontal="left" vertical="center" indent="2"/>
    </xf>
    <xf numFmtId="0" fontId="40" fillId="0" borderId="0" xfId="1" applyFont="1" applyAlignment="1">
      <alignment horizontal="left" vertical="center" indent="2"/>
    </xf>
    <xf numFmtId="0" fontId="41" fillId="0" borderId="0" xfId="1" applyFont="1" applyAlignment="1">
      <alignment horizontal="left" vertical="center" indent="2"/>
    </xf>
    <xf numFmtId="0" fontId="41" fillId="0" borderId="0" xfId="1" applyFont="1" applyAlignment="1">
      <alignment vertical="center"/>
    </xf>
    <xf numFmtId="0" fontId="47" fillId="0" borderId="0" xfId="1" applyFont="1" applyAlignment="1">
      <alignment vertical="top"/>
    </xf>
    <xf numFmtId="0" fontId="52" fillId="0" borderId="1" xfId="1" applyFont="1" applyBorder="1" applyAlignment="1">
      <alignment horizontal="left" vertical="center" indent="1"/>
    </xf>
    <xf numFmtId="164" fontId="52" fillId="0" borderId="1" xfId="1" applyNumberFormat="1" applyFont="1" applyBorder="1" applyAlignment="1">
      <alignment horizontal="center" vertical="center"/>
    </xf>
    <xf numFmtId="164" fontId="52" fillId="0" borderId="2" xfId="1" applyNumberFormat="1" applyFont="1" applyBorder="1" applyAlignment="1">
      <alignment horizontal="center" vertical="center"/>
    </xf>
    <xf numFmtId="0" fontId="54" fillId="3" borderId="0" xfId="1" applyFont="1" applyFill="1" applyAlignment="1">
      <alignment horizontal="left" vertical="center" indent="1"/>
    </xf>
    <xf numFmtId="0" fontId="33" fillId="0" borderId="0" xfId="1" applyFont="1" applyFill="1"/>
    <xf numFmtId="0" fontId="39" fillId="0" borderId="0" xfId="1" applyFont="1" applyBorder="1"/>
    <xf numFmtId="0" fontId="33" fillId="0" borderId="0" xfId="1" applyFont="1" applyFill="1" applyBorder="1"/>
    <xf numFmtId="3" fontId="46" fillId="0" borderId="0" xfId="5" applyNumberFormat="1" applyFont="1" applyFill="1" applyBorder="1" applyAlignment="1"/>
    <xf numFmtId="1" fontId="33" fillId="0" borderId="0" xfId="1" applyNumberFormat="1" applyFont="1" applyFill="1" applyBorder="1" applyAlignment="1">
      <alignment horizontal="right" vertical="center" indent="1"/>
    </xf>
    <xf numFmtId="0" fontId="37" fillId="0" borderId="0" xfId="1" applyFont="1" applyFill="1" applyBorder="1" applyAlignment="1">
      <alignment horizontal="right" vertical="center" indent="1"/>
    </xf>
    <xf numFmtId="9" fontId="67" fillId="5" borderId="0" xfId="6" applyFont="1" applyFill="1" applyBorder="1" applyAlignment="1" applyProtection="1">
      <alignment vertical="center"/>
    </xf>
    <xf numFmtId="3" fontId="46" fillId="0" borderId="2" xfId="5" applyNumberFormat="1" applyFont="1" applyFill="1" applyBorder="1" applyAlignment="1"/>
    <xf numFmtId="3" fontId="48" fillId="0" borderId="5" xfId="7" applyNumberFormat="1" applyFont="1" applyFill="1" applyBorder="1" applyAlignment="1"/>
    <xf numFmtId="0" fontId="36" fillId="0" borderId="0" xfId="1" applyFont="1" applyFill="1" applyBorder="1" applyAlignment="1">
      <alignment horizontal="right" vertical="center" indent="1"/>
    </xf>
    <xf numFmtId="9" fontId="75" fillId="5" borderId="0" xfId="6" applyFont="1" applyFill="1" applyBorder="1" applyAlignment="1" applyProtection="1">
      <alignment vertical="center"/>
    </xf>
    <xf numFmtId="9" fontId="67" fillId="2" borderId="0" xfId="6" applyFont="1" applyFill="1" applyBorder="1" applyAlignment="1" applyProtection="1">
      <alignment vertical="center"/>
    </xf>
    <xf numFmtId="0" fontId="33" fillId="0" borderId="0" xfId="1" applyFont="1" applyBorder="1" applyAlignment="1">
      <alignment horizontal="right" indent="1"/>
    </xf>
    <xf numFmtId="9" fontId="75" fillId="2" borderId="0" xfId="6" applyFont="1" applyFill="1" applyBorder="1" applyAlignment="1" applyProtection="1">
      <alignment vertical="center"/>
    </xf>
    <xf numFmtId="0" fontId="36" fillId="0" borderId="0" xfId="1" applyFont="1" applyFill="1" applyBorder="1" applyAlignment="1">
      <alignment horizontal="center" vertical="center"/>
    </xf>
    <xf numFmtId="0" fontId="36" fillId="0" borderId="0" xfId="1" applyFont="1" applyBorder="1" applyAlignment="1">
      <alignment horizontal="center" vertical="center"/>
    </xf>
    <xf numFmtId="0" fontId="33" fillId="0" borderId="0" xfId="1" applyFont="1" applyFill="1" applyBorder="1" applyAlignment="1">
      <alignment horizontal="right" vertical="center" indent="1"/>
    </xf>
    <xf numFmtId="1" fontId="60" fillId="6" borderId="0" xfId="9" applyNumberFormat="1" applyFont="1" applyFill="1" applyBorder="1" applyAlignment="1" applyProtection="1">
      <alignment vertical="center"/>
    </xf>
    <xf numFmtId="166" fontId="67" fillId="2" borderId="0" xfId="6" applyNumberFormat="1" applyFont="1" applyFill="1" applyBorder="1" applyAlignment="1" applyProtection="1">
      <alignment vertical="center"/>
    </xf>
    <xf numFmtId="3" fontId="60" fillId="2" borderId="0" xfId="10" applyNumberFormat="1" applyFont="1" applyFill="1" applyBorder="1" applyAlignment="1" applyProtection="1">
      <alignment vertical="center"/>
    </xf>
    <xf numFmtId="0" fontId="73" fillId="2" borderId="2" xfId="11" applyFont="1" applyFill="1" applyBorder="1" applyAlignment="1"/>
    <xf numFmtId="0" fontId="46" fillId="2" borderId="6" xfId="7" applyFont="1" applyFill="1" applyBorder="1" applyAlignment="1">
      <alignment horizontal="left"/>
    </xf>
    <xf numFmtId="0" fontId="46" fillId="2" borderId="0" xfId="7" applyFont="1" applyFill="1" applyBorder="1" applyAlignment="1"/>
    <xf numFmtId="9" fontId="67" fillId="2" borderId="0" xfId="6" applyFont="1" applyFill="1" applyBorder="1" applyAlignment="1" applyProtection="1">
      <alignment horizontal="right" vertical="center"/>
    </xf>
    <xf numFmtId="0" fontId="39" fillId="0" borderId="0" xfId="1" applyFont="1" applyFill="1" applyBorder="1"/>
    <xf numFmtId="9" fontId="75" fillId="2" borderId="0" xfId="6" applyFont="1" applyFill="1" applyBorder="1" applyAlignment="1" applyProtection="1">
      <alignment horizontal="right" vertical="center"/>
    </xf>
    <xf numFmtId="0" fontId="46" fillId="2" borderId="6" xfId="7" applyFont="1" applyFill="1" applyBorder="1" applyAlignment="1"/>
    <xf numFmtId="0" fontId="48" fillId="2" borderId="7" xfId="7" applyFont="1" applyFill="1" applyBorder="1" applyAlignment="1"/>
    <xf numFmtId="0" fontId="33" fillId="0" borderId="0" xfId="1" applyFont="1" applyFill="1" applyBorder="1" applyAlignment="1">
      <alignment horizontal="left" vertical="center" indent="1"/>
    </xf>
    <xf numFmtId="0" fontId="36" fillId="0" borderId="0" xfId="1" applyFont="1" applyFill="1" applyBorder="1" applyAlignment="1">
      <alignment horizontal="left" vertical="center" indent="1"/>
    </xf>
    <xf numFmtId="0" fontId="48" fillId="2" borderId="7" xfId="7" applyFont="1" applyFill="1" applyBorder="1" applyAlignment="1">
      <alignment horizontal="left"/>
    </xf>
    <xf numFmtId="0" fontId="48" fillId="2" borderId="6" xfId="7" applyFont="1" applyFill="1" applyBorder="1" applyAlignment="1">
      <alignment horizontal="left"/>
    </xf>
    <xf numFmtId="164" fontId="67" fillId="2" borderId="0" xfId="6" applyNumberFormat="1" applyFont="1" applyFill="1" applyBorder="1" applyAlignment="1" applyProtection="1">
      <alignment vertical="center"/>
    </xf>
    <xf numFmtId="0" fontId="38" fillId="0" borderId="0" xfId="1" applyFill="1"/>
    <xf numFmtId="3" fontId="86" fillId="0" borderId="0" xfId="10" applyNumberFormat="1" applyFont="1" applyFill="1" applyBorder="1" applyAlignment="1" applyProtection="1">
      <alignment horizontal="right"/>
      <protection hidden="1"/>
    </xf>
    <xf numFmtId="0" fontId="46" fillId="2" borderId="0" xfId="7" quotePrefix="1" applyFont="1" applyFill="1" applyBorder="1" applyAlignment="1"/>
    <xf numFmtId="0" fontId="35" fillId="0" borderId="0" xfId="12" applyFont="1" applyFill="1" applyAlignment="1"/>
    <xf numFmtId="0" fontId="46" fillId="2" borderId="6" xfId="7" quotePrefix="1" applyFont="1" applyFill="1" applyBorder="1" applyAlignment="1"/>
    <xf numFmtId="0" fontId="35" fillId="0" borderId="0" xfId="12" applyFont="1" applyFill="1" applyAlignment="1">
      <alignment vertical="top"/>
    </xf>
    <xf numFmtId="0" fontId="88" fillId="0" borderId="0" xfId="12" applyFont="1" applyFill="1" applyBorder="1" applyAlignment="1"/>
    <xf numFmtId="0" fontId="89" fillId="0" borderId="0" xfId="12" applyFont="1" applyFill="1" applyAlignment="1">
      <alignment horizontal="left" vertical="top" wrapText="1"/>
    </xf>
    <xf numFmtId="0" fontId="50" fillId="0" borderId="0" xfId="12" applyFont="1" applyFill="1" applyAlignment="1">
      <alignment horizontal="left" vertical="top" wrapText="1"/>
    </xf>
    <xf numFmtId="2" fontId="88" fillId="0" borderId="0" xfId="12" applyNumberFormat="1" applyFont="1" applyFill="1" applyBorder="1" applyAlignment="1"/>
    <xf numFmtId="0" fontId="90" fillId="0" borderId="0" xfId="12" applyFont="1" applyFill="1" applyBorder="1" applyAlignment="1"/>
    <xf numFmtId="0" fontId="50" fillId="0" borderId="0" xfId="12" applyFont="1" applyFill="1" applyAlignment="1">
      <alignment vertical="top"/>
    </xf>
    <xf numFmtId="3" fontId="46" fillId="0" borderId="0" xfId="10" applyNumberFormat="1" applyFont="1" applyFill="1" applyBorder="1" applyAlignment="1" applyProtection="1">
      <alignment horizontal="right" vertical="center"/>
      <protection hidden="1"/>
    </xf>
    <xf numFmtId="0" fontId="46" fillId="0" borderId="0" xfId="10" applyFont="1" applyFill="1" applyBorder="1" applyAlignment="1" applyProtection="1">
      <alignment horizontal="right" vertical="center"/>
      <protection hidden="1"/>
    </xf>
    <xf numFmtId="3" fontId="48" fillId="3" borderId="0" xfId="10" applyNumberFormat="1" applyFont="1" applyFill="1" applyBorder="1" applyAlignment="1" applyProtection="1">
      <alignment horizontal="right" vertical="center"/>
      <protection hidden="1"/>
    </xf>
    <xf numFmtId="0" fontId="48" fillId="3" borderId="0" xfId="10" applyFont="1" applyFill="1" applyBorder="1" applyAlignment="1" applyProtection="1">
      <alignment horizontal="right" vertical="center"/>
      <protection hidden="1"/>
    </xf>
    <xf numFmtId="1" fontId="46" fillId="0" borderId="0" xfId="10" applyNumberFormat="1" applyFont="1" applyFill="1" applyBorder="1" applyAlignment="1" applyProtection="1">
      <alignment horizontal="right" vertical="center"/>
      <protection hidden="1"/>
    </xf>
    <xf numFmtId="3" fontId="46" fillId="0" borderId="0" xfId="10" applyNumberFormat="1" applyFont="1" applyFill="1" applyBorder="1" applyAlignment="1" applyProtection="1">
      <alignment horizontal="right" vertical="center" indent="1"/>
      <protection hidden="1"/>
    </xf>
    <xf numFmtId="3" fontId="46" fillId="0" borderId="0" xfId="10" applyNumberFormat="1" applyFont="1" applyFill="1" applyBorder="1" applyAlignment="1" applyProtection="1">
      <alignment horizontal="center" vertical="center"/>
      <protection hidden="1"/>
    </xf>
    <xf numFmtId="166" fontId="46" fillId="0" borderId="0" xfId="10" applyNumberFormat="1" applyFont="1" applyFill="1" applyBorder="1" applyAlignment="1" applyProtection="1">
      <alignment horizontal="right" vertical="center"/>
      <protection hidden="1"/>
    </xf>
    <xf numFmtId="166" fontId="46" fillId="0" borderId="2" xfId="10" applyNumberFormat="1" applyFont="1" applyFill="1" applyBorder="1" applyAlignment="1" applyProtection="1">
      <alignment horizontal="right" vertical="center"/>
      <protection hidden="1"/>
    </xf>
    <xf numFmtId="166" fontId="48" fillId="3" borderId="0" xfId="10" applyNumberFormat="1" applyFont="1" applyFill="1" applyBorder="1" applyAlignment="1" applyProtection="1">
      <alignment horizontal="right" vertical="center"/>
      <protection hidden="1"/>
    </xf>
    <xf numFmtId="1" fontId="46" fillId="0" borderId="0" xfId="10" applyNumberFormat="1" applyFont="1" applyFill="1" applyBorder="1" applyAlignment="1" applyProtection="1">
      <alignment horizontal="right" vertical="center" indent="1"/>
      <protection hidden="1"/>
    </xf>
    <xf numFmtId="1" fontId="46" fillId="0" borderId="15" xfId="10" applyNumberFormat="1" applyFont="1" applyFill="1" applyBorder="1" applyAlignment="1" applyProtection="1">
      <alignment horizontal="right" vertical="center"/>
      <protection hidden="1"/>
    </xf>
    <xf numFmtId="1" fontId="46" fillId="0" borderId="11" xfId="10" applyNumberFormat="1" applyFont="1" applyFill="1" applyBorder="1" applyAlignment="1" applyProtection="1">
      <alignment horizontal="right" vertical="center"/>
      <protection hidden="1"/>
    </xf>
    <xf numFmtId="9" fontId="46" fillId="0" borderId="15" xfId="10" applyNumberFormat="1" applyFont="1" applyFill="1" applyBorder="1" applyAlignment="1" applyProtection="1">
      <alignment horizontal="right" vertical="center"/>
      <protection hidden="1"/>
    </xf>
    <xf numFmtId="9" fontId="46" fillId="0" borderId="11" xfId="10" applyNumberFormat="1" applyFont="1" applyFill="1" applyBorder="1" applyAlignment="1" applyProtection="1">
      <alignment horizontal="right" vertical="center"/>
      <protection hidden="1"/>
    </xf>
    <xf numFmtId="9" fontId="46" fillId="0" borderId="16" xfId="10" applyNumberFormat="1" applyFont="1" applyFill="1" applyBorder="1" applyAlignment="1" applyProtection="1">
      <alignment horizontal="right" vertical="center"/>
      <protection hidden="1"/>
    </xf>
    <xf numFmtId="9" fontId="46" fillId="0" borderId="17" xfId="10" applyNumberFormat="1" applyFont="1" applyFill="1" applyBorder="1" applyAlignment="1" applyProtection="1">
      <alignment horizontal="right" vertical="center"/>
      <protection hidden="1"/>
    </xf>
    <xf numFmtId="9" fontId="46" fillId="0" borderId="29" xfId="6" applyFont="1" applyFill="1" applyBorder="1" applyAlignment="1" applyProtection="1">
      <alignment horizontal="right" vertical="center"/>
      <protection hidden="1"/>
    </xf>
    <xf numFmtId="9" fontId="46" fillId="0" borderId="25" xfId="6" applyFont="1" applyFill="1" applyBorder="1" applyAlignment="1" applyProtection="1">
      <alignment horizontal="right" vertical="center"/>
      <protection hidden="1"/>
    </xf>
    <xf numFmtId="9" fontId="46" fillId="0" borderId="26" xfId="6" applyFont="1" applyFill="1" applyBorder="1" applyAlignment="1" applyProtection="1">
      <alignment horizontal="right" vertical="center"/>
      <protection hidden="1"/>
    </xf>
    <xf numFmtId="9" fontId="46" fillId="0" borderId="15" xfId="6" applyFont="1" applyFill="1" applyBorder="1" applyAlignment="1" applyProtection="1">
      <alignment horizontal="right" vertical="center"/>
      <protection hidden="1"/>
    </xf>
    <xf numFmtId="9" fontId="46" fillId="0" borderId="30" xfId="6" applyFont="1" applyFill="1" applyBorder="1" applyAlignment="1" applyProtection="1">
      <alignment horizontal="right" vertical="center"/>
      <protection hidden="1"/>
    </xf>
    <xf numFmtId="9" fontId="46" fillId="0" borderId="11" xfId="6" applyFont="1" applyFill="1" applyBorder="1" applyAlignment="1" applyProtection="1">
      <alignment horizontal="right" vertical="center"/>
      <protection hidden="1"/>
    </xf>
    <xf numFmtId="9" fontId="46" fillId="0" borderId="11" xfId="6" quotePrefix="1" applyFont="1" applyFill="1" applyBorder="1" applyAlignment="1" applyProtection="1">
      <alignment horizontal="right" vertical="center"/>
      <protection hidden="1"/>
    </xf>
    <xf numFmtId="9" fontId="48" fillId="3" borderId="15" xfId="6" applyFont="1" applyFill="1" applyBorder="1" applyAlignment="1" applyProtection="1">
      <alignment horizontal="right" vertical="center"/>
      <protection hidden="1"/>
    </xf>
    <xf numFmtId="9" fontId="48" fillId="3" borderId="30" xfId="6" applyFont="1" applyFill="1" applyBorder="1" applyAlignment="1" applyProtection="1">
      <alignment horizontal="right" vertical="center"/>
      <protection hidden="1"/>
    </xf>
    <xf numFmtId="9" fontId="48" fillId="3" borderId="11" xfId="6" applyFont="1" applyFill="1" applyBorder="1" applyAlignment="1" applyProtection="1">
      <alignment horizontal="right" vertical="center"/>
      <protection hidden="1"/>
    </xf>
    <xf numFmtId="1" fontId="46" fillId="0" borderId="11" xfId="10" applyNumberFormat="1" applyFont="1" applyFill="1" applyBorder="1" applyAlignment="1" applyProtection="1">
      <alignment horizontal="right" vertical="center" indent="1"/>
      <protection hidden="1"/>
    </xf>
    <xf numFmtId="3" fontId="46" fillId="0" borderId="11" xfId="10" applyNumberFormat="1" applyFont="1" applyFill="1" applyBorder="1" applyAlignment="1" applyProtection="1">
      <alignment horizontal="right" vertical="center" indent="1"/>
      <protection hidden="1"/>
    </xf>
    <xf numFmtId="9" fontId="46" fillId="0" borderId="0" xfId="10" applyNumberFormat="1" applyFont="1" applyFill="1" applyBorder="1" applyAlignment="1" applyProtection="1">
      <alignment horizontal="right" vertical="center"/>
      <protection hidden="1"/>
    </xf>
    <xf numFmtId="9" fontId="46" fillId="0" borderId="2" xfId="10" applyNumberFormat="1" applyFont="1" applyFill="1" applyBorder="1" applyAlignment="1" applyProtection="1">
      <alignment horizontal="right" vertical="center"/>
      <protection hidden="1"/>
    </xf>
    <xf numFmtId="0" fontId="38" fillId="0" borderId="0" xfId="1" applyBorder="1"/>
    <xf numFmtId="9" fontId="91" fillId="0" borderId="25" xfId="6" applyFont="1" applyFill="1" applyBorder="1" applyAlignment="1" applyProtection="1">
      <alignment horizontal="right" vertical="center"/>
      <protection hidden="1"/>
    </xf>
    <xf numFmtId="9" fontId="91" fillId="0" borderId="11" xfId="6" applyFont="1" applyFill="1" applyBorder="1" applyAlignment="1" applyProtection="1">
      <alignment horizontal="right" vertical="center"/>
      <protection hidden="1"/>
    </xf>
    <xf numFmtId="9" fontId="91" fillId="0" borderId="15" xfId="6" applyFont="1" applyFill="1" applyBorder="1" applyAlignment="1" applyProtection="1">
      <alignment horizontal="right" vertical="center"/>
      <protection hidden="1"/>
    </xf>
    <xf numFmtId="9" fontId="91" fillId="0" borderId="16" xfId="6" applyFont="1" applyFill="1" applyBorder="1" applyAlignment="1" applyProtection="1">
      <alignment horizontal="right" vertical="center"/>
      <protection hidden="1"/>
    </xf>
    <xf numFmtId="9" fontId="91" fillId="0" borderId="17" xfId="6" applyFont="1" applyFill="1" applyBorder="1" applyAlignment="1" applyProtection="1">
      <alignment horizontal="right" vertical="center"/>
      <protection hidden="1"/>
    </xf>
    <xf numFmtId="9" fontId="96" fillId="3" borderId="25" xfId="6" applyFont="1" applyFill="1" applyBorder="1" applyAlignment="1" applyProtection="1">
      <alignment horizontal="right" vertical="center"/>
      <protection hidden="1"/>
    </xf>
    <xf numFmtId="9" fontId="96" fillId="3" borderId="26" xfId="6" applyFont="1" applyFill="1" applyBorder="1" applyAlignment="1" applyProtection="1">
      <alignment horizontal="right" vertical="center"/>
      <protection hidden="1"/>
    </xf>
    <xf numFmtId="9" fontId="46" fillId="0" borderId="16" xfId="6" applyFont="1" applyFill="1" applyBorder="1" applyAlignment="1" applyProtection="1">
      <alignment horizontal="right" vertical="center"/>
      <protection hidden="1"/>
    </xf>
    <xf numFmtId="9" fontId="46" fillId="0" borderId="32" xfId="6" applyFont="1" applyFill="1" applyBorder="1" applyAlignment="1" applyProtection="1">
      <alignment horizontal="right" vertical="center"/>
      <protection hidden="1"/>
    </xf>
    <xf numFmtId="9" fontId="46" fillId="0" borderId="17" xfId="6" applyFont="1" applyFill="1" applyBorder="1" applyAlignment="1" applyProtection="1">
      <alignment horizontal="right" vertical="center"/>
      <protection hidden="1"/>
    </xf>
    <xf numFmtId="9" fontId="48" fillId="3" borderId="16" xfId="6" applyFont="1" applyFill="1" applyBorder="1" applyAlignment="1" applyProtection="1">
      <alignment horizontal="right" vertical="center"/>
      <protection hidden="1"/>
    </xf>
    <xf numFmtId="9" fontId="48" fillId="3" borderId="32" xfId="6" applyFont="1" applyFill="1" applyBorder="1" applyAlignment="1" applyProtection="1">
      <alignment horizontal="right" vertical="center"/>
      <protection hidden="1"/>
    </xf>
    <xf numFmtId="9" fontId="48" fillId="3" borderId="17" xfId="6" applyFont="1" applyFill="1" applyBorder="1" applyAlignment="1" applyProtection="1">
      <alignment horizontal="right" vertical="center"/>
      <protection hidden="1"/>
    </xf>
    <xf numFmtId="9" fontId="46" fillId="0" borderId="9" xfId="6" applyFont="1" applyFill="1" applyBorder="1" applyAlignment="1" applyProtection="1">
      <alignment horizontal="right" vertical="center"/>
      <protection hidden="1"/>
    </xf>
    <xf numFmtId="9" fontId="46" fillId="0" borderId="33" xfId="6" applyFont="1" applyFill="1" applyBorder="1" applyAlignment="1" applyProtection="1">
      <alignment horizontal="right" vertical="center"/>
      <protection hidden="1"/>
    </xf>
    <xf numFmtId="9" fontId="48" fillId="3" borderId="33" xfId="6" applyFont="1" applyFill="1" applyBorder="1" applyAlignment="1" applyProtection="1">
      <alignment horizontal="right" vertical="center"/>
      <protection hidden="1"/>
    </xf>
    <xf numFmtId="9" fontId="46" fillId="0" borderId="15" xfId="6" applyFont="1" applyFill="1" applyBorder="1" applyAlignment="1" applyProtection="1">
      <alignment horizontal="right" vertical="center" indent="1"/>
      <protection hidden="1"/>
    </xf>
    <xf numFmtId="9" fontId="46" fillId="0" borderId="30" xfId="6" applyFont="1" applyFill="1" applyBorder="1" applyAlignment="1" applyProtection="1">
      <alignment horizontal="right" vertical="center" indent="1"/>
      <protection hidden="1"/>
    </xf>
    <xf numFmtId="9" fontId="46" fillId="0" borderId="11" xfId="6" applyFont="1" applyFill="1" applyBorder="1" applyAlignment="1" applyProtection="1">
      <alignment horizontal="right" vertical="center" indent="1"/>
      <protection hidden="1"/>
    </xf>
    <xf numFmtId="9" fontId="46" fillId="0" borderId="16" xfId="6" applyFont="1" applyFill="1" applyBorder="1" applyAlignment="1" applyProtection="1">
      <alignment horizontal="right" vertical="center" indent="1"/>
      <protection hidden="1"/>
    </xf>
    <xf numFmtId="9" fontId="46" fillId="0" borderId="32" xfId="6" applyFont="1" applyFill="1" applyBorder="1" applyAlignment="1" applyProtection="1">
      <alignment horizontal="right" vertical="center" indent="1"/>
      <protection hidden="1"/>
    </xf>
    <xf numFmtId="9" fontId="46" fillId="0" borderId="17" xfId="6" applyFont="1" applyFill="1" applyBorder="1" applyAlignment="1" applyProtection="1">
      <alignment horizontal="right" vertical="center" indent="1"/>
      <protection hidden="1"/>
    </xf>
    <xf numFmtId="9" fontId="48" fillId="3" borderId="15" xfId="6" applyFont="1" applyFill="1" applyBorder="1" applyAlignment="1" applyProtection="1">
      <alignment horizontal="right" vertical="center" indent="1"/>
      <protection hidden="1"/>
    </xf>
    <xf numFmtId="9" fontId="48" fillId="3" borderId="30" xfId="6" applyFont="1" applyFill="1" applyBorder="1" applyAlignment="1" applyProtection="1">
      <alignment horizontal="right" vertical="center" indent="1"/>
      <protection hidden="1"/>
    </xf>
    <xf numFmtId="9" fontId="48" fillId="3" borderId="11" xfId="6" applyFont="1" applyFill="1" applyBorder="1" applyAlignment="1" applyProtection="1">
      <alignment horizontal="right" vertical="center" indent="1"/>
      <protection hidden="1"/>
    </xf>
    <xf numFmtId="9" fontId="48" fillId="3" borderId="20" xfId="6" applyFont="1" applyFill="1" applyBorder="1" applyAlignment="1" applyProtection="1">
      <alignment horizontal="right" vertical="center" indent="1"/>
      <protection hidden="1"/>
    </xf>
    <xf numFmtId="9" fontId="48" fillId="3" borderId="34" xfId="6" applyFont="1" applyFill="1" applyBorder="1" applyAlignment="1" applyProtection="1">
      <alignment horizontal="right" vertical="center" indent="1"/>
      <protection hidden="1"/>
    </xf>
    <xf numFmtId="9" fontId="48" fillId="3" borderId="22" xfId="6" applyFont="1" applyFill="1" applyBorder="1" applyAlignment="1" applyProtection="1">
      <alignment horizontal="right" vertical="center" indent="1"/>
      <protection hidden="1"/>
    </xf>
    <xf numFmtId="0" fontId="38" fillId="0" borderId="0" xfId="1" applyFill="1" applyBorder="1"/>
    <xf numFmtId="1" fontId="46" fillId="0" borderId="15" xfId="10" applyNumberFormat="1" applyFont="1" applyFill="1" applyBorder="1" applyAlignment="1" applyProtection="1">
      <alignment horizontal="right" vertical="center" indent="1"/>
      <protection hidden="1"/>
    </xf>
    <xf numFmtId="9" fontId="46" fillId="0" borderId="25" xfId="6" applyFont="1" applyFill="1" applyBorder="1" applyAlignment="1" applyProtection="1">
      <alignment horizontal="right" vertical="center" indent="1"/>
      <protection hidden="1"/>
    </xf>
    <xf numFmtId="9" fontId="48" fillId="3" borderId="16" xfId="6" applyFont="1" applyFill="1" applyBorder="1" applyAlignment="1" applyProtection="1">
      <alignment horizontal="right" vertical="center" indent="1"/>
      <protection hidden="1"/>
    </xf>
    <xf numFmtId="9" fontId="48" fillId="3" borderId="17" xfId="6" applyFont="1" applyFill="1" applyBorder="1" applyAlignment="1" applyProtection="1">
      <alignment horizontal="right" vertical="center" indent="1"/>
      <protection hidden="1"/>
    </xf>
    <xf numFmtId="0" fontId="97" fillId="0" borderId="0" xfId="1" applyFont="1"/>
    <xf numFmtId="9" fontId="46" fillId="0" borderId="25" xfId="6" applyFont="1" applyFill="1" applyBorder="1" applyAlignment="1" applyProtection="1">
      <alignment horizontal="right" vertical="center" indent="1" readingOrder="1"/>
      <protection hidden="1"/>
    </xf>
    <xf numFmtId="9" fontId="46" fillId="0" borderId="38" xfId="6" applyFont="1" applyFill="1" applyBorder="1" applyAlignment="1" applyProtection="1">
      <alignment horizontal="right" vertical="center" indent="1" readingOrder="1"/>
      <protection hidden="1"/>
    </xf>
    <xf numFmtId="9" fontId="46" fillId="0" borderId="15" xfId="6" applyFont="1" applyFill="1" applyBorder="1" applyAlignment="1" applyProtection="1">
      <alignment horizontal="right" vertical="center" indent="1" readingOrder="1"/>
      <protection hidden="1"/>
    </xf>
    <xf numFmtId="9" fontId="46" fillId="0" borderId="11" xfId="6" applyFont="1" applyFill="1" applyBorder="1" applyAlignment="1" applyProtection="1">
      <alignment horizontal="right" vertical="center" indent="1" readingOrder="1"/>
      <protection hidden="1"/>
    </xf>
    <xf numFmtId="9" fontId="48" fillId="3" borderId="15" xfId="6" applyFont="1" applyFill="1" applyBorder="1" applyAlignment="1" applyProtection="1">
      <alignment horizontal="right" vertical="center" indent="1" readingOrder="1"/>
      <protection hidden="1"/>
    </xf>
    <xf numFmtId="9" fontId="48" fillId="3" borderId="11" xfId="6" applyFont="1" applyFill="1" applyBorder="1" applyAlignment="1" applyProtection="1">
      <alignment horizontal="right" vertical="center" indent="1" readingOrder="1"/>
      <protection hidden="1"/>
    </xf>
    <xf numFmtId="9" fontId="46" fillId="0" borderId="16" xfId="6" applyFont="1" applyFill="1" applyBorder="1" applyAlignment="1" applyProtection="1">
      <alignment horizontal="right" vertical="center" indent="1" readingOrder="1"/>
      <protection hidden="1"/>
    </xf>
    <xf numFmtId="9" fontId="46" fillId="0" borderId="17" xfId="6" applyFont="1" applyFill="1" applyBorder="1" applyAlignment="1" applyProtection="1">
      <alignment horizontal="right" vertical="center" indent="1" readingOrder="1"/>
      <protection hidden="1"/>
    </xf>
    <xf numFmtId="0" fontId="98" fillId="0" borderId="0" xfId="1" applyFont="1" applyAlignment="1">
      <alignment vertical="center"/>
    </xf>
    <xf numFmtId="0" fontId="46" fillId="5" borderId="0" xfId="10" applyFont="1" applyFill="1" applyBorder="1" applyAlignment="1" applyProtection="1">
      <alignment vertical="center"/>
      <protection hidden="1"/>
    </xf>
    <xf numFmtId="0" fontId="46" fillId="5" borderId="0" xfId="10" applyFont="1" applyFill="1" applyBorder="1" applyAlignment="1" applyProtection="1">
      <alignment vertical="center"/>
    </xf>
    <xf numFmtId="0" fontId="36" fillId="0" borderId="0" xfId="1" applyFont="1" applyBorder="1" applyAlignment="1">
      <alignment horizontal="center"/>
    </xf>
    <xf numFmtId="0" fontId="36" fillId="0" borderId="0" xfId="1" applyFont="1" applyFill="1" applyBorder="1" applyAlignment="1">
      <alignment horizontal="left" indent="1"/>
    </xf>
    <xf numFmtId="0" fontId="36" fillId="0" borderId="0" xfId="1" applyFont="1" applyFill="1" applyBorder="1" applyAlignment="1">
      <alignment horizontal="center"/>
    </xf>
    <xf numFmtId="0" fontId="33" fillId="0" borderId="0" xfId="1" applyFont="1" applyAlignment="1">
      <alignment horizontal="right" indent="1"/>
    </xf>
    <xf numFmtId="1" fontId="36" fillId="0" borderId="0" xfId="1" applyNumberFormat="1" applyFont="1" applyFill="1" applyBorder="1" applyAlignment="1">
      <alignment horizontal="right" vertical="center" indent="1"/>
    </xf>
    <xf numFmtId="0" fontId="38" fillId="0" borderId="0" xfId="1" applyFont="1" applyFill="1" applyBorder="1"/>
    <xf numFmtId="3" fontId="117" fillId="0" borderId="0" xfId="15" applyNumberFormat="1" applyFont="1" applyFill="1" applyBorder="1" applyAlignment="1">
      <alignment horizontal="right"/>
    </xf>
    <xf numFmtId="166" fontId="46" fillId="0" borderId="0" xfId="16" applyNumberFormat="1" applyFont="1" applyFill="1" applyBorder="1" applyAlignment="1" applyProtection="1">
      <alignment horizontal="right" indent="1"/>
      <protection hidden="1"/>
    </xf>
    <xf numFmtId="0" fontId="46" fillId="0" borderId="0" xfId="16" applyFont="1" applyFill="1" applyBorder="1" applyAlignment="1" applyProtection="1">
      <alignment horizontal="left" indent="1"/>
      <protection hidden="1"/>
    </xf>
    <xf numFmtId="0" fontId="48" fillId="0" borderId="2" xfId="16" applyFont="1" applyFill="1" applyBorder="1" applyAlignment="1" applyProtection="1">
      <alignment horizontal="left" indent="1"/>
      <protection hidden="1"/>
    </xf>
    <xf numFmtId="0" fontId="48" fillId="0" borderId="2" xfId="16" applyFont="1" applyFill="1" applyBorder="1" applyAlignment="1" applyProtection="1">
      <alignment horizontal="right" indent="1"/>
      <protection hidden="1"/>
    </xf>
    <xf numFmtId="0" fontId="46" fillId="0" borderId="0" xfId="16" applyFont="1" applyFill="1" applyBorder="1" applyAlignment="1" applyProtection="1">
      <alignment horizontal="left"/>
      <protection hidden="1"/>
    </xf>
    <xf numFmtId="0" fontId="46" fillId="0" borderId="0" xfId="16" applyFont="1" applyFill="1" applyBorder="1" applyAlignment="1" applyProtection="1">
      <alignment horizontal="right" indent="1"/>
      <protection hidden="1"/>
    </xf>
    <xf numFmtId="166" fontId="48" fillId="3" borderId="0" xfId="16" applyNumberFormat="1" applyFont="1" applyFill="1" applyBorder="1" applyAlignment="1" applyProtection="1">
      <alignment horizontal="right" indent="1"/>
      <protection hidden="1"/>
    </xf>
    <xf numFmtId="0" fontId="48" fillId="3" borderId="0" xfId="16" applyFont="1" applyFill="1" applyBorder="1" applyAlignment="1" applyProtection="1">
      <alignment horizontal="left"/>
      <protection hidden="1"/>
    </xf>
    <xf numFmtId="0" fontId="48" fillId="3" borderId="0" xfId="16" applyFont="1" applyFill="1" applyBorder="1" applyAlignment="1" applyProtection="1">
      <alignment horizontal="right" indent="1"/>
      <protection hidden="1"/>
    </xf>
    <xf numFmtId="1" fontId="46" fillId="0" borderId="0" xfId="16" applyNumberFormat="1" applyFont="1" applyFill="1" applyBorder="1" applyAlignment="1" applyProtection="1">
      <alignment horizontal="right" indent="1"/>
      <protection hidden="1"/>
    </xf>
    <xf numFmtId="9" fontId="33" fillId="0" borderId="0" xfId="1" applyNumberFormat="1" applyFont="1" applyFill="1" applyBorder="1" applyAlignment="1">
      <alignment horizontal="right" vertical="center" indent="1"/>
    </xf>
    <xf numFmtId="3" fontId="39" fillId="0" borderId="0" xfId="15" applyNumberFormat="1" applyFont="1" applyFill="1" applyBorder="1" applyAlignment="1">
      <alignment horizontal="left"/>
    </xf>
    <xf numFmtId="0" fontId="36" fillId="0" borderId="0" xfId="1" applyFont="1" applyFill="1" applyBorder="1"/>
    <xf numFmtId="9" fontId="33" fillId="0" borderId="0" xfId="1" applyNumberFormat="1" applyFont="1" applyAlignment="1">
      <alignment horizontal="right" indent="1"/>
    </xf>
    <xf numFmtId="0" fontId="36" fillId="0" borderId="0" xfId="1" applyFont="1" applyFill="1"/>
    <xf numFmtId="0" fontId="58" fillId="2" borderId="0" xfId="5" applyFont="1" applyFill="1" applyAlignment="1"/>
    <xf numFmtId="16" fontId="58" fillId="2" borderId="0" xfId="5" quotePrefix="1" applyNumberFormat="1" applyFont="1" applyFill="1" applyAlignment="1">
      <alignment horizontal="right"/>
    </xf>
    <xf numFmtId="0" fontId="58" fillId="2" borderId="6" xfId="5" applyFont="1" applyFill="1" applyBorder="1" applyAlignment="1"/>
    <xf numFmtId="0" fontId="58" fillId="2" borderId="0" xfId="5" applyFont="1" applyFill="1" applyAlignment="1">
      <alignment horizontal="left"/>
    </xf>
    <xf numFmtId="3" fontId="58" fillId="2" borderId="0" xfId="5" applyNumberFormat="1" applyFont="1" applyFill="1" applyBorder="1" applyAlignment="1"/>
    <xf numFmtId="0" fontId="58" fillId="2" borderId="0" xfId="5" quotePrefix="1" applyFont="1" applyFill="1" applyAlignment="1">
      <alignment horizontal="left"/>
    </xf>
    <xf numFmtId="0" fontId="58" fillId="2" borderId="6" xfId="5" quotePrefix="1" applyFont="1" applyFill="1" applyBorder="1" applyAlignment="1">
      <alignment horizontal="left"/>
    </xf>
    <xf numFmtId="3" fontId="58" fillId="2" borderId="6" xfId="5" applyNumberFormat="1" applyFont="1" applyFill="1" applyBorder="1" applyAlignment="1"/>
    <xf numFmtId="0" fontId="47" fillId="2" borderId="0" xfId="5" applyFont="1" applyFill="1" applyBorder="1" applyAlignment="1"/>
    <xf numFmtId="3" fontId="52" fillId="2" borderId="0" xfId="5" applyNumberFormat="1" applyFont="1" applyFill="1" applyAlignment="1"/>
    <xf numFmtId="0" fontId="0" fillId="2" borderId="0" xfId="5" applyFont="1" applyFill="1" applyAlignment="1"/>
    <xf numFmtId="0" fontId="52" fillId="2" borderId="0" xfId="5" applyFont="1" applyFill="1" applyAlignment="1"/>
    <xf numFmtId="0" fontId="52" fillId="2" borderId="6" xfId="5" applyFont="1" applyFill="1" applyBorder="1" applyAlignment="1"/>
    <xf numFmtId="0" fontId="47" fillId="2" borderId="7" xfId="5" applyFont="1" applyFill="1" applyBorder="1" applyAlignment="1"/>
    <xf numFmtId="3" fontId="47" fillId="2" borderId="7" xfId="5" applyNumberFormat="1" applyFont="1" applyFill="1" applyBorder="1" applyAlignment="1"/>
    <xf numFmtId="0" fontId="58" fillId="2" borderId="7" xfId="5" applyFont="1" applyFill="1" applyBorder="1" applyAlignment="1"/>
    <xf numFmtId="0" fontId="0" fillId="2" borderId="7" xfId="5" applyFont="1" applyFill="1" applyBorder="1" applyAlignment="1"/>
    <xf numFmtId="3" fontId="58" fillId="2" borderId="7" xfId="5" applyNumberFormat="1" applyFont="1" applyFill="1" applyBorder="1" applyAlignment="1"/>
    <xf numFmtId="3" fontId="122" fillId="2" borderId="7" xfId="5" applyNumberFormat="1" applyFont="1" applyFill="1" applyBorder="1" applyAlignment="1"/>
    <xf numFmtId="3" fontId="47" fillId="2" borderId="0" xfId="5" applyNumberFormat="1" applyFont="1" applyFill="1" applyBorder="1" applyAlignment="1"/>
    <xf numFmtId="0" fontId="47" fillId="2" borderId="6" xfId="5" applyFont="1" applyFill="1" applyBorder="1" applyAlignment="1"/>
    <xf numFmtId="0" fontId="122" fillId="2" borderId="6" xfId="5" applyFont="1" applyFill="1" applyBorder="1" applyAlignment="1"/>
    <xf numFmtId="0" fontId="123" fillId="2" borderId="6" xfId="5" applyFont="1" applyFill="1" applyBorder="1" applyAlignment="1"/>
    <xf numFmtId="0" fontId="58" fillId="2" borderId="6" xfId="5" quotePrefix="1" applyFont="1" applyFill="1" applyBorder="1" applyAlignment="1">
      <alignment horizontal="right"/>
    </xf>
    <xf numFmtId="3" fontId="58" fillId="2" borderId="0" xfId="5" applyNumberFormat="1" applyFont="1" applyFill="1" applyBorder="1" applyAlignment="1">
      <alignment horizontal="right"/>
    </xf>
    <xf numFmtId="3" fontId="58" fillId="2" borderId="33" xfId="5" applyNumberFormat="1" applyFont="1" applyFill="1" applyBorder="1" applyAlignment="1"/>
    <xf numFmtId="3" fontId="58" fillId="2" borderId="6" xfId="5" applyNumberFormat="1" applyFont="1" applyFill="1" applyBorder="1" applyAlignment="1">
      <alignment horizontal="right"/>
    </xf>
    <xf numFmtId="3" fontId="58" fillId="2" borderId="50" xfId="5" applyNumberFormat="1" applyFont="1" applyFill="1" applyBorder="1" applyAlignment="1"/>
    <xf numFmtId="3" fontId="47" fillId="2" borderId="49" xfId="5" applyNumberFormat="1" applyFont="1" applyFill="1" applyBorder="1" applyAlignment="1"/>
    <xf numFmtId="0" fontId="58" fillId="2" borderId="0" xfId="5" applyFont="1" applyFill="1" applyBorder="1" applyAlignment="1"/>
    <xf numFmtId="0" fontId="58" fillId="2" borderId="33" xfId="5" applyFont="1" applyFill="1" applyBorder="1" applyAlignment="1"/>
    <xf numFmtId="0" fontId="58" fillId="2" borderId="0" xfId="5" applyFont="1" applyFill="1" applyBorder="1" applyAlignment="1">
      <alignment wrapText="1"/>
    </xf>
    <xf numFmtId="3" fontId="58" fillId="2" borderId="33" xfId="5" applyNumberFormat="1" applyFont="1" applyFill="1" applyBorder="1" applyAlignment="1">
      <alignment horizontal="right"/>
    </xf>
    <xf numFmtId="0" fontId="58" fillId="2" borderId="6" xfId="5" applyFont="1" applyFill="1" applyBorder="1" applyAlignment="1">
      <alignment wrapText="1"/>
    </xf>
    <xf numFmtId="3" fontId="58" fillId="2" borderId="50" xfId="5" applyNumberFormat="1" applyFont="1" applyFill="1" applyBorder="1" applyAlignment="1">
      <alignment horizontal="right"/>
    </xf>
    <xf numFmtId="3" fontId="47" fillId="2" borderId="7" xfId="5" applyNumberFormat="1" applyFont="1" applyFill="1" applyBorder="1" applyAlignment="1">
      <alignment horizontal="right"/>
    </xf>
    <xf numFmtId="0" fontId="123" fillId="2" borderId="7" xfId="5" applyFont="1" applyFill="1" applyBorder="1" applyAlignment="1"/>
    <xf numFmtId="3" fontId="58" fillId="2" borderId="6" xfId="5" applyNumberFormat="1" applyFont="1" applyFill="1" applyBorder="1" applyAlignment="1">
      <alignment horizontal="right" wrapText="1"/>
    </xf>
    <xf numFmtId="3" fontId="122" fillId="2" borderId="6" xfId="5" applyNumberFormat="1" applyFont="1" applyFill="1" applyBorder="1" applyAlignment="1">
      <alignment wrapText="1"/>
    </xf>
    <xf numFmtId="3" fontId="122" fillId="2" borderId="6" xfId="5" applyNumberFormat="1" applyFont="1" applyFill="1" applyBorder="1" applyAlignment="1">
      <alignment horizontal="right" wrapText="1"/>
    </xf>
    <xf numFmtId="0" fontId="47" fillId="2" borderId="6" xfId="5" applyFont="1" applyFill="1" applyBorder="1" applyAlignment="1">
      <alignment horizontal="left"/>
    </xf>
    <xf numFmtId="3" fontId="47" fillId="2" borderId="0" xfId="5" applyNumberFormat="1" applyFont="1" applyFill="1" applyBorder="1" applyAlignment="1">
      <alignment horizontal="right"/>
    </xf>
    <xf numFmtId="0" fontId="57" fillId="2" borderId="0" xfId="17" applyFill="1" applyBorder="1" applyAlignment="1"/>
    <xf numFmtId="0" fontId="43" fillId="2" borderId="0" xfId="5" applyFont="1" applyFill="1" applyBorder="1" applyAlignment="1"/>
    <xf numFmtId="0" fontId="0" fillId="2" borderId="0" xfId="5" applyFont="1" applyFill="1" applyBorder="1" applyAlignment="1"/>
    <xf numFmtId="0" fontId="0" fillId="2" borderId="6" xfId="5" applyFont="1" applyFill="1" applyBorder="1" applyAlignment="1">
      <alignment wrapText="1"/>
    </xf>
    <xf numFmtId="0" fontId="58" fillId="2" borderId="0" xfId="18" applyFont="1" applyFill="1"/>
    <xf numFmtId="1" fontId="36" fillId="0" borderId="0" xfId="1" applyNumberFormat="1" applyFont="1" applyBorder="1" applyAlignment="1">
      <alignment horizontal="right" vertical="center" indent="1"/>
    </xf>
    <xf numFmtId="166" fontId="33" fillId="0" borderId="0" xfId="1" applyNumberFormat="1" applyFont="1" applyFill="1" applyBorder="1" applyAlignment="1">
      <alignment horizontal="right" vertical="center" indent="1"/>
    </xf>
    <xf numFmtId="0" fontId="58" fillId="2" borderId="52" xfId="18" applyFont="1" applyFill="1" applyBorder="1"/>
    <xf numFmtId="0" fontId="58" fillId="2" borderId="7" xfId="10" applyFont="1" applyFill="1" applyBorder="1" applyAlignment="1" applyProtection="1">
      <alignment horizontal="right" wrapText="1"/>
      <protection hidden="1"/>
    </xf>
    <xf numFmtId="0" fontId="58" fillId="2" borderId="33" xfId="18" applyFont="1" applyFill="1" applyBorder="1" applyAlignment="1">
      <alignment vertical="center"/>
    </xf>
    <xf numFmtId="0" fontId="58" fillId="2" borderId="0" xfId="18" applyFont="1" applyFill="1" applyBorder="1" applyAlignment="1">
      <alignment horizontal="right" vertical="center" indent="1"/>
    </xf>
    <xf numFmtId="0" fontId="58" fillId="2" borderId="30" xfId="18" applyFont="1" applyFill="1" applyBorder="1" applyAlignment="1">
      <alignment horizontal="right" vertical="center" indent="1"/>
    </xf>
    <xf numFmtId="0" fontId="58" fillId="2" borderId="33" xfId="18" applyFont="1" applyFill="1" applyBorder="1" applyAlignment="1">
      <alignment horizontal="right" vertical="center" indent="1"/>
    </xf>
    <xf numFmtId="0" fontId="58" fillId="2" borderId="0" xfId="10" applyFont="1" applyFill="1" applyBorder="1" applyAlignment="1" applyProtection="1">
      <alignment horizontal="right" wrapText="1"/>
      <protection hidden="1"/>
    </xf>
    <xf numFmtId="0" fontId="52" fillId="0" borderId="0" xfId="1" applyFont="1" applyAlignment="1">
      <alignment horizontal="right" vertical="center" indent="1"/>
    </xf>
    <xf numFmtId="1" fontId="37" fillId="0" borderId="0" xfId="1" applyNumberFormat="1" applyFont="1" applyFill="1" applyBorder="1" applyAlignment="1">
      <alignment horizontal="right" vertical="center" indent="1"/>
    </xf>
    <xf numFmtId="0" fontId="52" fillId="0" borderId="0" xfId="1" applyFont="1" applyBorder="1" applyAlignment="1">
      <alignment horizontal="right" vertical="center" indent="1"/>
    </xf>
    <xf numFmtId="9" fontId="36" fillId="0" borderId="0" xfId="1" applyNumberFormat="1" applyFont="1" applyFill="1" applyBorder="1" applyAlignment="1">
      <alignment horizontal="right" vertical="center" indent="1"/>
    </xf>
    <xf numFmtId="0" fontId="58" fillId="2" borderId="50" xfId="18" applyFont="1" applyFill="1" applyBorder="1" applyAlignment="1">
      <alignment vertical="center"/>
    </xf>
    <xf numFmtId="9" fontId="58" fillId="2" borderId="50" xfId="18" applyNumberFormat="1" applyFont="1" applyFill="1" applyBorder="1" applyAlignment="1">
      <alignment horizontal="right" vertical="center" indent="1"/>
    </xf>
    <xf numFmtId="9" fontId="58" fillId="2" borderId="6" xfId="18" applyNumberFormat="1" applyFont="1" applyFill="1" applyBorder="1" applyAlignment="1">
      <alignment horizontal="right" vertical="center" indent="1"/>
    </xf>
    <xf numFmtId="9" fontId="58" fillId="2" borderId="51" xfId="18" applyNumberFormat="1" applyFont="1" applyFill="1" applyBorder="1" applyAlignment="1">
      <alignment horizontal="right" vertical="center" indent="1"/>
    </xf>
    <xf numFmtId="9" fontId="36" fillId="0" borderId="0" xfId="1" applyNumberFormat="1" applyFont="1" applyBorder="1" applyAlignment="1">
      <alignment horizontal="center" vertical="center"/>
    </xf>
    <xf numFmtId="9" fontId="52" fillId="0" borderId="0" xfId="1" applyNumberFormat="1" applyFont="1" applyBorder="1" applyAlignment="1">
      <alignment horizontal="right" vertical="center" indent="1"/>
    </xf>
    <xf numFmtId="1" fontId="52" fillId="0" borderId="0" xfId="1" applyNumberFormat="1" applyFont="1" applyFill="1" applyBorder="1" applyAlignment="1">
      <alignment horizontal="right" vertical="center" indent="1"/>
    </xf>
    <xf numFmtId="166" fontId="36" fillId="0" borderId="0" xfId="1" applyNumberFormat="1" applyFont="1" applyFill="1" applyBorder="1" applyAlignment="1">
      <alignment horizontal="right" vertical="center" indent="1"/>
    </xf>
    <xf numFmtId="1" fontId="54" fillId="0" borderId="0" xfId="1" applyNumberFormat="1" applyFont="1" applyFill="1" applyBorder="1" applyAlignment="1">
      <alignment horizontal="right" vertical="center" indent="1"/>
    </xf>
    <xf numFmtId="0" fontId="52" fillId="0" borderId="0" xfId="1" applyFont="1" applyFill="1" applyBorder="1" applyAlignment="1">
      <alignment horizontal="right" vertical="center" indent="1"/>
    </xf>
    <xf numFmtId="0" fontId="97" fillId="0" borderId="0" xfId="1" applyFont="1" applyFill="1" applyBorder="1"/>
    <xf numFmtId="0" fontId="33" fillId="0" borderId="0" xfId="18" applyFont="1"/>
    <xf numFmtId="0" fontId="33" fillId="0" borderId="0" xfId="18" applyFont="1" applyBorder="1"/>
    <xf numFmtId="0" fontId="33" fillId="0" borderId="0" xfId="18" applyFont="1" applyFill="1" applyBorder="1" applyAlignment="1">
      <alignment horizontal="left" vertical="center" indent="1"/>
    </xf>
    <xf numFmtId="0" fontId="38" fillId="0" borderId="0" xfId="18"/>
    <xf numFmtId="0" fontId="58" fillId="0" borderId="0" xfId="12" applyFont="1" applyFill="1" applyBorder="1" applyAlignment="1"/>
    <xf numFmtId="0" fontId="53" fillId="0" borderId="2" xfId="12" applyFont="1" applyFill="1" applyBorder="1" applyAlignment="1">
      <alignment horizontal="center" vertical="center"/>
    </xf>
    <xf numFmtId="0" fontId="46" fillId="0" borderId="0" xfId="18" applyFont="1" applyFill="1" applyBorder="1" applyAlignment="1">
      <alignment horizontal="left" vertical="center" wrapText="1" indent="1" readingOrder="1"/>
    </xf>
    <xf numFmtId="166" fontId="58" fillId="0" borderId="0" xfId="12" applyNumberFormat="1" applyFont="1" applyFill="1" applyBorder="1" applyAlignment="1">
      <alignment horizontal="right" vertical="top" indent="1"/>
    </xf>
    <xf numFmtId="16" fontId="47" fillId="0" borderId="0" xfId="12" quotePrefix="1" applyNumberFormat="1" applyFont="1" applyFill="1" applyBorder="1" applyAlignment="1">
      <alignment horizontal="right" indent="1"/>
    </xf>
    <xf numFmtId="0" fontId="47" fillId="0" borderId="2" xfId="12" applyFont="1" applyFill="1" applyBorder="1" applyAlignment="1">
      <alignment horizontal="right" vertical="center" wrapText="1" indent="1"/>
    </xf>
    <xf numFmtId="164" fontId="58" fillId="0" borderId="0" xfId="12" applyNumberFormat="1" applyFont="1" applyFill="1" applyBorder="1" applyAlignment="1">
      <alignment horizontal="right" vertical="top" indent="1"/>
    </xf>
    <xf numFmtId="0" fontId="47" fillId="0" borderId="2" xfId="12" applyNumberFormat="1" applyFont="1" applyFill="1" applyBorder="1" applyAlignment="1">
      <alignment horizontal="right" indent="1"/>
    </xf>
    <xf numFmtId="166" fontId="58" fillId="0" borderId="0" xfId="12" applyNumberFormat="1" applyFont="1" applyFill="1" applyBorder="1" applyAlignment="1">
      <alignment horizontal="right" vertical="center" indent="1"/>
    </xf>
    <xf numFmtId="0" fontId="46" fillId="0" borderId="0" xfId="12" applyFont="1" applyFill="1" applyBorder="1" applyAlignment="1">
      <alignment horizontal="left" vertical="center" indent="1"/>
    </xf>
    <xf numFmtId="0" fontId="39" fillId="0" borderId="0" xfId="18" applyFont="1" applyAlignment="1">
      <alignment vertical="center"/>
    </xf>
    <xf numFmtId="0" fontId="33" fillId="0" borderId="0" xfId="18" applyFont="1" applyAlignment="1">
      <alignment vertical="center"/>
    </xf>
    <xf numFmtId="0" fontId="98" fillId="2" borderId="0" xfId="12" applyFont="1" applyFill="1" applyAlignment="1"/>
    <xf numFmtId="170" fontId="58" fillId="2" borderId="0" xfId="12" applyNumberFormat="1" applyFont="1" applyFill="1" applyAlignment="1"/>
    <xf numFmtId="0" fontId="58" fillId="2" borderId="0" xfId="12" applyFont="1" applyFill="1" applyAlignment="1"/>
    <xf numFmtId="0" fontId="48" fillId="0" borderId="0" xfId="12" applyFont="1" applyFill="1" applyBorder="1" applyAlignment="1">
      <alignment horizontal="left" vertical="center" indent="1"/>
    </xf>
    <xf numFmtId="0" fontId="33" fillId="0" borderId="0" xfId="18" applyFont="1" applyFill="1" applyBorder="1"/>
    <xf numFmtId="172" fontId="46" fillId="0" borderId="0" xfId="22" applyNumberFormat="1" applyFont="1" applyFill="1" applyBorder="1" applyAlignment="1">
      <alignment vertical="center"/>
    </xf>
    <xf numFmtId="172" fontId="46" fillId="0" borderId="0" xfId="22" applyNumberFormat="1" applyFont="1" applyFill="1" applyBorder="1" applyAlignment="1">
      <alignment horizontal="right" vertical="center"/>
    </xf>
    <xf numFmtId="166" fontId="58" fillId="0" borderId="0" xfId="12" applyNumberFormat="1" applyFont="1" applyFill="1" applyBorder="1" applyAlignment="1"/>
    <xf numFmtId="172" fontId="48" fillId="0" borderId="0" xfId="22" applyNumberFormat="1" applyFont="1" applyFill="1" applyBorder="1" applyAlignment="1">
      <alignment vertical="center"/>
    </xf>
    <xf numFmtId="0" fontId="39" fillId="0" borderId="0" xfId="18" applyFont="1"/>
    <xf numFmtId="0" fontId="44" fillId="0" borderId="0" xfId="18" applyFont="1" applyFill="1" applyBorder="1" applyAlignment="1">
      <alignment horizontal="left" vertical="center" wrapText="1" indent="1" readingOrder="1"/>
    </xf>
    <xf numFmtId="0" fontId="46" fillId="0" borderId="0" xfId="18" applyFont="1" applyFill="1" applyBorder="1" applyAlignment="1">
      <alignment horizontal="left" vertical="center" readingOrder="1"/>
    </xf>
    <xf numFmtId="0" fontId="122" fillId="0" borderId="0" xfId="12" applyFont="1" applyFill="1" applyBorder="1" applyAlignment="1"/>
    <xf numFmtId="16" fontId="140" fillId="0" borderId="0" xfId="12" quotePrefix="1" applyNumberFormat="1" applyFont="1" applyFill="1" applyBorder="1" applyAlignment="1">
      <alignment horizontal="right" indent="1"/>
    </xf>
    <xf numFmtId="166" fontId="122" fillId="0" borderId="0" xfId="12" applyNumberFormat="1" applyFont="1" applyFill="1" applyBorder="1" applyAlignment="1">
      <alignment horizontal="right" vertical="center" indent="1"/>
    </xf>
    <xf numFmtId="0" fontId="122" fillId="0" borderId="0" xfId="12" applyFont="1" applyFill="1" applyBorder="1" applyAlignment="1">
      <alignment horizontal="right" vertical="center"/>
    </xf>
    <xf numFmtId="166" fontId="122" fillId="0" borderId="0" xfId="12" applyNumberFormat="1" applyFont="1" applyFill="1" applyBorder="1" applyAlignment="1"/>
    <xf numFmtId="166" fontId="122" fillId="0" borderId="0" xfId="12" applyNumberFormat="1" applyFont="1" applyFill="1" applyBorder="1" applyAlignment="1">
      <alignment horizontal="right" indent="1"/>
    </xf>
    <xf numFmtId="3" fontId="58" fillId="0" borderId="0" xfId="12" applyNumberFormat="1" applyFont="1" applyFill="1" applyBorder="1" applyAlignment="1">
      <alignment horizontal="right" vertical="center"/>
    </xf>
    <xf numFmtId="3" fontId="122" fillId="0" borderId="0" xfId="12" applyNumberFormat="1" applyFont="1" applyFill="1" applyBorder="1" applyAlignment="1">
      <alignment horizontal="right" vertical="center"/>
    </xf>
    <xf numFmtId="164" fontId="122" fillId="0" borderId="0" xfId="12" applyNumberFormat="1" applyFont="1" applyFill="1" applyBorder="1" applyAlignment="1">
      <alignment horizontal="right" vertical="center"/>
    </xf>
    <xf numFmtId="164" fontId="58" fillId="0" borderId="0" xfId="12" applyNumberFormat="1" applyFont="1" applyFill="1" applyBorder="1" applyAlignment="1">
      <alignment horizontal="right" vertical="center"/>
    </xf>
    <xf numFmtId="0" fontId="103" fillId="0" borderId="0" xfId="18" applyFont="1" applyAlignment="1">
      <alignment vertical="center"/>
    </xf>
    <xf numFmtId="0" fontId="103" fillId="0" borderId="0" xfId="18" applyFont="1"/>
    <xf numFmtId="15" fontId="36" fillId="0" borderId="0" xfId="18" applyNumberFormat="1" applyFont="1" applyAlignment="1">
      <alignment horizontal="left" vertical="center" readingOrder="1"/>
    </xf>
    <xf numFmtId="0" fontId="87" fillId="0" borderId="0" xfId="18" applyFont="1" applyFill="1" applyBorder="1" applyAlignment="1">
      <alignment horizontal="left" vertical="center" readingOrder="1"/>
    </xf>
    <xf numFmtId="0" fontId="103" fillId="0" borderId="0" xfId="18" applyFont="1" applyFill="1" applyBorder="1"/>
    <xf numFmtId="0" fontId="44" fillId="0" borderId="0" xfId="18" applyFont="1" applyFill="1" applyBorder="1" applyAlignment="1">
      <alignment horizontal="center" vertical="center" wrapText="1" readingOrder="1"/>
    </xf>
    <xf numFmtId="0" fontId="44" fillId="0" borderId="0" xfId="18" applyFont="1" applyFill="1" applyBorder="1" applyAlignment="1">
      <alignment vertical="center" wrapText="1" readingOrder="1"/>
    </xf>
    <xf numFmtId="3" fontId="33" fillId="0" borderId="0" xfId="18" applyNumberFormat="1" applyFont="1" applyFill="1" applyBorder="1" applyAlignment="1">
      <alignment horizontal="center" vertical="center"/>
    </xf>
    <xf numFmtId="3" fontId="33" fillId="0" borderId="0" xfId="18" applyNumberFormat="1" applyFont="1" applyFill="1" applyBorder="1" applyAlignment="1">
      <alignment vertical="center"/>
    </xf>
    <xf numFmtId="0" fontId="46" fillId="0" borderId="0" xfId="18" applyFont="1" applyFill="1" applyBorder="1" applyAlignment="1">
      <alignment horizontal="center" vertical="center" wrapText="1" readingOrder="1"/>
    </xf>
    <xf numFmtId="0" fontId="46" fillId="0" borderId="0" xfId="18" applyFont="1" applyFill="1" applyBorder="1" applyAlignment="1">
      <alignment vertical="center" readingOrder="1"/>
    </xf>
    <xf numFmtId="0" fontId="44" fillId="0" borderId="0" xfId="18" applyFont="1" applyFill="1" applyBorder="1" applyAlignment="1">
      <alignment vertical="center" readingOrder="1"/>
    </xf>
    <xf numFmtId="0" fontId="46" fillId="0" borderId="0" xfId="18" applyFont="1" applyFill="1" applyBorder="1" applyAlignment="1">
      <alignment horizontal="left" wrapText="1" indent="1" readingOrder="1"/>
    </xf>
    <xf numFmtId="3" fontId="33" fillId="0" borderId="0" xfId="18" applyNumberFormat="1" applyFont="1" applyFill="1" applyBorder="1" applyAlignment="1">
      <alignment horizontal="center"/>
    </xf>
    <xf numFmtId="3" fontId="33" fillId="0" borderId="0" xfId="18" applyNumberFormat="1" applyFont="1" applyFill="1" applyBorder="1" applyAlignment="1"/>
    <xf numFmtId="3" fontId="33" fillId="0" borderId="0" xfId="18" applyNumberFormat="1" applyFont="1" applyFill="1" applyBorder="1" applyAlignment="1">
      <alignment horizontal="left" vertical="center"/>
    </xf>
    <xf numFmtId="3" fontId="33" fillId="0" borderId="0" xfId="18" applyNumberFormat="1" applyFont="1" applyAlignment="1">
      <alignment horizontal="center" vertical="center"/>
    </xf>
    <xf numFmtId="0" fontId="46" fillId="0" borderId="0" xfId="18" applyFont="1" applyFill="1" applyBorder="1" applyAlignment="1">
      <alignment horizontal="center" vertical="center" readingOrder="1"/>
    </xf>
    <xf numFmtId="0" fontId="46" fillId="0" borderId="0" xfId="18" applyFont="1" applyFill="1" applyBorder="1" applyAlignment="1">
      <alignment horizontal="left" vertical="center" wrapText="1" readingOrder="1"/>
    </xf>
    <xf numFmtId="0" fontId="46" fillId="0" borderId="0" xfId="18" applyFont="1" applyBorder="1" applyAlignment="1">
      <alignment horizontal="center" vertical="center" wrapText="1" readingOrder="1"/>
    </xf>
    <xf numFmtId="0" fontId="44" fillId="0" borderId="0" xfId="18" applyFont="1" applyFill="1" applyBorder="1" applyAlignment="1">
      <alignment horizontal="left" vertical="center" readingOrder="1"/>
    </xf>
    <xf numFmtId="0" fontId="44" fillId="0" borderId="0" xfId="18" applyFont="1" applyFill="1" applyBorder="1" applyAlignment="1">
      <alignment horizontal="center" vertical="center" readingOrder="1"/>
    </xf>
    <xf numFmtId="0" fontId="44" fillId="0" borderId="0" xfId="18" applyFont="1" applyFill="1" applyBorder="1" applyAlignment="1">
      <alignment horizontal="left" vertical="center" wrapText="1" readingOrder="1"/>
    </xf>
    <xf numFmtId="0" fontId="38" fillId="0" borderId="0" xfId="18" applyAlignment="1">
      <alignment horizontal="right"/>
    </xf>
    <xf numFmtId="3" fontId="33" fillId="0" borderId="0" xfId="18" applyNumberFormat="1" applyFont="1" applyBorder="1" applyAlignment="1">
      <alignment vertical="center"/>
    </xf>
    <xf numFmtId="9" fontId="44" fillId="0" borderId="0" xfId="2" applyFont="1" applyFill="1" applyBorder="1" applyAlignment="1">
      <alignment horizontal="center" vertical="center" wrapText="1" readingOrder="1"/>
    </xf>
    <xf numFmtId="9" fontId="44" fillId="0" borderId="0" xfId="2" applyFont="1" applyFill="1" applyBorder="1" applyAlignment="1">
      <alignment vertical="center" readingOrder="1"/>
    </xf>
    <xf numFmtId="0" fontId="38" fillId="0" borderId="0" xfId="18" applyFill="1" applyBorder="1"/>
    <xf numFmtId="0" fontId="33" fillId="0" borderId="0" xfId="18" applyFont="1" applyFill="1" applyBorder="1" applyAlignment="1">
      <alignment vertical="center"/>
    </xf>
    <xf numFmtId="0" fontId="33" fillId="0" borderId="0" xfId="18" applyFont="1" applyFill="1" applyBorder="1" applyAlignment="1">
      <alignment horizontal="left" vertical="center" wrapText="1"/>
    </xf>
    <xf numFmtId="0" fontId="33" fillId="0" borderId="0" xfId="18" applyFont="1" applyFill="1" applyBorder="1" applyAlignment="1">
      <alignment vertical="top"/>
    </xf>
    <xf numFmtId="0" fontId="33" fillId="0" borderId="0" xfId="18" applyFont="1" applyFill="1" applyBorder="1" applyAlignment="1">
      <alignment horizontal="left" vertical="top" wrapText="1"/>
    </xf>
    <xf numFmtId="9" fontId="103" fillId="0" borderId="0" xfId="2" applyFont="1" applyFill="1" applyBorder="1"/>
    <xf numFmtId="3" fontId="103" fillId="0" borderId="0" xfId="18" applyNumberFormat="1" applyFont="1"/>
    <xf numFmtId="9" fontId="103" fillId="0" borderId="0" xfId="2" applyFont="1"/>
    <xf numFmtId="170" fontId="33" fillId="0" borderId="0" xfId="14" applyNumberFormat="1" applyFont="1" applyFill="1" applyBorder="1" applyAlignment="1">
      <alignment horizontal="center" vertical="center"/>
    </xf>
    <xf numFmtId="166" fontId="33" fillId="0" borderId="0" xfId="18" applyNumberFormat="1" applyFont="1" applyFill="1" applyBorder="1" applyAlignment="1">
      <alignment horizontal="center" vertical="center"/>
    </xf>
    <xf numFmtId="15" fontId="142" fillId="0" borderId="0" xfId="18" applyNumberFormat="1" applyFont="1" applyAlignment="1">
      <alignment horizontal="left" vertical="center" readingOrder="1"/>
    </xf>
    <xf numFmtId="0" fontId="142" fillId="0" borderId="0" xfId="18" applyFont="1" applyAlignment="1">
      <alignment horizontal="left" vertical="center" readingOrder="1"/>
    </xf>
    <xf numFmtId="0" fontId="56" fillId="0" borderId="0" xfId="18" applyFont="1" applyFill="1" applyBorder="1" applyAlignment="1">
      <alignment vertical="center"/>
    </xf>
    <xf numFmtId="166" fontId="33" fillId="0" borderId="0" xfId="14" applyNumberFormat="1" applyFont="1" applyFill="1" applyBorder="1" applyAlignment="1">
      <alignment horizontal="center" vertical="center"/>
    </xf>
    <xf numFmtId="0" fontId="33" fillId="0" borderId="0" xfId="18" applyFont="1" applyFill="1" applyBorder="1" applyAlignment="1">
      <alignment horizontal="left" vertical="center" wrapText="1" indent="1"/>
    </xf>
    <xf numFmtId="173" fontId="33" fillId="0" borderId="0" xfId="14" applyNumberFormat="1" applyFont="1" applyFill="1" applyBorder="1" applyAlignment="1">
      <alignment horizontal="right" vertical="center" indent="1"/>
    </xf>
    <xf numFmtId="166" fontId="36" fillId="0" borderId="0" xfId="18" applyNumberFormat="1" applyFont="1" applyFill="1" applyBorder="1" applyAlignment="1">
      <alignment horizontal="right" vertical="center"/>
    </xf>
    <xf numFmtId="170" fontId="36" fillId="0" borderId="0" xfId="14" applyNumberFormat="1" applyFont="1" applyFill="1" applyBorder="1" applyAlignment="1">
      <alignment horizontal="right" vertical="center"/>
    </xf>
    <xf numFmtId="166" fontId="36" fillId="0" borderId="0" xfId="18" applyNumberFormat="1" applyFont="1" applyFill="1" applyBorder="1" applyAlignment="1">
      <alignment horizontal="right" vertical="center" indent="1"/>
    </xf>
    <xf numFmtId="9" fontId="40" fillId="0" borderId="0" xfId="2" applyFont="1" applyFill="1" applyBorder="1" applyAlignment="1">
      <alignment vertical="center"/>
    </xf>
    <xf numFmtId="0" fontId="41" fillId="0" borderId="0" xfId="18" applyFont="1" applyFill="1" applyBorder="1"/>
    <xf numFmtId="0" fontId="41" fillId="0" borderId="0" xfId="18" applyFont="1" applyFill="1" applyBorder="1" applyAlignment="1"/>
    <xf numFmtId="0" fontId="40" fillId="0" borderId="0" xfId="18" applyFont="1" applyFill="1" applyBorder="1" applyAlignment="1">
      <alignment vertical="center"/>
    </xf>
    <xf numFmtId="0" fontId="41" fillId="0" borderId="0" xfId="18" applyFont="1" applyFill="1" applyBorder="1" applyAlignment="1">
      <alignment vertical="top"/>
    </xf>
    <xf numFmtId="0" fontId="48" fillId="0" borderId="0" xfId="24" applyFont="1" applyFill="1" applyBorder="1" applyAlignment="1">
      <alignment horizontal="left" vertical="center"/>
    </xf>
    <xf numFmtId="0" fontId="46" fillId="0" borderId="0" xfId="25" applyFont="1" applyFill="1" applyBorder="1" applyAlignment="1" applyProtection="1">
      <alignment vertical="center"/>
    </xf>
    <xf numFmtId="0" fontId="48" fillId="0" borderId="0" xfId="24" applyFont="1" applyFill="1" applyBorder="1" applyAlignment="1">
      <alignment vertical="center"/>
    </xf>
    <xf numFmtId="0" fontId="46" fillId="0" borderId="0" xfId="25" applyFont="1" applyFill="1" applyBorder="1" applyAlignment="1">
      <alignment vertical="center"/>
    </xf>
    <xf numFmtId="0" fontId="46" fillId="0" borderId="0" xfId="26" applyFont="1" applyFill="1" applyBorder="1">
      <alignment vertical="center"/>
    </xf>
    <xf numFmtId="0" fontId="46" fillId="0" borderId="0" xfId="25" quotePrefix="1" applyFont="1" applyFill="1" applyBorder="1" applyAlignment="1">
      <alignment horizontal="center" vertical="center"/>
    </xf>
    <xf numFmtId="0" fontId="48" fillId="0" borderId="7" xfId="25" quotePrefix="1" applyFont="1" applyFill="1" applyBorder="1" applyAlignment="1">
      <alignment horizontal="center" vertical="center"/>
    </xf>
    <xf numFmtId="0" fontId="48" fillId="0" borderId="7" xfId="25" applyFont="1" applyFill="1" applyBorder="1" applyAlignment="1">
      <alignment horizontal="left" vertical="center" wrapText="1" indent="1"/>
    </xf>
    <xf numFmtId="3" fontId="46" fillId="0" borderId="7" xfId="27" applyNumberFormat="1" applyFont="1" applyFill="1" applyBorder="1" applyAlignment="1">
      <alignment horizontal="center" vertical="center"/>
      <protection locked="0"/>
    </xf>
    <xf numFmtId="3" fontId="46" fillId="0" borderId="7" xfId="27" applyFont="1" applyFill="1" applyBorder="1" applyAlignment="1">
      <alignment horizontal="center" vertical="center"/>
      <protection locked="0"/>
    </xf>
    <xf numFmtId="0" fontId="46" fillId="0" borderId="0" xfId="25" applyFont="1" applyFill="1" applyBorder="1" applyAlignment="1">
      <alignment horizontal="left" vertical="center" wrapText="1" indent="2"/>
    </xf>
    <xf numFmtId="3" fontId="46" fillId="0" borderId="0" xfId="27" applyNumberFormat="1" applyFont="1" applyFill="1" applyBorder="1" applyAlignment="1">
      <alignment horizontal="center" vertical="center"/>
      <protection locked="0"/>
    </xf>
    <xf numFmtId="3" fontId="46" fillId="0" borderId="0" xfId="27" applyFont="1" applyFill="1" applyBorder="1" applyAlignment="1">
      <alignment horizontal="center" vertical="center"/>
      <protection locked="0"/>
    </xf>
    <xf numFmtId="0" fontId="46" fillId="0" borderId="6" xfId="25" quotePrefix="1" applyFont="1" applyFill="1" applyBorder="1" applyAlignment="1">
      <alignment horizontal="center" vertical="center"/>
    </xf>
    <xf numFmtId="0" fontId="46" fillId="0" borderId="6" xfId="25" applyFont="1" applyFill="1" applyBorder="1" applyAlignment="1">
      <alignment horizontal="left" vertical="center" wrapText="1" indent="2"/>
    </xf>
    <xf numFmtId="3" fontId="97" fillId="0" borderId="6" xfId="27" applyFont="1" applyFill="1" applyBorder="1" applyAlignment="1">
      <alignment horizontal="center" vertical="center"/>
      <protection locked="0"/>
    </xf>
    <xf numFmtId="0" fontId="46" fillId="0" borderId="0" xfId="25" quotePrefix="1" applyFont="1" applyFill="1" applyBorder="1" applyAlignment="1">
      <alignment horizontal="right" vertical="center"/>
    </xf>
    <xf numFmtId="0" fontId="107" fillId="0" borderId="0" xfId="25" applyFont="1" applyFill="1" applyBorder="1" applyAlignment="1">
      <alignment horizontal="left" vertical="center" wrapText="1" indent="1"/>
    </xf>
    <xf numFmtId="3" fontId="46" fillId="0" borderId="0" xfId="27" applyFont="1" applyFill="1" applyBorder="1" applyAlignment="1">
      <alignment horizontal="right" vertical="center"/>
      <protection locked="0"/>
    </xf>
    <xf numFmtId="0" fontId="46" fillId="0" borderId="0" xfId="24" applyFont="1" applyFill="1" applyBorder="1" applyAlignment="1">
      <alignment horizontal="right" vertical="center"/>
    </xf>
    <xf numFmtId="0" fontId="46" fillId="0" borderId="0" xfId="25" applyFont="1" applyFill="1" applyBorder="1" applyAlignment="1">
      <alignment horizontal="left" vertical="center" wrapText="1" indent="1"/>
    </xf>
    <xf numFmtId="0" fontId="46" fillId="0" borderId="0" xfId="25" applyFont="1" applyFill="1" applyBorder="1" applyAlignment="1" applyProtection="1">
      <alignment horizontal="right" vertical="center"/>
    </xf>
    <xf numFmtId="0" fontId="46" fillId="0" borderId="0" xfId="26" applyFont="1" applyFill="1" applyBorder="1" applyAlignment="1">
      <alignment horizontal="right" vertical="center"/>
    </xf>
    <xf numFmtId="0" fontId="46" fillId="0" borderId="0" xfId="26" applyFont="1" applyFill="1" applyBorder="1" applyAlignment="1">
      <alignment horizontal="left" vertical="center" wrapText="1" indent="1"/>
    </xf>
    <xf numFmtId="3" fontId="46" fillId="0" borderId="0" xfId="26" applyNumberFormat="1" applyFont="1" applyFill="1" applyBorder="1" applyAlignment="1">
      <alignment horizontal="right" vertical="center"/>
    </xf>
    <xf numFmtId="0" fontId="48" fillId="0" borderId="0" xfId="28" applyFont="1" applyFill="1" applyBorder="1" applyAlignment="1">
      <alignment vertical="center" wrapText="1"/>
    </xf>
    <xf numFmtId="0" fontId="46" fillId="0" borderId="0" xfId="28" applyFont="1" applyFill="1" applyBorder="1" applyAlignment="1">
      <alignment horizontal="right" vertical="center"/>
    </xf>
    <xf numFmtId="0" fontId="33" fillId="0" borderId="0" xfId="28" applyFont="1" applyFill="1" applyBorder="1" applyAlignment="1">
      <alignment horizontal="right" vertical="center"/>
    </xf>
    <xf numFmtId="0" fontId="33" fillId="0" borderId="0" xfId="25" applyFont="1" applyFill="1" applyBorder="1" applyAlignment="1" applyProtection="1">
      <alignment vertical="center"/>
    </xf>
    <xf numFmtId="0" fontId="36" fillId="0" borderId="0" xfId="24" applyFont="1" applyFill="1" applyBorder="1" applyAlignment="1">
      <alignment vertical="center" wrapText="1"/>
    </xf>
    <xf numFmtId="0" fontId="33" fillId="0" borderId="0" xfId="26" applyFont="1" applyFill="1" applyBorder="1">
      <alignment vertical="center"/>
    </xf>
    <xf numFmtId="0" fontId="33" fillId="0" borderId="6" xfId="25" applyFont="1" applyFill="1" applyBorder="1" applyAlignment="1" applyProtection="1">
      <alignment vertical="center"/>
    </xf>
    <xf numFmtId="0" fontId="36" fillId="0" borderId="6" xfId="24" applyFont="1" applyFill="1" applyBorder="1" applyAlignment="1">
      <alignment vertical="center" wrapText="1"/>
    </xf>
    <xf numFmtId="0" fontId="33" fillId="0" borderId="6" xfId="25" quotePrefix="1" applyFont="1" applyFill="1" applyBorder="1" applyAlignment="1">
      <alignment horizontal="center" vertical="center"/>
    </xf>
    <xf numFmtId="0" fontId="38" fillId="0" borderId="0" xfId="18" applyAlignment="1">
      <alignment horizontal="center"/>
    </xf>
    <xf numFmtId="0" fontId="36" fillId="0" borderId="0" xfId="28" applyFont="1" applyFill="1" applyBorder="1" applyAlignment="1">
      <alignment vertical="center"/>
    </xf>
    <xf numFmtId="0" fontId="48" fillId="0" borderId="0" xfId="28" applyFont="1" applyFill="1" applyBorder="1" applyAlignment="1">
      <alignment vertical="center"/>
    </xf>
    <xf numFmtId="0" fontId="46" fillId="0" borderId="0" xfId="26" applyFont="1" applyFill="1" applyBorder="1" applyAlignment="1">
      <alignment vertical="top" wrapText="1"/>
    </xf>
    <xf numFmtId="0" fontId="84" fillId="0" borderId="0" xfId="18" applyFont="1" applyBorder="1"/>
    <xf numFmtId="0" fontId="84" fillId="0" borderId="0" xfId="18" applyFont="1" applyFill="1" applyBorder="1"/>
    <xf numFmtId="49" fontId="33" fillId="0" borderId="0" xfId="18" applyNumberFormat="1" applyFont="1" applyAlignment="1">
      <alignment vertical="center"/>
    </xf>
    <xf numFmtId="0" fontId="46" fillId="0" borderId="0" xfId="30" applyFont="1" applyAlignment="1" applyProtection="1"/>
    <xf numFmtId="0" fontId="153" fillId="0" borderId="0" xfId="18" applyFont="1" applyBorder="1"/>
    <xf numFmtId="0" fontId="33" fillId="0" borderId="0" xfId="18" applyFont="1" applyFill="1" applyBorder="1" applyAlignment="1">
      <alignment horizontal="center"/>
    </xf>
    <xf numFmtId="175" fontId="84" fillId="0" borderId="0" xfId="18" applyNumberFormat="1" applyFont="1" applyBorder="1"/>
    <xf numFmtId="175" fontId="84" fillId="0" borderId="0" xfId="18" applyNumberFormat="1" applyFont="1" applyBorder="1" applyAlignment="1">
      <alignment horizontal="left"/>
    </xf>
    <xf numFmtId="0" fontId="33" fillId="0" borderId="0" xfId="18" applyFont="1" applyAlignment="1">
      <alignment horizontal="left" vertical="top"/>
    </xf>
    <xf numFmtId="0" fontId="33" fillId="0" borderId="0" xfId="18" applyFont="1" applyAlignment="1">
      <alignment horizontal="center" vertical="top" wrapText="1"/>
    </xf>
    <xf numFmtId="0" fontId="48" fillId="2" borderId="0" xfId="12" applyFont="1" applyFill="1" applyBorder="1" applyProtection="1">
      <alignment vertical="top"/>
      <protection locked="0"/>
    </xf>
    <xf numFmtId="0" fontId="56" fillId="2" borderId="0" xfId="12" applyFont="1" applyFill="1" applyBorder="1">
      <alignment vertical="top"/>
    </xf>
    <xf numFmtId="0" fontId="35" fillId="2" borderId="0" xfId="12" applyFont="1" applyFill="1" applyBorder="1">
      <alignment vertical="top"/>
    </xf>
    <xf numFmtId="0" fontId="46" fillId="2" borderId="0" xfId="12" applyFont="1" applyFill="1" applyBorder="1" applyAlignment="1">
      <alignment horizontal="left" vertical="top" indent="1"/>
    </xf>
    <xf numFmtId="16" fontId="48" fillId="2" borderId="0" xfId="12" quotePrefix="1" applyNumberFormat="1" applyFont="1" applyFill="1" applyBorder="1" applyAlignment="1" applyProtection="1">
      <alignment horizontal="right" indent="1"/>
      <protection locked="0"/>
    </xf>
    <xf numFmtId="16" fontId="56" fillId="2" borderId="0" xfId="12" quotePrefix="1" applyNumberFormat="1" applyFont="1" applyFill="1" applyBorder="1" applyAlignment="1">
      <alignment horizontal="right" indent="1"/>
    </xf>
    <xf numFmtId="0" fontId="35" fillId="2" borderId="0" xfId="12" applyFont="1" applyFill="1" applyBorder="1" applyAlignment="1"/>
    <xf numFmtId="0" fontId="48" fillId="2" borderId="2" xfId="12" applyFont="1" applyFill="1" applyBorder="1" applyAlignment="1">
      <alignment horizontal="left" vertical="top" indent="1"/>
    </xf>
    <xf numFmtId="0" fontId="46" fillId="2" borderId="0" xfId="12" applyFont="1" applyFill="1" applyBorder="1" applyAlignment="1">
      <alignment horizontal="left" vertical="center" indent="1"/>
    </xf>
    <xf numFmtId="166" fontId="46" fillId="2" borderId="0" xfId="12" applyNumberFormat="1" applyFont="1" applyFill="1" applyBorder="1" applyAlignment="1" applyProtection="1">
      <protection locked="0"/>
    </xf>
    <xf numFmtId="0" fontId="46" fillId="2" borderId="0" xfId="12" applyFont="1" applyFill="1" applyBorder="1" applyAlignment="1">
      <alignment horizontal="left" indent="1"/>
    </xf>
    <xf numFmtId="0" fontId="46" fillId="2" borderId="0" xfId="12" applyFont="1" applyFill="1" applyBorder="1" applyAlignment="1" applyProtection="1">
      <protection locked="0"/>
    </xf>
    <xf numFmtId="0" fontId="48" fillId="2" borderId="0" xfId="19" applyFont="1" applyFill="1" applyBorder="1" applyAlignment="1">
      <alignment vertical="top"/>
    </xf>
    <xf numFmtId="0" fontId="46" fillId="2" borderId="0" xfId="19" applyFont="1" applyFill="1" applyBorder="1" applyAlignment="1"/>
    <xf numFmtId="166" fontId="46" fillId="2" borderId="0" xfId="12" applyNumberFormat="1" applyFont="1" applyFill="1" applyBorder="1" applyAlignment="1">
      <alignment horizontal="right" vertical="center" indent="1"/>
    </xf>
    <xf numFmtId="0" fontId="46" fillId="2" borderId="0" xfId="20" applyFont="1" applyFill="1" applyBorder="1" applyAlignment="1"/>
    <xf numFmtId="0" fontId="46" fillId="2" borderId="0" xfId="12" applyFont="1" applyFill="1" applyBorder="1">
      <alignment vertical="top"/>
    </xf>
    <xf numFmtId="166" fontId="46" fillId="2" borderId="0" xfId="12" applyNumberFormat="1" applyFont="1" applyFill="1" applyBorder="1" applyAlignment="1">
      <alignment horizontal="right" indent="1"/>
    </xf>
    <xf numFmtId="0" fontId="48" fillId="2" borderId="2" xfId="12" applyFont="1" applyFill="1" applyBorder="1" applyAlignment="1">
      <alignment horizontal="left" indent="1"/>
    </xf>
    <xf numFmtId="3" fontId="46" fillId="2" borderId="0" xfId="12" applyNumberFormat="1" applyFont="1" applyFill="1" applyBorder="1" applyAlignment="1" applyProtection="1">
      <alignment horizontal="right" vertical="center"/>
      <protection locked="0"/>
    </xf>
    <xf numFmtId="3" fontId="46" fillId="2" borderId="0" xfId="12" applyNumberFormat="1" applyFont="1" applyFill="1" applyBorder="1" applyAlignment="1">
      <alignment horizontal="right"/>
    </xf>
    <xf numFmtId="0" fontId="46" fillId="2" borderId="6" xfId="12" applyFont="1" applyFill="1" applyBorder="1" applyAlignment="1">
      <alignment horizontal="left" vertical="center" indent="1"/>
    </xf>
    <xf numFmtId="164" fontId="46" fillId="2" borderId="6" xfId="12" applyNumberFormat="1" applyFont="1" applyFill="1" applyBorder="1" applyAlignment="1" applyProtection="1">
      <alignment horizontal="right" vertical="center"/>
      <protection locked="0"/>
    </xf>
    <xf numFmtId="164" fontId="46" fillId="2" borderId="6" xfId="12" applyNumberFormat="1" applyFont="1" applyFill="1" applyBorder="1" applyAlignment="1">
      <alignment horizontal="right"/>
    </xf>
    <xf numFmtId="0" fontId="64" fillId="2" borderId="0" xfId="12" applyFont="1" applyFill="1" applyBorder="1" applyAlignment="1"/>
    <xf numFmtId="170" fontId="58" fillId="2" borderId="0" xfId="12" applyNumberFormat="1" applyFont="1" applyFill="1" applyAlignment="1" applyProtection="1">
      <protection locked="0"/>
    </xf>
    <xf numFmtId="0" fontId="58" fillId="2" borderId="0" xfId="12" applyFont="1" applyFill="1" applyAlignment="1" applyProtection="1">
      <protection locked="0"/>
    </xf>
    <xf numFmtId="0" fontId="48" fillId="2" borderId="0" xfId="12" applyFont="1" applyFill="1">
      <alignment vertical="top"/>
    </xf>
    <xf numFmtId="0" fontId="48" fillId="2" borderId="0" xfId="12" applyFont="1" applyFill="1" applyBorder="1" applyAlignment="1">
      <alignment horizontal="left" vertical="center" indent="1"/>
    </xf>
    <xf numFmtId="3" fontId="46" fillId="2" borderId="0" xfId="12" applyNumberFormat="1" applyFont="1" applyFill="1" applyBorder="1" applyAlignment="1" applyProtection="1">
      <alignment horizontal="center" vertical="center"/>
      <protection locked="0"/>
    </xf>
    <xf numFmtId="0" fontId="107" fillId="2" borderId="0" xfId="12" applyFont="1" applyFill="1" applyBorder="1" applyAlignment="1">
      <alignment horizontal="left" vertical="center" indent="3"/>
    </xf>
    <xf numFmtId="0" fontId="48" fillId="2" borderId="0" xfId="12" applyFont="1" applyFill="1" applyBorder="1" applyAlignment="1">
      <alignment horizontal="left" vertical="top" indent="1"/>
    </xf>
    <xf numFmtId="0" fontId="48" fillId="2" borderId="6" xfId="12" applyFont="1" applyFill="1" applyBorder="1" applyAlignment="1">
      <alignment horizontal="left" indent="1"/>
    </xf>
    <xf numFmtId="0" fontId="46" fillId="2" borderId="0" xfId="12" applyFont="1" applyFill="1" applyAlignment="1">
      <alignment horizontal="left"/>
    </xf>
    <xf numFmtId="0" fontId="46" fillId="2" borderId="0" xfId="12" applyFont="1" applyFill="1" applyAlignment="1">
      <alignment vertical="center"/>
    </xf>
    <xf numFmtId="16" fontId="47" fillId="2" borderId="0" xfId="12" quotePrefix="1" applyNumberFormat="1" applyFont="1" applyFill="1" applyBorder="1" applyAlignment="1" applyProtection="1">
      <alignment horizontal="right" indent="1"/>
      <protection locked="0"/>
    </xf>
    <xf numFmtId="16" fontId="47" fillId="2" borderId="0" xfId="12" quotePrefix="1" applyNumberFormat="1" applyFont="1" applyFill="1" applyBorder="1" applyAlignment="1">
      <alignment horizontal="right" indent="1"/>
    </xf>
    <xf numFmtId="0" fontId="48" fillId="2" borderId="2" xfId="12" applyFont="1" applyFill="1" applyBorder="1" applyAlignment="1">
      <alignment horizontal="left" vertical="center"/>
    </xf>
    <xf numFmtId="0" fontId="48" fillId="2" borderId="0" xfId="12" applyFont="1" applyFill="1" applyAlignment="1">
      <alignment horizontal="left" vertical="center"/>
    </xf>
    <xf numFmtId="170" fontId="46" fillId="2" borderId="0" xfId="22" applyNumberFormat="1" applyFont="1" applyFill="1" applyAlignment="1" applyProtection="1">
      <alignment horizontal="right"/>
      <protection locked="0"/>
    </xf>
    <xf numFmtId="170" fontId="46" fillId="2" borderId="0" xfId="22" applyNumberFormat="1" applyFont="1" applyFill="1" applyAlignment="1">
      <alignment horizontal="right"/>
    </xf>
    <xf numFmtId="170" fontId="46" fillId="2" borderId="0" xfId="22" applyNumberFormat="1" applyFont="1" applyFill="1" applyAlignment="1">
      <alignment horizontal="right" vertical="center"/>
    </xf>
    <xf numFmtId="0" fontId="46" fillId="2" borderId="0" xfId="12" applyFont="1" applyFill="1" applyAlignment="1">
      <alignment horizontal="left" vertical="center"/>
    </xf>
    <xf numFmtId="172" fontId="46" fillId="2" borderId="0" xfId="22" applyNumberFormat="1" applyFont="1" applyFill="1" applyAlignment="1" applyProtection="1">
      <alignment horizontal="right"/>
      <protection locked="0"/>
    </xf>
    <xf numFmtId="172" fontId="46" fillId="2" borderId="0" xfId="22" applyNumberFormat="1" applyFont="1" applyFill="1" applyAlignment="1">
      <alignment horizontal="right"/>
    </xf>
    <xf numFmtId="172" fontId="46" fillId="2" borderId="0" xfId="22" applyNumberFormat="1" applyFont="1" applyFill="1" applyAlignment="1">
      <alignment vertical="center"/>
    </xf>
    <xf numFmtId="0" fontId="46" fillId="2" borderId="6" xfId="12" applyFont="1" applyFill="1" applyBorder="1" applyAlignment="1">
      <alignment horizontal="left" vertical="center"/>
    </xf>
    <xf numFmtId="172" fontId="46" fillId="2" borderId="6" xfId="22" applyNumberFormat="1" applyFont="1" applyFill="1" applyBorder="1" applyAlignment="1" applyProtection="1">
      <alignment horizontal="right"/>
      <protection locked="0"/>
    </xf>
    <xf numFmtId="172" fontId="46" fillId="2" borderId="6" xfId="22" applyNumberFormat="1" applyFont="1" applyFill="1" applyBorder="1" applyAlignment="1">
      <alignment horizontal="right"/>
    </xf>
    <xf numFmtId="172" fontId="46" fillId="2" borderId="6" xfId="22" applyNumberFormat="1" applyFont="1" applyFill="1" applyBorder="1" applyAlignment="1">
      <alignment vertical="center"/>
    </xf>
    <xf numFmtId="0" fontId="46" fillId="2" borderId="0" xfId="12" applyFont="1" applyFill="1" applyBorder="1" applyAlignment="1">
      <alignment horizontal="left" vertical="center"/>
    </xf>
    <xf numFmtId="172" fontId="46" fillId="2" borderId="0" xfId="22" applyNumberFormat="1" applyFont="1" applyFill="1" applyAlignment="1" applyProtection="1">
      <alignment vertical="center"/>
      <protection locked="0"/>
    </xf>
    <xf numFmtId="172" fontId="46" fillId="2" borderId="6" xfId="22" applyNumberFormat="1" applyFont="1" applyFill="1" applyBorder="1" applyAlignment="1" applyProtection="1">
      <alignment vertical="center"/>
      <protection locked="0"/>
    </xf>
    <xf numFmtId="0" fontId="48" fillId="2" borderId="7" xfId="12" applyFont="1" applyFill="1" applyBorder="1" applyAlignment="1">
      <alignment horizontal="left" vertical="center"/>
    </xf>
    <xf numFmtId="172" fontId="48" fillId="2" borderId="7" xfId="22" applyNumberFormat="1" applyFont="1" applyFill="1" applyBorder="1" applyAlignment="1" applyProtection="1">
      <alignment vertical="center"/>
      <protection locked="0"/>
    </xf>
    <xf numFmtId="172" fontId="48" fillId="2" borderId="7" xfId="22" applyNumberFormat="1" applyFont="1" applyFill="1" applyBorder="1" applyAlignment="1">
      <alignment vertical="center"/>
    </xf>
    <xf numFmtId="0" fontId="46" fillId="2" borderId="7" xfId="12" applyFont="1" applyFill="1" applyBorder="1" applyAlignment="1">
      <alignment horizontal="left" vertical="center"/>
    </xf>
    <xf numFmtId="172" fontId="46" fillId="2" borderId="7" xfId="22" applyNumberFormat="1" applyFont="1" applyFill="1" applyBorder="1" applyAlignment="1" applyProtection="1">
      <alignment vertical="center"/>
      <protection locked="0"/>
    </xf>
    <xf numFmtId="172" fontId="46" fillId="2" borderId="7" xfId="22" applyNumberFormat="1" applyFont="1" applyFill="1" applyBorder="1" applyAlignment="1">
      <alignment vertical="center"/>
    </xf>
    <xf numFmtId="0" fontId="46" fillId="2" borderId="0" xfId="12" quotePrefix="1" applyFont="1" applyFill="1" applyBorder="1" applyAlignment="1">
      <alignment horizontal="left" vertical="center"/>
    </xf>
    <xf numFmtId="0" fontId="46" fillId="2" borderId="6" xfId="12" quotePrefix="1" applyFont="1" applyFill="1" applyBorder="1" applyAlignment="1">
      <alignment horizontal="left" vertical="center"/>
    </xf>
    <xf numFmtId="0" fontId="48" fillId="2" borderId="7" xfId="12" quotePrefix="1" applyFont="1" applyFill="1" applyBorder="1" applyAlignment="1">
      <alignment horizontal="left" vertical="center"/>
    </xf>
    <xf numFmtId="0" fontId="39" fillId="2" borderId="0" xfId="12" applyFont="1" applyFill="1" applyBorder="1">
      <alignment vertical="top"/>
    </xf>
    <xf numFmtId="16" fontId="48" fillId="2" borderId="0" xfId="12" quotePrefix="1" applyNumberFormat="1" applyFont="1" applyFill="1" applyBorder="1" applyAlignment="1">
      <alignment horizontal="right"/>
    </xf>
    <xf numFmtId="16" fontId="48" fillId="2" borderId="0" xfId="12" quotePrefix="1" applyNumberFormat="1" applyFont="1" applyFill="1" applyBorder="1" applyAlignment="1">
      <alignment horizontal="right" indent="1"/>
    </xf>
    <xf numFmtId="0" fontId="48" fillId="2" borderId="0" xfId="12" applyNumberFormat="1" applyFont="1" applyFill="1" applyBorder="1" applyAlignment="1">
      <alignment horizontal="right"/>
    </xf>
    <xf numFmtId="0" fontId="48" fillId="2" borderId="2" xfId="12" applyFont="1" applyFill="1" applyBorder="1" applyAlignment="1">
      <alignment horizontal="left" vertical="top"/>
    </xf>
    <xf numFmtId="172" fontId="46" fillId="2" borderId="0" xfId="22" applyNumberFormat="1" applyFont="1" applyFill="1" applyBorder="1" applyAlignment="1" applyProtection="1">
      <alignment vertical="center"/>
      <protection locked="0"/>
    </xf>
    <xf numFmtId="172" fontId="46" fillId="2" borderId="0" xfId="22" applyNumberFormat="1" applyFont="1" applyFill="1" applyBorder="1" applyAlignment="1">
      <alignment vertical="center"/>
    </xf>
    <xf numFmtId="172" fontId="46" fillId="2" borderId="0" xfId="22" applyNumberFormat="1" applyFont="1" applyFill="1" applyBorder="1" applyAlignment="1">
      <alignment horizontal="right" vertical="center"/>
    </xf>
    <xf numFmtId="0" fontId="98" fillId="2" borderId="0" xfId="12" applyFont="1" applyFill="1" applyBorder="1" applyAlignment="1"/>
    <xf numFmtId="166" fontId="58" fillId="2" borderId="0" xfId="12" applyNumberFormat="1" applyFont="1" applyFill="1" applyBorder="1" applyAlignment="1" applyProtection="1">
      <protection locked="0"/>
    </xf>
    <xf numFmtId="0" fontId="58" fillId="2" borderId="0" xfId="12" applyFont="1" applyFill="1" applyBorder="1" applyAlignment="1"/>
    <xf numFmtId="3" fontId="47" fillId="2" borderId="0" xfId="12" applyNumberFormat="1" applyFont="1" applyFill="1" applyBorder="1" applyAlignment="1">
      <alignment horizontal="right"/>
    </xf>
    <xf numFmtId="0" fontId="126" fillId="2" borderId="0" xfId="12" applyFont="1" applyFill="1" applyBorder="1" applyAlignment="1"/>
    <xf numFmtId="0" fontId="47" fillId="2" borderId="2" xfId="12" applyFont="1" applyFill="1" applyBorder="1" applyAlignment="1">
      <alignment horizontal="left" vertical="center"/>
    </xf>
    <xf numFmtId="0" fontId="53" fillId="2" borderId="2" xfId="12" applyFont="1" applyFill="1" applyBorder="1" applyAlignment="1">
      <alignment horizontal="center" vertical="center"/>
    </xf>
    <xf numFmtId="3" fontId="53" fillId="2" borderId="2" xfId="12" applyNumberFormat="1" applyFont="1" applyFill="1" applyBorder="1" applyAlignment="1">
      <alignment horizontal="center" vertical="center"/>
    </xf>
    <xf numFmtId="0" fontId="58" fillId="2" borderId="0" xfId="12" applyFont="1" applyFill="1" applyBorder="1" applyAlignment="1">
      <alignment horizontal="left"/>
    </xf>
    <xf numFmtId="0" fontId="47" fillId="2" borderId="7" xfId="12" applyFont="1" applyFill="1" applyBorder="1" applyAlignment="1">
      <alignment horizontal="left"/>
    </xf>
    <xf numFmtId="0" fontId="48" fillId="2" borderId="7" xfId="12" applyFont="1" applyFill="1" applyBorder="1" applyAlignment="1" applyProtection="1">
      <alignment horizontal="left"/>
      <protection locked="0"/>
    </xf>
    <xf numFmtId="0" fontId="48" fillId="2" borderId="7" xfId="12" applyFont="1" applyFill="1" applyBorder="1" applyAlignment="1">
      <alignment horizontal="left"/>
    </xf>
    <xf numFmtId="0" fontId="58" fillId="2" borderId="6" xfId="12" applyFont="1" applyFill="1" applyBorder="1" applyAlignment="1">
      <alignment horizontal="left"/>
    </xf>
    <xf numFmtId="0" fontId="64" fillId="2" borderId="0" xfId="12" applyFont="1" applyFill="1" applyAlignment="1"/>
    <xf numFmtId="0" fontId="132" fillId="2" borderId="0" xfId="12" applyFont="1" applyFill="1" applyBorder="1" applyAlignment="1" applyProtection="1">
      <protection locked="0"/>
    </xf>
    <xf numFmtId="0" fontId="132" fillId="2" borderId="0" xfId="12" applyFont="1" applyFill="1" applyBorder="1" applyAlignment="1"/>
    <xf numFmtId="3" fontId="133" fillId="2" borderId="0" xfId="12" applyNumberFormat="1" applyFont="1" applyFill="1" applyBorder="1" applyAlignment="1">
      <alignment horizontal="right"/>
    </xf>
    <xf numFmtId="0" fontId="47" fillId="2" borderId="0" xfId="12" applyFont="1" applyFill="1" applyBorder="1" applyAlignment="1">
      <alignment horizontal="left" indent="1"/>
    </xf>
    <xf numFmtId="16" fontId="47" fillId="2" borderId="0" xfId="12" quotePrefix="1" applyNumberFormat="1" applyFont="1" applyFill="1" applyBorder="1" applyAlignment="1">
      <alignment horizontal="right" vertical="center"/>
    </xf>
    <xf numFmtId="0" fontId="47" fillId="2" borderId="2" xfId="12" applyFont="1" applyFill="1" applyBorder="1" applyAlignment="1">
      <alignment horizontal="left"/>
    </xf>
    <xf numFmtId="164" fontId="58" fillId="2" borderId="6" xfId="12" applyNumberFormat="1" applyFont="1" applyFill="1" applyBorder="1" applyAlignment="1" applyProtection="1">
      <alignment horizontal="center" vertical="center"/>
      <protection locked="0"/>
    </xf>
    <xf numFmtId="164" fontId="46" fillId="2" borderId="6" xfId="12" applyNumberFormat="1" applyFont="1" applyFill="1" applyBorder="1" applyAlignment="1">
      <alignment horizontal="center" vertical="center"/>
    </xf>
    <xf numFmtId="3" fontId="58" fillId="2" borderId="0" xfId="12" applyNumberFormat="1" applyFont="1" applyFill="1" applyBorder="1" applyAlignment="1" applyProtection="1">
      <alignment horizontal="right" vertical="top"/>
      <protection locked="0"/>
    </xf>
    <xf numFmtId="3" fontId="122" fillId="2" borderId="0" xfId="12" applyNumberFormat="1" applyFont="1" applyFill="1" applyBorder="1" applyAlignment="1">
      <alignment vertical="top"/>
    </xf>
    <xf numFmtId="3" fontId="122" fillId="2" borderId="0" xfId="12" applyNumberFormat="1" applyFont="1" applyFill="1" applyBorder="1" applyAlignment="1">
      <alignment horizontal="right" vertical="top"/>
    </xf>
    <xf numFmtId="3" fontId="122" fillId="2" borderId="0" xfId="12" applyNumberFormat="1" applyFont="1" applyFill="1" applyBorder="1" applyAlignment="1">
      <alignment horizontal="right"/>
    </xf>
    <xf numFmtId="0" fontId="46" fillId="2" borderId="0" xfId="12" quotePrefix="1" applyFont="1" applyFill="1" applyBorder="1" applyAlignment="1">
      <alignment horizontal="left" vertical="center" indent="1"/>
    </xf>
    <xf numFmtId="172" fontId="48" fillId="2" borderId="0" xfId="22" applyNumberFormat="1" applyFont="1" applyFill="1" applyBorder="1" applyAlignment="1">
      <alignment vertical="center"/>
    </xf>
    <xf numFmtId="0" fontId="48" fillId="2" borderId="0" xfId="12" quotePrefix="1" applyFont="1" applyFill="1" applyBorder="1" applyAlignment="1">
      <alignment horizontal="left" vertical="center" indent="1"/>
    </xf>
    <xf numFmtId="0" fontId="48" fillId="2" borderId="2" xfId="12" applyFont="1" applyFill="1" applyBorder="1" applyAlignment="1">
      <alignment horizontal="right" wrapText="1"/>
    </xf>
    <xf numFmtId="0" fontId="48" fillId="2" borderId="2" xfId="12" quotePrefix="1" applyFont="1" applyFill="1" applyBorder="1" applyAlignment="1">
      <alignment horizontal="right" wrapText="1"/>
    </xf>
    <xf numFmtId="164" fontId="48" fillId="2" borderId="2" xfId="12" applyNumberFormat="1" applyFont="1" applyFill="1" applyBorder="1" applyAlignment="1">
      <alignment horizontal="right" wrapText="1"/>
    </xf>
    <xf numFmtId="0" fontId="46" fillId="2" borderId="0" xfId="12" applyFont="1" applyFill="1" applyBorder="1" applyAlignment="1"/>
    <xf numFmtId="3" fontId="46" fillId="2" borderId="0" xfId="12" applyNumberFormat="1" applyFont="1" applyFill="1" applyBorder="1" applyAlignment="1" applyProtection="1">
      <alignment horizontal="right"/>
      <protection locked="0"/>
    </xf>
    <xf numFmtId="164" fontId="46" fillId="2" borderId="0" xfId="12" applyNumberFormat="1" applyFont="1" applyFill="1" applyBorder="1" applyAlignment="1" applyProtection="1">
      <alignment horizontal="right"/>
      <protection locked="0"/>
    </xf>
    <xf numFmtId="0" fontId="107" fillId="2" borderId="0" xfId="12" applyFont="1" applyFill="1" applyBorder="1" applyAlignment="1"/>
    <xf numFmtId="0" fontId="46" fillId="2" borderId="0" xfId="12" quotePrefix="1" applyFont="1" applyFill="1" applyBorder="1" applyAlignment="1">
      <alignment horizontal="left" indent="1"/>
    </xf>
    <xf numFmtId="176" fontId="46" fillId="2" borderId="0" xfId="12" applyNumberFormat="1" applyFont="1" applyFill="1" applyBorder="1" applyAlignment="1" applyProtection="1">
      <alignment horizontal="right"/>
      <protection locked="0"/>
    </xf>
    <xf numFmtId="0" fontId="46" fillId="2" borderId="6" xfId="12" applyFont="1" applyFill="1" applyBorder="1" applyAlignment="1"/>
    <xf numFmtId="0" fontId="64" fillId="2" borderId="0" xfId="12" applyFont="1" applyFill="1" applyBorder="1" applyAlignment="1">
      <alignment horizontal="left" vertical="top"/>
    </xf>
    <xf numFmtId="0" fontId="64" fillId="2" borderId="0" xfId="12" applyFont="1" applyFill="1" applyBorder="1" applyAlignment="1">
      <alignment horizontal="left" vertical="top" wrapText="1"/>
    </xf>
    <xf numFmtId="0" fontId="48" fillId="2" borderId="2" xfId="12" applyFont="1" applyFill="1" applyBorder="1" applyAlignment="1">
      <alignment horizontal="left" vertical="center" indent="1"/>
    </xf>
    <xf numFmtId="0" fontId="46" fillId="2" borderId="0" xfId="12" applyFont="1" applyFill="1" applyAlignment="1">
      <alignment horizontal="left" vertical="center" indent="1"/>
    </xf>
    <xf numFmtId="0" fontId="48" fillId="2" borderId="7" xfId="12" applyFont="1" applyFill="1" applyBorder="1" applyAlignment="1">
      <alignment horizontal="left" vertical="center" indent="1"/>
    </xf>
    <xf numFmtId="0" fontId="46" fillId="2" borderId="7" xfId="12" applyFont="1" applyFill="1" applyBorder="1" applyAlignment="1">
      <alignment horizontal="left" vertical="center" indent="1"/>
    </xf>
    <xf numFmtId="0" fontId="46" fillId="2" borderId="6" xfId="12" quotePrefix="1" applyFont="1" applyFill="1" applyBorder="1" applyAlignment="1">
      <alignment horizontal="left" vertical="center" indent="1"/>
    </xf>
    <xf numFmtId="0" fontId="48" fillId="2" borderId="7" xfId="12" quotePrefix="1" applyFont="1" applyFill="1" applyBorder="1" applyAlignment="1">
      <alignment horizontal="left" vertical="center" indent="1"/>
    </xf>
    <xf numFmtId="172" fontId="48" fillId="2" borderId="7" xfId="22" applyNumberFormat="1" applyFont="1" applyFill="1" applyBorder="1" applyAlignment="1"/>
    <xf numFmtId="0" fontId="64" fillId="2" borderId="0" xfId="12" applyFont="1" applyFill="1" applyBorder="1" applyAlignment="1">
      <alignment horizontal="left" indent="1"/>
    </xf>
    <xf numFmtId="0" fontId="64" fillId="2" borderId="0" xfId="12" applyFont="1" applyFill="1" applyAlignment="1">
      <alignment horizontal="left" indent="1"/>
    </xf>
    <xf numFmtId="0" fontId="46" fillId="2" borderId="6" xfId="12" applyFont="1" applyFill="1" applyBorder="1" applyAlignment="1">
      <alignment horizontal="left" vertical="top" indent="1"/>
    </xf>
    <xf numFmtId="3" fontId="46" fillId="2" borderId="0" xfId="12" applyNumberFormat="1" applyFont="1" applyFill="1" applyBorder="1" applyAlignment="1" applyProtection="1">
      <alignment horizontal="right" vertical="top"/>
      <protection locked="0"/>
    </xf>
    <xf numFmtId="3" fontId="46" fillId="2" borderId="0" xfId="12" applyNumberFormat="1" applyFont="1" applyFill="1" applyBorder="1" applyAlignment="1">
      <alignment horizontal="right" vertical="top"/>
    </xf>
    <xf numFmtId="166" fontId="46" fillId="2" borderId="6" xfId="12" applyNumberFormat="1" applyFont="1" applyFill="1" applyBorder="1" applyAlignment="1" applyProtection="1">
      <protection locked="0"/>
    </xf>
    <xf numFmtId="0" fontId="48" fillId="2" borderId="0" xfId="23" applyFont="1" applyFill="1" applyBorder="1" applyAlignment="1"/>
    <xf numFmtId="166" fontId="46" fillId="2" borderId="0" xfId="12" applyNumberFormat="1" applyFont="1" applyFill="1" applyBorder="1" applyAlignment="1"/>
    <xf numFmtId="0" fontId="46" fillId="2" borderId="6" xfId="12" applyFont="1" applyFill="1" applyBorder="1">
      <alignment vertical="top"/>
    </xf>
    <xf numFmtId="166" fontId="46" fillId="2" borderId="6" xfId="12" applyNumberFormat="1" applyFont="1" applyFill="1" applyBorder="1" applyAlignment="1"/>
    <xf numFmtId="0" fontId="48" fillId="2" borderId="0" xfId="12" applyFont="1" applyFill="1" applyBorder="1" applyAlignment="1">
      <alignment horizontal="left" indent="1"/>
    </xf>
    <xf numFmtId="3" fontId="46" fillId="2" borderId="0" xfId="12" applyNumberFormat="1" applyFont="1" applyFill="1" applyBorder="1" applyAlignment="1">
      <alignment horizontal="right" vertical="center"/>
    </xf>
    <xf numFmtId="164" fontId="46" fillId="2" borderId="6" xfId="12" applyNumberFormat="1" applyFont="1" applyFill="1" applyBorder="1" applyAlignment="1">
      <alignment horizontal="right" vertical="center"/>
    </xf>
    <xf numFmtId="166" fontId="58" fillId="2" borderId="0" xfId="12" applyNumberFormat="1" applyFont="1" applyFill="1" applyBorder="1" applyAlignment="1"/>
    <xf numFmtId="0" fontId="48" fillId="2" borderId="0" xfId="12" applyFont="1" applyFill="1" applyBorder="1" applyAlignment="1"/>
    <xf numFmtId="0" fontId="44" fillId="2" borderId="2" xfId="12" applyFont="1" applyFill="1" applyBorder="1" applyAlignment="1">
      <alignment horizontal="center"/>
    </xf>
    <xf numFmtId="3" fontId="44" fillId="2" borderId="2" xfId="12" applyNumberFormat="1" applyFont="1" applyFill="1" applyBorder="1" applyAlignment="1">
      <alignment horizontal="center"/>
    </xf>
    <xf numFmtId="0" fontId="44" fillId="2" borderId="2" xfId="12" applyFont="1" applyFill="1" applyBorder="1" applyAlignment="1">
      <alignment horizontal="right"/>
    </xf>
    <xf numFmtId="0" fontId="48" fillId="2" borderId="7" xfId="12" applyFont="1" applyFill="1" applyBorder="1" applyAlignment="1">
      <alignment horizontal="left" indent="1"/>
    </xf>
    <xf numFmtId="166" fontId="46" fillId="2" borderId="7" xfId="12" applyNumberFormat="1" applyFont="1" applyFill="1" applyBorder="1" applyAlignment="1" applyProtection="1">
      <alignment horizontal="right" vertical="top" indent="1"/>
      <protection locked="0"/>
    </xf>
    <xf numFmtId="0" fontId="46" fillId="2" borderId="6" xfId="12" applyFont="1" applyFill="1" applyBorder="1" applyAlignment="1">
      <alignment horizontal="left" indent="1"/>
    </xf>
    <xf numFmtId="3" fontId="48" fillId="2" borderId="0" xfId="12" applyNumberFormat="1" applyFont="1" applyFill="1" applyBorder="1" applyAlignment="1">
      <alignment horizontal="right"/>
    </xf>
    <xf numFmtId="166" fontId="46" fillId="2" borderId="6" xfId="12" applyNumberFormat="1" applyFont="1" applyFill="1" applyBorder="1" applyAlignment="1" applyProtection="1">
      <alignment horizontal="center"/>
      <protection locked="0"/>
    </xf>
    <xf numFmtId="166" fontId="46" fillId="2" borderId="6" xfId="12" applyNumberFormat="1" applyFont="1" applyFill="1" applyBorder="1" applyAlignment="1">
      <alignment horizontal="center"/>
    </xf>
    <xf numFmtId="164" fontId="58" fillId="2" borderId="0" xfId="12" applyNumberFormat="1" applyFont="1" applyFill="1" applyBorder="1" applyAlignment="1">
      <alignment horizontal="right" vertical="top" indent="1"/>
    </xf>
    <xf numFmtId="0" fontId="122" fillId="2" borderId="0" xfId="12" applyFont="1" applyFill="1" applyBorder="1" applyAlignment="1">
      <alignment horizontal="right" indent="1"/>
    </xf>
    <xf numFmtId="3" fontId="122" fillId="2" borderId="0" xfId="12" applyNumberFormat="1" applyFont="1" applyFill="1" applyBorder="1" applyAlignment="1">
      <alignment horizontal="right" vertical="top" indent="1"/>
    </xf>
    <xf numFmtId="164" fontId="122" fillId="2" borderId="0" xfId="12" applyNumberFormat="1" applyFont="1" applyFill="1" applyBorder="1" applyAlignment="1">
      <alignment horizontal="right" vertical="top" indent="1"/>
    </xf>
    <xf numFmtId="3" fontId="58" fillId="2" borderId="0" xfId="12" applyNumberFormat="1" applyFont="1" applyFill="1" applyBorder="1" applyAlignment="1">
      <alignment horizontal="right" vertical="top"/>
    </xf>
    <xf numFmtId="0" fontId="122" fillId="2" borderId="0" xfId="12" applyFont="1" applyFill="1" applyBorder="1" applyAlignment="1"/>
    <xf numFmtId="3" fontId="140" fillId="2" borderId="0" xfId="12" applyNumberFormat="1" applyFont="1" applyFill="1" applyBorder="1" applyAlignment="1">
      <alignment horizontal="right"/>
    </xf>
    <xf numFmtId="0" fontId="47" fillId="2" borderId="0" xfId="12" applyFont="1" applyFill="1" applyBorder="1">
      <alignment vertical="top"/>
    </xf>
    <xf numFmtId="0" fontId="140" fillId="2" borderId="0" xfId="12" applyFont="1" applyFill="1" applyBorder="1">
      <alignment vertical="top"/>
    </xf>
    <xf numFmtId="0" fontId="122" fillId="2" borderId="0" xfId="12" applyFont="1" applyFill="1" applyBorder="1">
      <alignment vertical="top"/>
    </xf>
    <xf numFmtId="16" fontId="140" fillId="2" borderId="0" xfId="12" quotePrefix="1" applyNumberFormat="1" applyFont="1" applyFill="1" applyBorder="1" applyAlignment="1">
      <alignment horizontal="right" indent="1"/>
    </xf>
    <xf numFmtId="166" fontId="58" fillId="2" borderId="0" xfId="12" applyNumberFormat="1" applyFont="1" applyFill="1" applyBorder="1" applyAlignment="1">
      <alignment horizontal="right" vertical="center" indent="1"/>
    </xf>
    <xf numFmtId="166" fontId="122" fillId="2" borderId="0" xfId="12" applyNumberFormat="1" applyFont="1" applyFill="1" applyBorder="1" applyAlignment="1">
      <alignment horizontal="right" vertical="center" indent="1"/>
    </xf>
    <xf numFmtId="0" fontId="122" fillId="2" borderId="0" xfId="12" applyFont="1" applyFill="1" applyBorder="1" applyAlignment="1">
      <alignment horizontal="right" vertical="center"/>
    </xf>
    <xf numFmtId="0" fontId="48" fillId="2" borderId="0" xfId="12" applyFont="1" applyFill="1" applyBorder="1" applyAlignment="1">
      <alignment horizontal="left" vertical="center"/>
    </xf>
    <xf numFmtId="0" fontId="107" fillId="2" borderId="0" xfId="12" applyFont="1" applyFill="1" applyBorder="1" applyAlignment="1">
      <alignment horizontal="left" vertical="center" indent="2"/>
    </xf>
    <xf numFmtId="0" fontId="46" fillId="2" borderId="0" xfId="12" applyFont="1" applyFill="1" applyBorder="1" applyAlignment="1">
      <alignment horizontal="left" vertical="center" wrapText="1"/>
    </xf>
    <xf numFmtId="0" fontId="48" fillId="2" borderId="2" xfId="12" applyFont="1" applyFill="1" applyBorder="1" applyAlignment="1">
      <alignment horizontal="left" vertical="center" wrapText="1"/>
    </xf>
    <xf numFmtId="0" fontId="107" fillId="2" borderId="0" xfId="12" applyFont="1" applyFill="1" applyBorder="1" applyAlignment="1">
      <alignment horizontal="left" vertical="center"/>
    </xf>
    <xf numFmtId="164" fontId="46" fillId="2" borderId="0" xfId="12" applyNumberFormat="1" applyFont="1" applyFill="1" applyBorder="1" applyAlignment="1" applyProtection="1">
      <alignment horizontal="right" vertical="center"/>
      <protection locked="0"/>
    </xf>
    <xf numFmtId="1" fontId="46" fillId="2" borderId="6" xfId="12" applyNumberFormat="1" applyFont="1" applyFill="1" applyBorder="1" applyAlignment="1" applyProtection="1">
      <alignment horizontal="right" vertical="center"/>
      <protection locked="0"/>
    </xf>
    <xf numFmtId="0" fontId="64" fillId="2" borderId="0" xfId="12" applyFont="1" applyFill="1" applyBorder="1" applyAlignment="1">
      <alignment vertical="center"/>
    </xf>
    <xf numFmtId="0" fontId="64" fillId="2" borderId="0" xfId="12" applyFont="1" applyFill="1" applyBorder="1" applyAlignment="1">
      <alignment horizontal="left" wrapText="1"/>
    </xf>
    <xf numFmtId="0" fontId="48" fillId="2" borderId="0" xfId="12" applyFont="1" applyFill="1" applyAlignment="1"/>
    <xf numFmtId="9" fontId="56" fillId="0" borderId="0" xfId="1" applyNumberFormat="1" applyFont="1" applyFill="1" applyBorder="1" applyAlignment="1">
      <alignment horizontal="left" vertical="center" indent="1"/>
    </xf>
    <xf numFmtId="9" fontId="36" fillId="0" borderId="0" xfId="1" applyNumberFormat="1" applyFont="1" applyFill="1" applyBorder="1" applyAlignment="1">
      <alignment horizontal="center" vertical="center"/>
    </xf>
    <xf numFmtId="0" fontId="52" fillId="0" borderId="0" xfId="1" applyFont="1" applyFill="1" applyBorder="1" applyAlignment="1">
      <alignment horizontal="left" vertical="center" indent="1"/>
    </xf>
    <xf numFmtId="0" fontId="54" fillId="0" borderId="0" xfId="1" applyFont="1" applyFill="1" applyBorder="1" applyAlignment="1">
      <alignment horizontal="left" vertical="center" indent="1"/>
    </xf>
    <xf numFmtId="0" fontId="34" fillId="0" borderId="0" xfId="1" applyFont="1" applyFill="1" applyBorder="1" applyAlignment="1">
      <alignment horizontal="right" vertical="center" indent="1"/>
    </xf>
    <xf numFmtId="1" fontId="34" fillId="0" borderId="0" xfId="1" applyNumberFormat="1" applyFont="1" applyFill="1" applyBorder="1" applyAlignment="1">
      <alignment horizontal="right" vertical="center" indent="1"/>
    </xf>
    <xf numFmtId="0" fontId="51" fillId="0" borderId="0" xfId="1" applyFont="1" applyFill="1" applyBorder="1" applyAlignment="1">
      <alignment horizontal="left" vertical="center" indent="1"/>
    </xf>
    <xf numFmtId="164" fontId="54" fillId="3" borderId="3" xfId="1" applyNumberFormat="1" applyFont="1" applyFill="1" applyBorder="1" applyAlignment="1">
      <alignment horizontal="left" vertical="center"/>
    </xf>
    <xf numFmtId="165" fontId="54" fillId="3" borderId="4" xfId="1" applyNumberFormat="1" applyFont="1" applyFill="1" applyBorder="1" applyAlignment="1">
      <alignment horizontal="left" vertical="center" indent="1"/>
    </xf>
    <xf numFmtId="0" fontId="33" fillId="0" borderId="0" xfId="1" applyFont="1"/>
    <xf numFmtId="0" fontId="54" fillId="0" borderId="0" xfId="1" applyFont="1" applyBorder="1" applyAlignment="1">
      <alignment horizontal="center" vertical="center" wrapText="1"/>
    </xf>
    <xf numFmtId="0" fontId="54" fillId="0" borderId="1" xfId="1" applyFont="1" applyBorder="1" applyAlignment="1">
      <alignment horizontal="center" vertical="center" wrapText="1"/>
    </xf>
    <xf numFmtId="0" fontId="54" fillId="0" borderId="0" xfId="1" applyFont="1" applyBorder="1" applyAlignment="1">
      <alignment horizontal="left" vertical="center" indent="1"/>
    </xf>
    <xf numFmtId="0" fontId="0" fillId="0" borderId="0" xfId="1" applyFont="1" applyAlignment="1">
      <alignment horizontal="left" vertical="center" indent="1"/>
    </xf>
    <xf numFmtId="0" fontId="156" fillId="0" borderId="0" xfId="1" applyFont="1" applyAlignment="1">
      <alignment vertical="center"/>
    </xf>
    <xf numFmtId="0" fontId="43" fillId="0" borderId="0" xfId="1" applyFont="1"/>
    <xf numFmtId="0" fontId="98" fillId="0" borderId="0" xfId="1" applyFont="1"/>
    <xf numFmtId="0" fontId="98" fillId="2" borderId="0" xfId="18" applyFont="1" applyFill="1"/>
    <xf numFmtId="0" fontId="43" fillId="2" borderId="0" xfId="18" applyFont="1" applyFill="1" applyAlignment="1">
      <alignment vertical="center"/>
    </xf>
    <xf numFmtId="3" fontId="48" fillId="0" borderId="0" xfId="53" applyNumberFormat="1" applyFont="1" applyFill="1" applyBorder="1" applyAlignment="1" applyProtection="1">
      <alignment horizontal="right"/>
      <protection locked="0"/>
    </xf>
    <xf numFmtId="1" fontId="48" fillId="0" borderId="0" xfId="53" applyNumberFormat="1" applyFont="1" applyFill="1" applyBorder="1" applyAlignment="1" applyProtection="1">
      <alignment horizontal="right"/>
      <protection locked="0"/>
    </xf>
    <xf numFmtId="3" fontId="48" fillId="0" borderId="0" xfId="53" applyNumberFormat="1" applyFont="1" applyFill="1" applyBorder="1" applyAlignment="1" applyProtection="1">
      <alignment horizontal="left"/>
      <protection locked="0"/>
    </xf>
    <xf numFmtId="3" fontId="46" fillId="0" borderId="0" xfId="12" applyNumberFormat="1" applyFont="1" applyFill="1" applyBorder="1" applyAlignment="1" applyProtection="1">
      <alignment horizontal="right"/>
      <protection locked="0"/>
    </xf>
    <xf numFmtId="3" fontId="46" fillId="0" borderId="0" xfId="53" applyNumberFormat="1" applyFont="1" applyFill="1" applyBorder="1" applyAlignment="1" applyProtection="1">
      <alignment horizontal="left" wrapText="1"/>
      <protection locked="0"/>
    </xf>
    <xf numFmtId="3" fontId="46" fillId="0" borderId="0" xfId="53" applyNumberFormat="1" applyFont="1" applyFill="1" applyBorder="1" applyProtection="1">
      <protection locked="0"/>
    </xf>
    <xf numFmtId="180" fontId="46" fillId="0" borderId="0" xfId="12" applyNumberFormat="1" applyFont="1" applyFill="1" applyBorder="1" applyAlignment="1" applyProtection="1">
      <alignment horizontal="right"/>
      <protection locked="0"/>
    </xf>
    <xf numFmtId="3" fontId="48" fillId="0" borderId="0" xfId="12" applyNumberFormat="1" applyFont="1" applyFill="1" applyBorder="1" applyAlignment="1" applyProtection="1">
      <alignment horizontal="right"/>
      <protection locked="0"/>
    </xf>
    <xf numFmtId="3" fontId="48" fillId="0" borderId="0" xfId="53" applyNumberFormat="1" applyFont="1" applyFill="1" applyBorder="1" applyProtection="1">
      <protection locked="0"/>
    </xf>
    <xf numFmtId="3" fontId="48" fillId="0" borderId="0" xfId="53" applyNumberFormat="1" applyFont="1" applyFill="1" applyBorder="1" applyAlignment="1" applyProtection="1">
      <alignment horizontal="left" wrapText="1"/>
      <protection locked="0"/>
    </xf>
    <xf numFmtId="3" fontId="48" fillId="0" borderId="62" xfId="53" applyNumberFormat="1" applyFont="1" applyFill="1" applyBorder="1" applyAlignment="1" applyProtection="1">
      <alignment horizontal="right"/>
      <protection locked="0"/>
    </xf>
    <xf numFmtId="3" fontId="48" fillId="0" borderId="63" xfId="53" applyNumberFormat="1" applyFont="1" applyFill="1" applyBorder="1" applyAlignment="1" applyProtection="1">
      <alignment horizontal="right"/>
      <protection locked="0"/>
    </xf>
    <xf numFmtId="1" fontId="48" fillId="0" borderId="63" xfId="53" applyNumberFormat="1" applyFont="1" applyFill="1" applyBorder="1" applyAlignment="1" applyProtection="1">
      <alignment horizontal="right"/>
      <protection locked="0"/>
    </xf>
    <xf numFmtId="3" fontId="48" fillId="0" borderId="64" xfId="53" applyNumberFormat="1" applyFont="1" applyFill="1" applyBorder="1" applyAlignment="1" applyProtection="1">
      <alignment horizontal="left"/>
      <protection locked="0"/>
    </xf>
    <xf numFmtId="3" fontId="48" fillId="0" borderId="65" xfId="53" applyNumberFormat="1" applyFont="1" applyFill="1" applyBorder="1" applyAlignment="1" applyProtection="1">
      <alignment horizontal="left"/>
      <protection locked="0"/>
    </xf>
    <xf numFmtId="3" fontId="46" fillId="0" borderId="6" xfId="12" applyNumberFormat="1" applyFont="1" applyFill="1" applyBorder="1" applyAlignment="1" applyProtection="1">
      <alignment horizontal="right"/>
      <protection locked="0"/>
    </xf>
    <xf numFmtId="3" fontId="46" fillId="0" borderId="6" xfId="53" applyNumberFormat="1" applyFont="1" applyFill="1" applyBorder="1" applyAlignment="1" applyProtection="1">
      <alignment horizontal="left" wrapText="1"/>
      <protection locked="0"/>
    </xf>
    <xf numFmtId="3" fontId="46" fillId="0" borderId="47" xfId="53" applyNumberFormat="1" applyFont="1" applyFill="1" applyBorder="1" applyProtection="1">
      <protection locked="0"/>
    </xf>
    <xf numFmtId="3" fontId="48" fillId="0" borderId="53" xfId="12" applyNumberFormat="1" applyFont="1" applyFill="1" applyBorder="1" applyAlignment="1" applyProtection="1">
      <alignment horizontal="right"/>
      <protection locked="0"/>
    </xf>
    <xf numFmtId="3" fontId="48" fillId="0" borderId="7" xfId="12" applyNumberFormat="1" applyFont="1" applyFill="1" applyBorder="1" applyAlignment="1" applyProtection="1">
      <alignment horizontal="right"/>
      <protection locked="0"/>
    </xf>
    <xf numFmtId="3" fontId="48" fillId="0" borderId="7" xfId="53" applyNumberFormat="1" applyFont="1" applyFill="1" applyBorder="1" applyAlignment="1" applyProtection="1">
      <alignment horizontal="left"/>
      <protection locked="0"/>
    </xf>
    <xf numFmtId="3" fontId="48" fillId="0" borderId="52" xfId="53" applyNumberFormat="1" applyFont="1" applyFill="1" applyBorder="1" applyAlignment="1" applyProtection="1">
      <alignment horizontal="left"/>
      <protection locked="0"/>
    </xf>
    <xf numFmtId="164" fontId="46" fillId="0" borderId="6" xfId="12" applyNumberFormat="1" applyFont="1" applyFill="1" applyBorder="1" applyAlignment="1" applyProtection="1">
      <alignment horizontal="right"/>
      <protection locked="0"/>
    </xf>
    <xf numFmtId="164" fontId="46" fillId="0" borderId="0" xfId="12" applyNumberFormat="1" applyFont="1" applyFill="1" applyBorder="1" applyAlignment="1" applyProtection="1">
      <alignment horizontal="right"/>
      <protection locked="0"/>
    </xf>
    <xf numFmtId="3" fontId="48" fillId="0" borderId="66" xfId="12" applyNumberFormat="1" applyFont="1" applyFill="1" applyBorder="1" applyAlignment="1" applyProtection="1">
      <alignment horizontal="right"/>
      <protection locked="0"/>
    </xf>
    <xf numFmtId="3" fontId="48" fillId="0" borderId="66" xfId="53" applyNumberFormat="1" applyFont="1" applyFill="1" applyBorder="1" applyAlignment="1" applyProtection="1">
      <alignment horizontal="left"/>
      <protection locked="0"/>
    </xf>
    <xf numFmtId="164" fontId="48" fillId="0" borderId="0" xfId="12" applyNumberFormat="1" applyFont="1" applyFill="1" applyBorder="1" applyAlignment="1" applyProtection="1">
      <alignment horizontal="right"/>
      <protection locked="0"/>
    </xf>
    <xf numFmtId="3" fontId="48" fillId="0" borderId="6" xfId="12" applyNumberFormat="1" applyFont="1" applyFill="1" applyBorder="1" applyAlignment="1" applyProtection="1">
      <alignment horizontal="center" vertical="center"/>
      <protection locked="0"/>
    </xf>
    <xf numFmtId="3" fontId="48" fillId="0" borderId="0" xfId="12" applyNumberFormat="1" applyFont="1" applyFill="1" applyBorder="1" applyAlignment="1" applyProtection="1">
      <alignment horizontal="left" vertical="center"/>
      <protection locked="0"/>
    </xf>
    <xf numFmtId="3" fontId="48" fillId="0" borderId="0" xfId="12" applyNumberFormat="1" applyFont="1" applyFill="1" applyBorder="1" applyAlignment="1" applyProtection="1">
      <alignment horizontal="center" vertical="center"/>
      <protection locked="0"/>
    </xf>
    <xf numFmtId="3" fontId="46" fillId="0" borderId="0" xfId="53" applyNumberFormat="1" applyFont="1" applyFill="1" applyBorder="1" applyAlignment="1" applyProtection="1">
      <alignment horizontal="left"/>
      <protection locked="0"/>
    </xf>
    <xf numFmtId="9" fontId="46" fillId="0" borderId="67" xfId="6" applyFont="1" applyFill="1" applyBorder="1" applyAlignment="1" applyProtection="1">
      <alignment horizontal="right" vertical="center"/>
      <protection hidden="1"/>
    </xf>
    <xf numFmtId="0" fontId="98" fillId="0" borderId="0" xfId="1" applyFont="1" applyAlignment="1">
      <alignment vertical="center"/>
    </xf>
    <xf numFmtId="0" fontId="40" fillId="0" borderId="0" xfId="1" applyFont="1" applyAlignment="1">
      <alignment vertical="center"/>
    </xf>
    <xf numFmtId="0" fontId="98" fillId="0" borderId="0" xfId="1" applyFont="1" applyFill="1"/>
    <xf numFmtId="0" fontId="33" fillId="0" borderId="0" xfId="56" applyFont="1"/>
    <xf numFmtId="0" fontId="19" fillId="0" borderId="0" xfId="56"/>
    <xf numFmtId="0" fontId="33" fillId="0" borderId="0" xfId="56" applyFont="1" applyBorder="1"/>
    <xf numFmtId="0" fontId="33" fillId="0" borderId="0" xfId="56" applyFont="1" applyFill="1"/>
    <xf numFmtId="0" fontId="19" fillId="0" borderId="0" xfId="56" applyFill="1"/>
    <xf numFmtId="0" fontId="39" fillId="0" borderId="0" xfId="56" applyFont="1" applyBorder="1"/>
    <xf numFmtId="0" fontId="36" fillId="0" borderId="0" xfId="56" applyFont="1" applyBorder="1" applyAlignment="1">
      <alignment horizontal="center"/>
    </xf>
    <xf numFmtId="0" fontId="36" fillId="0" borderId="0" xfId="56" applyFont="1" applyBorder="1" applyAlignment="1">
      <alignment horizontal="left" indent="1"/>
    </xf>
    <xf numFmtId="0" fontId="19" fillId="0" borderId="0" xfId="56" applyBorder="1"/>
    <xf numFmtId="9" fontId="36" fillId="3" borderId="0" xfId="56" applyNumberFormat="1" applyFont="1" applyFill="1" applyBorder="1" applyAlignment="1">
      <alignment horizontal="right" vertical="center" indent="1"/>
    </xf>
    <xf numFmtId="166" fontId="36" fillId="3" borderId="0" xfId="56" applyNumberFormat="1" applyFont="1" applyFill="1" applyBorder="1" applyAlignment="1">
      <alignment horizontal="right" vertical="center" indent="1"/>
    </xf>
    <xf numFmtId="9" fontId="36" fillId="9" borderId="0" xfId="56" applyNumberFormat="1" applyFont="1" applyFill="1" applyAlignment="1">
      <alignment horizontal="right" vertical="center" indent="1"/>
    </xf>
    <xf numFmtId="0" fontId="36" fillId="9" borderId="0" xfId="56" applyFont="1" applyFill="1" applyAlignment="1">
      <alignment horizontal="right" vertical="center" indent="1"/>
    </xf>
    <xf numFmtId="0" fontId="54" fillId="3" borderId="0" xfId="56" applyFont="1" applyFill="1" applyBorder="1" applyAlignment="1">
      <alignment horizontal="left" vertical="center" indent="1"/>
    </xf>
    <xf numFmtId="1" fontId="33" fillId="0" borderId="2" xfId="56" applyNumberFormat="1" applyFont="1" applyBorder="1" applyAlignment="1">
      <alignment horizontal="right" vertical="center" indent="1"/>
    </xf>
    <xf numFmtId="166" fontId="33" fillId="0" borderId="2" xfId="56" applyNumberFormat="1" applyFont="1" applyBorder="1" applyAlignment="1">
      <alignment horizontal="right" vertical="center" indent="1"/>
    </xf>
    <xf numFmtId="0" fontId="33" fillId="0" borderId="68" xfId="56" applyFont="1" applyBorder="1" applyAlignment="1">
      <alignment horizontal="right" vertical="center" indent="1"/>
    </xf>
    <xf numFmtId="0" fontId="52" fillId="0" borderId="2" xfId="56" applyFont="1" applyFill="1" applyBorder="1" applyAlignment="1">
      <alignment horizontal="left" vertical="center" indent="1"/>
    </xf>
    <xf numFmtId="1" fontId="33" fillId="0" borderId="0" xfId="56" applyNumberFormat="1" applyFont="1" applyFill="1" applyBorder="1" applyAlignment="1">
      <alignment horizontal="right" vertical="center" indent="1"/>
    </xf>
    <xf numFmtId="166" fontId="33" fillId="0" borderId="0" xfId="56" applyNumberFormat="1" applyFont="1" applyFill="1" applyBorder="1" applyAlignment="1">
      <alignment horizontal="right" vertical="center" indent="1"/>
    </xf>
    <xf numFmtId="0" fontId="33" fillId="0" borderId="0" xfId="56" applyFont="1" applyAlignment="1">
      <alignment horizontal="right" vertical="center" indent="1"/>
    </xf>
    <xf numFmtId="0" fontId="52" fillId="0" borderId="0" xfId="56" applyFont="1" applyFill="1" applyBorder="1" applyAlignment="1">
      <alignment horizontal="left" vertical="center" indent="1"/>
    </xf>
    <xf numFmtId="1" fontId="46" fillId="0" borderId="0" xfId="56" applyNumberFormat="1" applyFont="1" applyFill="1" applyBorder="1" applyAlignment="1">
      <alignment horizontal="right" vertical="center" indent="1"/>
    </xf>
    <xf numFmtId="166" fontId="46" fillId="0" borderId="0" xfId="56" applyNumberFormat="1" applyFont="1" applyFill="1" applyBorder="1" applyAlignment="1">
      <alignment horizontal="right" vertical="center" indent="1"/>
    </xf>
    <xf numFmtId="0" fontId="33" fillId="0" borderId="0" xfId="56" applyFont="1" applyFill="1" applyBorder="1" applyAlignment="1">
      <alignment horizontal="right" vertical="center" indent="1"/>
    </xf>
    <xf numFmtId="0" fontId="33" fillId="0" borderId="0" xfId="56" applyFont="1" applyFill="1" applyBorder="1" applyAlignment="1">
      <alignment horizontal="left" vertical="center" indent="1"/>
    </xf>
    <xf numFmtId="0" fontId="36" fillId="0" borderId="2" xfId="56" applyFont="1" applyBorder="1" applyAlignment="1">
      <alignment horizontal="center"/>
    </xf>
    <xf numFmtId="0" fontId="36" fillId="0" borderId="2" xfId="56" applyFont="1" applyBorder="1"/>
    <xf numFmtId="0" fontId="36" fillId="0" borderId="2" xfId="56" applyFont="1" applyBorder="1" applyAlignment="1">
      <alignment horizontal="right" vertical="center" indent="1"/>
    </xf>
    <xf numFmtId="0" fontId="48" fillId="0" borderId="2" xfId="56" applyFont="1" applyBorder="1" applyAlignment="1">
      <alignment horizontal="right" vertical="center" indent="1"/>
    </xf>
    <xf numFmtId="0" fontId="51" fillId="0" borderId="2" xfId="56" applyFont="1" applyBorder="1" applyAlignment="1">
      <alignment horizontal="left" vertical="center" indent="1"/>
    </xf>
    <xf numFmtId="0" fontId="97" fillId="0" borderId="0" xfId="56" applyFont="1"/>
    <xf numFmtId="0" fontId="51" fillId="0" borderId="0" xfId="56" applyFont="1" applyBorder="1" applyAlignment="1">
      <alignment horizontal="left" vertical="center" indent="1"/>
    </xf>
    <xf numFmtId="0" fontId="97" fillId="0" borderId="0" xfId="56" applyFont="1" applyBorder="1"/>
    <xf numFmtId="1" fontId="33" fillId="2" borderId="2" xfId="56" applyNumberFormat="1" applyFont="1" applyFill="1" applyBorder="1" applyAlignment="1">
      <alignment horizontal="right" vertical="center" indent="1"/>
    </xf>
    <xf numFmtId="166" fontId="33" fillId="2" borderId="2" xfId="56" applyNumberFormat="1" applyFont="1" applyFill="1" applyBorder="1" applyAlignment="1">
      <alignment horizontal="right" vertical="center" indent="1"/>
    </xf>
    <xf numFmtId="1" fontId="33" fillId="0" borderId="2" xfId="56" applyNumberFormat="1" applyFont="1" applyFill="1" applyBorder="1" applyAlignment="1">
      <alignment horizontal="right" vertical="center" indent="1"/>
    </xf>
    <xf numFmtId="166" fontId="33" fillId="0" borderId="2" xfId="56" applyNumberFormat="1" applyFont="1" applyFill="1" applyBorder="1" applyAlignment="1">
      <alignment horizontal="right" vertical="center" indent="1"/>
    </xf>
    <xf numFmtId="1" fontId="33" fillId="2" borderId="0" xfId="56" applyNumberFormat="1" applyFont="1" applyFill="1" applyBorder="1" applyAlignment="1">
      <alignment horizontal="right" vertical="center" indent="1"/>
    </xf>
    <xf numFmtId="166" fontId="33" fillId="2" borderId="0" xfId="56" applyNumberFormat="1" applyFont="1" applyFill="1" applyBorder="1" applyAlignment="1">
      <alignment horizontal="right" vertical="center" indent="1"/>
    </xf>
    <xf numFmtId="1" fontId="46" fillId="2" borderId="0" xfId="56" applyNumberFormat="1" applyFont="1" applyFill="1" applyBorder="1" applyAlignment="1">
      <alignment horizontal="right" vertical="center" indent="1"/>
    </xf>
    <xf numFmtId="166" fontId="46" fillId="2" borderId="0" xfId="56" applyNumberFormat="1" applyFont="1" applyFill="1" applyBorder="1" applyAlignment="1">
      <alignment horizontal="right" vertical="center" indent="1"/>
    </xf>
    <xf numFmtId="0" fontId="58" fillId="0" borderId="0" xfId="56" applyFont="1" applyFill="1" applyBorder="1" applyAlignment="1">
      <alignment horizontal="left" vertical="center" indent="1"/>
    </xf>
    <xf numFmtId="1" fontId="37" fillId="0" borderId="0" xfId="56" applyNumberFormat="1" applyFont="1" applyFill="1" applyBorder="1" applyAlignment="1">
      <alignment horizontal="right" vertical="center" indent="1"/>
    </xf>
    <xf numFmtId="0" fontId="37" fillId="0" borderId="0" xfId="56" applyFont="1" applyFill="1" applyBorder="1" applyAlignment="1">
      <alignment horizontal="right" vertical="center" indent="1"/>
    </xf>
    <xf numFmtId="0" fontId="19" fillId="0" borderId="0" xfId="56" applyFont="1" applyFill="1" applyBorder="1"/>
    <xf numFmtId="1" fontId="36" fillId="0" borderId="0" xfId="56" applyNumberFormat="1" applyFont="1" applyFill="1" applyBorder="1" applyAlignment="1">
      <alignment horizontal="right" vertical="center" indent="1"/>
    </xf>
    <xf numFmtId="0" fontId="36" fillId="0" borderId="0" xfId="56" applyFont="1" applyFill="1" applyBorder="1" applyAlignment="1">
      <alignment horizontal="right" vertical="center" indent="1"/>
    </xf>
    <xf numFmtId="0" fontId="36" fillId="0" borderId="0" xfId="56" applyFont="1" applyFill="1" applyBorder="1" applyAlignment="1">
      <alignment horizontal="left" vertical="center" indent="1"/>
    </xf>
    <xf numFmtId="9" fontId="33" fillId="0" borderId="0" xfId="56" applyNumberFormat="1" applyFont="1" applyBorder="1" applyAlignment="1">
      <alignment horizontal="right" vertical="center" indent="1"/>
    </xf>
    <xf numFmtId="1" fontId="33" fillId="0" borderId="0" xfId="56" applyNumberFormat="1" applyFont="1" applyBorder="1" applyAlignment="1">
      <alignment horizontal="right" vertical="center" indent="1"/>
    </xf>
    <xf numFmtId="0" fontId="33" fillId="0" borderId="0" xfId="56" applyFont="1" applyBorder="1" applyAlignment="1">
      <alignment horizontal="right" vertical="center" indent="1"/>
    </xf>
    <xf numFmtId="0" fontId="33" fillId="0" borderId="0" xfId="56" applyFont="1" applyBorder="1" applyAlignment="1">
      <alignment horizontal="left" vertical="center" indent="1"/>
    </xf>
    <xf numFmtId="0" fontId="39" fillId="0" borderId="0" xfId="56" applyFont="1" applyBorder="1" applyAlignment="1">
      <alignment horizontal="left" indent="1"/>
    </xf>
    <xf numFmtId="3" fontId="47" fillId="2" borderId="52" xfId="5" applyNumberFormat="1" applyFont="1" applyFill="1" applyBorder="1" applyAlignment="1">
      <alignment horizontal="right"/>
    </xf>
    <xf numFmtId="0" fontId="0" fillId="2" borderId="52" xfId="5" applyFont="1" applyFill="1" applyBorder="1" applyAlignment="1"/>
    <xf numFmtId="0" fontId="46" fillId="2" borderId="6" xfId="7" applyFont="1" applyFill="1" applyBorder="1" applyAlignment="1">
      <alignment horizontal="right"/>
    </xf>
    <xf numFmtId="0" fontId="46" fillId="2" borderId="0" xfId="7" applyFont="1" applyFill="1" applyBorder="1" applyAlignment="1">
      <alignment horizontal="right"/>
    </xf>
    <xf numFmtId="0" fontId="56" fillId="2" borderId="6" xfId="7" applyFont="1" applyFill="1" applyBorder="1" applyAlignment="1">
      <alignment horizontal="left"/>
    </xf>
    <xf numFmtId="0" fontId="62" fillId="2" borderId="6" xfId="7" applyFont="1" applyFill="1" applyBorder="1" applyAlignment="1">
      <alignment horizontal="left"/>
    </xf>
    <xf numFmtId="3" fontId="48" fillId="2" borderId="7" xfId="7" applyNumberFormat="1" applyFont="1" applyFill="1" applyBorder="1" applyAlignment="1">
      <alignment horizontal="right"/>
    </xf>
    <xf numFmtId="3" fontId="46" fillId="2" borderId="6" xfId="7" applyNumberFormat="1" applyFont="1" applyFill="1" applyBorder="1" applyAlignment="1">
      <alignment horizontal="right"/>
    </xf>
    <xf numFmtId="3" fontId="46" fillId="2" borderId="0" xfId="7" applyNumberFormat="1" applyFont="1" applyFill="1" applyAlignment="1">
      <alignment horizontal="right"/>
    </xf>
    <xf numFmtId="3" fontId="46" fillId="2" borderId="0" xfId="7" quotePrefix="1" applyNumberFormat="1" applyFont="1" applyFill="1" applyAlignment="1">
      <alignment horizontal="right"/>
    </xf>
    <xf numFmtId="0" fontId="123" fillId="2" borderId="2" xfId="11" applyFont="1" applyFill="1" applyBorder="1" applyAlignment="1"/>
    <xf numFmtId="0" fontId="156" fillId="2" borderId="2" xfId="11" applyFont="1" applyFill="1" applyBorder="1" applyAlignment="1">
      <alignment horizontal="left" wrapText="1"/>
    </xf>
    <xf numFmtId="3" fontId="48" fillId="2" borderId="5" xfId="7" applyNumberFormat="1" applyFont="1" applyFill="1" applyBorder="1" applyAlignment="1"/>
    <xf numFmtId="0" fontId="48" fillId="2" borderId="5" xfId="7" applyFont="1" applyFill="1" applyBorder="1" applyAlignment="1">
      <alignment wrapText="1"/>
    </xf>
    <xf numFmtId="3" fontId="46" fillId="2" borderId="2" xfId="7" applyNumberFormat="1" applyFont="1" applyFill="1" applyBorder="1" applyAlignment="1"/>
    <xf numFmtId="0" fontId="46" fillId="2" borderId="2" xfId="7" applyFont="1" applyFill="1" applyBorder="1" applyAlignment="1">
      <alignment wrapText="1"/>
    </xf>
    <xf numFmtId="3" fontId="46" fillId="2" borderId="0" xfId="7" applyNumberFormat="1" applyFont="1" applyFill="1" applyAlignment="1"/>
    <xf numFmtId="0" fontId="46" fillId="2" borderId="0" xfId="7" applyFont="1" applyFill="1" applyAlignment="1">
      <alignment wrapText="1"/>
    </xf>
    <xf numFmtId="3" fontId="46" fillId="2" borderId="0" xfId="7" applyNumberFormat="1" applyFont="1" applyFill="1" applyBorder="1" applyAlignment="1"/>
    <xf numFmtId="0" fontId="46" fillId="2" borderId="0" xfId="7" applyFont="1" applyFill="1" applyBorder="1" applyAlignment="1">
      <alignment wrapText="1"/>
    </xf>
    <xf numFmtId="0" fontId="46" fillId="2" borderId="2" xfId="5" applyFont="1" applyFill="1" applyBorder="1" applyAlignment="1">
      <alignment horizontal="right"/>
    </xf>
    <xf numFmtId="0" fontId="46" fillId="2" borderId="2" xfId="7" applyFont="1" applyFill="1" applyBorder="1" applyAlignment="1">
      <alignment horizontal="left"/>
    </xf>
    <xf numFmtId="0" fontId="46" fillId="2" borderId="0" xfId="5" applyFont="1" applyFill="1" applyAlignment="1">
      <alignment horizontal="right"/>
    </xf>
    <xf numFmtId="0" fontId="122" fillId="2" borderId="2" xfId="3" applyFont="1" applyFill="1" applyBorder="1" applyAlignment="1"/>
    <xf numFmtId="0" fontId="58" fillId="2" borderId="2" xfId="3" applyFont="1" applyFill="1" applyBorder="1" applyAlignment="1"/>
    <xf numFmtId="0" fontId="58" fillId="2" borderId="2" xfId="3" applyFont="1" applyFill="1" applyBorder="1" applyAlignment="1">
      <alignment horizontal="right"/>
    </xf>
    <xf numFmtId="0" fontId="58" fillId="2" borderId="2" xfId="4" applyFont="1" applyFill="1" applyBorder="1" applyAlignment="1"/>
    <xf numFmtId="0" fontId="156" fillId="2" borderId="2" xfId="3" applyFont="1" applyFill="1" applyBorder="1" applyAlignment="1">
      <alignment wrapText="1"/>
    </xf>
    <xf numFmtId="0" fontId="123" fillId="2" borderId="0" xfId="8" applyFont="1" applyFill="1"/>
    <xf numFmtId="0" fontId="73" fillId="2" borderId="0" xfId="8" applyFill="1"/>
    <xf numFmtId="0" fontId="122" fillId="2" borderId="0" xfId="3" applyFont="1" applyFill="1" applyAlignment="1"/>
    <xf numFmtId="0" fontId="58" fillId="2" borderId="0" xfId="3" applyFont="1" applyFill="1" applyAlignment="1"/>
    <xf numFmtId="0" fontId="58" fillId="2" borderId="0" xfId="4" applyFont="1" applyFill="1" applyAlignment="1"/>
    <xf numFmtId="0" fontId="74" fillId="2" borderId="0" xfId="8" applyFont="1" applyFill="1"/>
    <xf numFmtId="0" fontId="72" fillId="2" borderId="0" xfId="3" applyFont="1" applyFill="1" applyAlignment="1"/>
    <xf numFmtId="0" fontId="71" fillId="2" borderId="5" xfId="7" applyFont="1" applyFill="1" applyBorder="1" applyAlignment="1">
      <alignment wrapText="1"/>
    </xf>
    <xf numFmtId="3" fontId="46" fillId="2" borderId="2" xfId="5" applyNumberFormat="1" applyFont="1" applyFill="1" applyBorder="1" applyAlignment="1"/>
    <xf numFmtId="0" fontId="46" fillId="2" borderId="2" xfId="5" applyFont="1" applyFill="1" applyBorder="1" applyAlignment="1"/>
    <xf numFmtId="3" fontId="46" fillId="2" borderId="0" xfId="5" applyNumberFormat="1" applyFont="1" applyFill="1" applyBorder="1" applyAlignment="1"/>
    <xf numFmtId="0" fontId="46" fillId="2" borderId="0" xfId="5" applyFont="1" applyFill="1" applyBorder="1" applyAlignment="1"/>
    <xf numFmtId="0" fontId="46" fillId="2" borderId="0" xfId="5" applyFont="1" applyFill="1" applyBorder="1" applyAlignment="1">
      <alignment vertical="top" wrapText="1"/>
    </xf>
    <xf numFmtId="0" fontId="46" fillId="2" borderId="0" xfId="5" applyFont="1" applyFill="1" applyBorder="1" applyAlignment="1">
      <alignment horizontal="left"/>
    </xf>
    <xf numFmtId="0" fontId="35" fillId="4" borderId="2" xfId="5" applyFont="1" applyFill="1" applyBorder="1" applyAlignment="1">
      <alignment horizontal="right"/>
    </xf>
    <xf numFmtId="0" fontId="46" fillId="2" borderId="2" xfId="5" applyFont="1" applyFill="1" applyBorder="1" applyAlignment="1">
      <alignment horizontal="left"/>
    </xf>
    <xf numFmtId="0" fontId="35" fillId="4" borderId="0" xfId="5" applyFont="1" applyFill="1" applyAlignment="1">
      <alignment horizontal="right"/>
    </xf>
    <xf numFmtId="0" fontId="156" fillId="2" borderId="2" xfId="3" applyFont="1" applyFill="1" applyBorder="1" applyAlignment="1">
      <alignment vertical="top" wrapText="1"/>
    </xf>
    <xf numFmtId="0" fontId="98" fillId="2" borderId="0" xfId="12" applyFont="1" applyFill="1" applyBorder="1" applyAlignment="1">
      <alignment horizontal="left" vertical="center"/>
    </xf>
    <xf numFmtId="0" fontId="98" fillId="2" borderId="0" xfId="12" applyFont="1" applyFill="1" applyAlignment="1">
      <alignment vertical="center"/>
    </xf>
    <xf numFmtId="0" fontId="98" fillId="2" borderId="0" xfId="12" applyFont="1" applyFill="1" applyBorder="1">
      <alignment vertical="top"/>
    </xf>
    <xf numFmtId="0" fontId="98" fillId="0" borderId="0" xfId="18" applyFont="1" applyAlignment="1">
      <alignment vertical="center"/>
    </xf>
    <xf numFmtId="3" fontId="98" fillId="0" borderId="0" xfId="15" applyNumberFormat="1" applyFont="1" applyFill="1" applyBorder="1" applyAlignment="1">
      <alignment horizontal="left"/>
    </xf>
    <xf numFmtId="3" fontId="48" fillId="0" borderId="0" xfId="12" applyNumberFormat="1" applyFont="1" applyFill="1" applyBorder="1" applyAlignment="1" applyProtection="1">
      <alignment horizontal="left"/>
      <protection locked="0"/>
    </xf>
    <xf numFmtId="0" fontId="35" fillId="0" borderId="0" xfId="1" applyFont="1" applyAlignment="1">
      <alignment vertical="top"/>
    </xf>
    <xf numFmtId="0" fontId="46" fillId="0" borderId="0" xfId="1" applyFont="1" applyAlignment="1">
      <alignment vertical="top"/>
    </xf>
    <xf numFmtId="0" fontId="160" fillId="0" borderId="0" xfId="0" applyFont="1"/>
    <xf numFmtId="0" fontId="0" fillId="0" borderId="0" xfId="0" applyFont="1"/>
    <xf numFmtId="0" fontId="0" fillId="0" borderId="0" xfId="0" applyFont="1" applyAlignment="1">
      <alignment vertical="center"/>
    </xf>
    <xf numFmtId="0" fontId="160" fillId="0" borderId="0" xfId="0" applyFont="1" applyAlignment="1">
      <alignment vertical="center"/>
    </xf>
    <xf numFmtId="0" fontId="36" fillId="0" borderId="0" xfId="1" applyFont="1" applyAlignment="1">
      <alignment horizontal="right"/>
    </xf>
    <xf numFmtId="0" fontId="36" fillId="0" borderId="1" xfId="1" applyFont="1" applyBorder="1" applyAlignment="1">
      <alignment horizontal="right" vertical="center"/>
    </xf>
    <xf numFmtId="0" fontId="33" fillId="0" borderId="0" xfId="1" applyFont="1" applyAlignment="1">
      <alignment horizontal="right" vertical="center"/>
    </xf>
    <xf numFmtId="164" fontId="54" fillId="3" borderId="3" xfId="1" applyNumberFormat="1" applyFont="1" applyFill="1" applyBorder="1" applyAlignment="1">
      <alignment horizontal="center" vertical="center"/>
    </xf>
    <xf numFmtId="3" fontId="46" fillId="2" borderId="0" xfId="5" applyNumberFormat="1" applyFont="1" applyFill="1" applyBorder="1" applyAlignment="1">
      <alignment vertical="center"/>
    </xf>
    <xf numFmtId="3" fontId="46" fillId="2" borderId="0" xfId="7" applyNumberFormat="1" applyFont="1" applyFill="1" applyAlignment="1">
      <alignment vertical="center"/>
    </xf>
    <xf numFmtId="0" fontId="33" fillId="0" borderId="0" xfId="1" applyFont="1"/>
    <xf numFmtId="0" fontId="33" fillId="0" borderId="0" xfId="62" applyFont="1"/>
    <xf numFmtId="0" fontId="14" fillId="0" borderId="0" xfId="62"/>
    <xf numFmtId="3" fontId="36" fillId="2" borderId="0" xfId="62" applyNumberFormat="1" applyFont="1" applyFill="1" applyAlignment="1">
      <alignment horizontal="right" vertical="center" indent="1"/>
    </xf>
    <xf numFmtId="3" fontId="36" fillId="3" borderId="0" xfId="62" applyNumberFormat="1" applyFont="1" applyFill="1" applyAlignment="1">
      <alignment horizontal="right" vertical="center" indent="1"/>
    </xf>
    <xf numFmtId="0" fontId="36" fillId="3" borderId="0" xfId="62" applyFont="1" applyFill="1" applyAlignment="1">
      <alignment horizontal="left" vertical="center" indent="1"/>
    </xf>
    <xf numFmtId="3" fontId="33" fillId="0" borderId="0" xfId="62" applyNumberFormat="1" applyFont="1"/>
    <xf numFmtId="3" fontId="33" fillId="2" borderId="2" xfId="62" applyNumberFormat="1" applyFont="1" applyFill="1" applyBorder="1" applyAlignment="1">
      <alignment horizontal="right" vertical="center" indent="1"/>
    </xf>
    <xf numFmtId="3" fontId="33" fillId="0" borderId="2" xfId="62" applyNumberFormat="1" applyFont="1" applyFill="1" applyBorder="1" applyAlignment="1">
      <alignment horizontal="right" vertical="center" indent="1"/>
    </xf>
    <xf numFmtId="0" fontId="33" fillId="0" borderId="2" xfId="62" applyFont="1" applyFill="1" applyBorder="1" applyAlignment="1">
      <alignment horizontal="left" vertical="center" indent="1"/>
    </xf>
    <xf numFmtId="3" fontId="33" fillId="2" borderId="0" xfId="62" applyNumberFormat="1" applyFont="1" applyFill="1" applyAlignment="1">
      <alignment horizontal="right" vertical="center" indent="1"/>
    </xf>
    <xf numFmtId="3" fontId="33" fillId="0" borderId="0" xfId="62" applyNumberFormat="1" applyFont="1" applyFill="1" applyAlignment="1">
      <alignment horizontal="right" vertical="center" indent="1"/>
    </xf>
    <xf numFmtId="0" fontId="33" fillId="0" borderId="0" xfId="62" applyFont="1" applyFill="1" applyAlignment="1">
      <alignment horizontal="left" vertical="center" indent="1"/>
    </xf>
    <xf numFmtId="0" fontId="33" fillId="0" borderId="0" xfId="62" applyFont="1" applyFill="1" applyBorder="1" applyAlignment="1">
      <alignment horizontal="left" vertical="center" indent="1"/>
    </xf>
    <xf numFmtId="0" fontId="33" fillId="2" borderId="0" xfId="62" applyFont="1" applyFill="1" applyBorder="1" applyAlignment="1">
      <alignment horizontal="right" vertical="center" indent="1"/>
    </xf>
    <xf numFmtId="0" fontId="33" fillId="0" borderId="0" xfId="62" applyFont="1" applyFill="1" applyBorder="1" applyAlignment="1">
      <alignment horizontal="right" vertical="center" indent="1"/>
    </xf>
    <xf numFmtId="0" fontId="36" fillId="2" borderId="2" xfId="62" applyFont="1" applyFill="1" applyBorder="1" applyAlignment="1">
      <alignment horizontal="center" vertical="center"/>
    </xf>
    <xf numFmtId="0" fontId="36" fillId="0" borderId="2" xfId="62" applyFont="1" applyFill="1" applyBorder="1" applyAlignment="1">
      <alignment horizontal="center" vertical="center"/>
    </xf>
    <xf numFmtId="0" fontId="36" fillId="0" borderId="2" xfId="62" applyFont="1" applyFill="1" applyBorder="1" applyAlignment="1">
      <alignment horizontal="left" vertical="center" indent="1"/>
    </xf>
    <xf numFmtId="3" fontId="33" fillId="2" borderId="0" xfId="62" applyNumberFormat="1" applyFont="1" applyFill="1"/>
    <xf numFmtId="3" fontId="33" fillId="0" borderId="0" xfId="62" applyNumberFormat="1" applyFont="1" applyFill="1"/>
    <xf numFmtId="0" fontId="39" fillId="0" borderId="0" xfId="62" applyFont="1"/>
    <xf numFmtId="0" fontId="98" fillId="0" borderId="0" xfId="62" applyFont="1"/>
    <xf numFmtId="3" fontId="33" fillId="2" borderId="0" xfId="62" applyNumberFormat="1" applyFont="1" applyFill="1" applyAlignment="1">
      <alignment horizontal="right" indent="1"/>
    </xf>
    <xf numFmtId="3" fontId="33" fillId="0" borderId="0" xfId="62" applyNumberFormat="1" applyFont="1" applyFill="1" applyAlignment="1">
      <alignment horizontal="right" indent="1"/>
    </xf>
    <xf numFmtId="0" fontId="33" fillId="0" borderId="0" xfId="62" applyFont="1" applyFill="1" applyAlignment="1">
      <alignment horizontal="left" indent="1"/>
    </xf>
    <xf numFmtId="3" fontId="33" fillId="2" borderId="0" xfId="62" applyNumberFormat="1" applyFont="1" applyFill="1" applyAlignment="1">
      <alignment horizontal="right" vertical="center"/>
    </xf>
    <xf numFmtId="3" fontId="33" fillId="0" borderId="0" xfId="62" applyNumberFormat="1" applyFont="1" applyFill="1" applyAlignment="1">
      <alignment horizontal="right" vertical="center"/>
    </xf>
    <xf numFmtId="0" fontId="33" fillId="0" borderId="0" xfId="62" applyFont="1" applyFill="1" applyAlignment="1">
      <alignment horizontal="left" vertical="center"/>
    </xf>
    <xf numFmtId="164" fontId="36" fillId="3" borderId="0" xfId="62" applyNumberFormat="1" applyFont="1" applyFill="1" applyAlignment="1">
      <alignment horizontal="right" vertical="center" indent="1"/>
    </xf>
    <xf numFmtId="164" fontId="33" fillId="2" borderId="2" xfId="62" applyNumberFormat="1" applyFont="1" applyFill="1" applyBorder="1" applyAlignment="1">
      <alignment horizontal="right" vertical="center" indent="1"/>
    </xf>
    <xf numFmtId="164" fontId="33" fillId="0" borderId="2" xfId="62" applyNumberFormat="1" applyFont="1" applyFill="1" applyBorder="1" applyAlignment="1">
      <alignment horizontal="right" vertical="center" indent="1"/>
    </xf>
    <xf numFmtId="164" fontId="33" fillId="2" borderId="0" xfId="62" applyNumberFormat="1" applyFont="1" applyFill="1" applyAlignment="1">
      <alignment horizontal="right" vertical="center" indent="1"/>
    </xf>
    <xf numFmtId="164" fontId="33" fillId="0" borderId="0" xfId="62" applyNumberFormat="1" applyFont="1" applyFill="1" applyAlignment="1">
      <alignment horizontal="right" vertical="center" indent="1"/>
    </xf>
    <xf numFmtId="0" fontId="33" fillId="2" borderId="0" xfId="62" applyFont="1" applyFill="1"/>
    <xf numFmtId="0" fontId="33" fillId="0" borderId="0" xfId="62" applyFont="1" applyFill="1"/>
    <xf numFmtId="3" fontId="36" fillId="0" borderId="0" xfId="62" applyNumberFormat="1" applyFont="1" applyFill="1" applyAlignment="1">
      <alignment horizontal="right" vertical="center" indent="1"/>
    </xf>
    <xf numFmtId="0" fontId="36" fillId="0" borderId="0" xfId="62" applyFont="1" applyFill="1" applyAlignment="1">
      <alignment horizontal="left" vertical="center"/>
    </xf>
    <xf numFmtId="0" fontId="60" fillId="0" borderId="0" xfId="62" applyFont="1"/>
    <xf numFmtId="0" fontId="60" fillId="0" borderId="0" xfId="62" applyFont="1" applyFill="1"/>
    <xf numFmtId="0" fontId="99" fillId="0" borderId="0" xfId="62" applyFont="1"/>
    <xf numFmtId="0" fontId="33" fillId="0" borderId="0" xfId="63" applyFont="1"/>
    <xf numFmtId="0" fontId="33" fillId="0" borderId="0" xfId="63" applyFont="1" applyFill="1"/>
    <xf numFmtId="0" fontId="50" fillId="0" borderId="0" xfId="63" applyFont="1" applyFill="1" applyAlignment="1">
      <alignment horizontal="right"/>
    </xf>
    <xf numFmtId="0" fontId="98" fillId="0" borderId="0" xfId="63" applyFont="1" applyFill="1" applyAlignment="1">
      <alignment vertical="center"/>
    </xf>
    <xf numFmtId="0" fontId="98" fillId="0" borderId="0" xfId="63" applyFont="1" applyFill="1"/>
    <xf numFmtId="0" fontId="60" fillId="0" borderId="0" xfId="63" applyFont="1" applyFill="1"/>
    <xf numFmtId="0" fontId="33" fillId="2" borderId="0" xfId="63" applyFont="1" applyFill="1"/>
    <xf numFmtId="0" fontId="56" fillId="2" borderId="0" xfId="63" applyFont="1" applyFill="1"/>
    <xf numFmtId="2" fontId="151" fillId="0" borderId="0" xfId="63" applyNumberFormat="1" applyFont="1" applyFill="1" applyBorder="1" applyAlignment="1">
      <alignment horizontal="right" wrapText="1" indent="1" readingOrder="1"/>
    </xf>
    <xf numFmtId="2" fontId="84" fillId="0" borderId="0" xfId="63" applyNumberFormat="1" applyFont="1" applyFill="1" applyBorder="1" applyAlignment="1">
      <alignment horizontal="right" wrapText="1" indent="1" readingOrder="1"/>
    </xf>
    <xf numFmtId="0" fontId="84" fillId="0" borderId="0" xfId="63" applyFont="1" applyFill="1" applyBorder="1" applyAlignment="1">
      <alignment horizontal="left" vertical="center" wrapText="1" indent="1" readingOrder="1"/>
    </xf>
    <xf numFmtId="2" fontId="151" fillId="0" borderId="0" xfId="63" applyNumberFormat="1" applyFont="1" applyFill="1" applyBorder="1" applyAlignment="1">
      <alignment horizontal="center" wrapText="1"/>
    </xf>
    <xf numFmtId="2" fontId="84" fillId="0" borderId="0" xfId="63" applyNumberFormat="1" applyFont="1" applyFill="1" applyBorder="1" applyAlignment="1">
      <alignment horizontal="center" wrapText="1"/>
    </xf>
    <xf numFmtId="0" fontId="50" fillId="0" borderId="0" xfId="63" applyFont="1" applyAlignment="1">
      <alignment horizontal="right"/>
    </xf>
    <xf numFmtId="2" fontId="84" fillId="0" borderId="0" xfId="63" quotePrefix="1" applyNumberFormat="1" applyFont="1" applyFill="1" applyBorder="1" applyAlignment="1">
      <alignment horizontal="center" wrapText="1"/>
    </xf>
    <xf numFmtId="0" fontId="44" fillId="0" borderId="27" xfId="63" applyFont="1" applyFill="1" applyBorder="1" applyAlignment="1">
      <alignment horizontal="center"/>
    </xf>
    <xf numFmtId="0" fontId="44" fillId="0" borderId="18" xfId="63" applyFont="1" applyFill="1" applyBorder="1" applyAlignment="1">
      <alignment horizontal="center"/>
    </xf>
    <xf numFmtId="0" fontId="44" fillId="0" borderId="18" xfId="63" applyFont="1" applyFill="1" applyBorder="1" applyAlignment="1">
      <alignment horizontal="left" vertical="center" wrapText="1" indent="1" readingOrder="1"/>
    </xf>
    <xf numFmtId="0" fontId="97" fillId="0" borderId="0" xfId="63" applyFont="1" applyFill="1"/>
    <xf numFmtId="0" fontId="50" fillId="0" borderId="0" xfId="63" applyFont="1" applyFill="1"/>
    <xf numFmtId="166" fontId="46" fillId="0" borderId="0" xfId="63" applyNumberFormat="1" applyFont="1" applyFill="1" applyAlignment="1">
      <alignment horizontal="center"/>
    </xf>
    <xf numFmtId="0" fontId="63" fillId="0" borderId="0" xfId="63" applyFont="1" applyFill="1" applyAlignment="1">
      <alignment horizontal="right" indent="1"/>
    </xf>
    <xf numFmtId="0" fontId="63" fillId="0" borderId="0" xfId="63" applyFont="1" applyFill="1" applyAlignment="1"/>
    <xf numFmtId="0" fontId="39" fillId="0" borderId="0" xfId="63" applyFont="1" applyAlignment="1">
      <alignment vertical="center"/>
    </xf>
    <xf numFmtId="166" fontId="46" fillId="0" borderId="0" xfId="63" quotePrefix="1" applyNumberFormat="1" applyFont="1" applyFill="1" applyAlignment="1">
      <alignment horizontal="center"/>
    </xf>
    <xf numFmtId="0" fontId="63" fillId="0" borderId="0" xfId="63" quotePrefix="1" applyFont="1" applyFill="1" applyAlignment="1">
      <alignment horizontal="right" indent="1"/>
    </xf>
    <xf numFmtId="0" fontId="63" fillId="0" borderId="0" xfId="63" quotePrefix="1" applyFont="1" applyFill="1" applyAlignment="1"/>
    <xf numFmtId="166" fontId="46" fillId="0" borderId="0" xfId="63" applyNumberFormat="1" applyFont="1" applyFill="1" applyBorder="1" applyAlignment="1">
      <alignment horizontal="center"/>
    </xf>
    <xf numFmtId="0" fontId="63" fillId="0" borderId="0" xfId="63" applyFont="1" applyFill="1" applyBorder="1" applyAlignment="1"/>
    <xf numFmtId="166" fontId="46" fillId="0" borderId="2" xfId="63" applyNumberFormat="1" applyFont="1" applyFill="1" applyBorder="1" applyAlignment="1">
      <alignment horizontal="center"/>
    </xf>
    <xf numFmtId="166" fontId="46" fillId="0" borderId="2" xfId="63" quotePrefix="1" applyNumberFormat="1" applyFont="1" applyFill="1" applyBorder="1" applyAlignment="1">
      <alignment horizontal="center"/>
    </xf>
    <xf numFmtId="0" fontId="63" fillId="0" borderId="2" xfId="63" applyFont="1" applyFill="1" applyBorder="1" applyAlignment="1">
      <alignment horizontal="right" indent="1"/>
    </xf>
    <xf numFmtId="0" fontId="63" fillId="0" borderId="2" xfId="63" applyFont="1" applyFill="1" applyBorder="1" applyAlignment="1"/>
    <xf numFmtId="166" fontId="46" fillId="0" borderId="0" xfId="63" quotePrefix="1" applyNumberFormat="1" applyFont="1" applyFill="1" applyBorder="1" applyAlignment="1">
      <alignment horizontal="center"/>
    </xf>
    <xf numFmtId="0" fontId="36" fillId="0" borderId="2" xfId="63" applyFont="1" applyFill="1" applyBorder="1" applyAlignment="1">
      <alignment horizontal="center"/>
    </xf>
    <xf numFmtId="0" fontId="36" fillId="0" borderId="2" xfId="63" applyFont="1" applyFill="1" applyBorder="1" applyAlignment="1">
      <alignment horizontal="left" indent="1"/>
    </xf>
    <xf numFmtId="0" fontId="33" fillId="0" borderId="0" xfId="63" applyFont="1" applyFill="1" applyBorder="1"/>
    <xf numFmtId="0" fontId="48" fillId="0" borderId="0" xfId="63" applyFont="1" applyFill="1" applyBorder="1"/>
    <xf numFmtId="0" fontId="150" fillId="0" borderId="0" xfId="63" applyFont="1" applyFill="1" applyAlignment="1"/>
    <xf numFmtId="0" fontId="97" fillId="0" borderId="2" xfId="63" applyFont="1" applyFill="1" applyBorder="1" applyAlignment="1">
      <alignment horizontal="right" indent="1"/>
    </xf>
    <xf numFmtId="0" fontId="46" fillId="0" borderId="2" xfId="63" applyFont="1" applyFill="1" applyBorder="1" applyAlignment="1"/>
    <xf numFmtId="0" fontId="36" fillId="0" borderId="0" xfId="63" applyFont="1" applyFill="1"/>
    <xf numFmtId="0" fontId="12" fillId="0" borderId="0" xfId="64"/>
    <xf numFmtId="0" fontId="12" fillId="0" borderId="0" xfId="64" applyFill="1" applyBorder="1"/>
    <xf numFmtId="0" fontId="12" fillId="0" borderId="0" xfId="64" applyFill="1"/>
    <xf numFmtId="0" fontId="116" fillId="0" borderId="0" xfId="64" applyFont="1"/>
    <xf numFmtId="0" fontId="12" fillId="0" borderId="0" xfId="64" applyFill="1" applyAlignment="1">
      <alignment horizontal="right"/>
    </xf>
    <xf numFmtId="0" fontId="39" fillId="0" borderId="0" xfId="64" applyFont="1" applyFill="1" applyAlignment="1">
      <alignment horizontal="right"/>
    </xf>
    <xf numFmtId="0" fontId="39" fillId="0" borderId="0" xfId="64" applyFont="1" applyFill="1"/>
    <xf numFmtId="0" fontId="48" fillId="0" borderId="0" xfId="64" applyFont="1" applyFill="1" applyBorder="1" applyAlignment="1">
      <alignment horizontal="center" vertical="center"/>
    </xf>
    <xf numFmtId="0" fontId="12" fillId="0" borderId="0" xfId="64" applyAlignment="1">
      <alignment horizontal="right"/>
    </xf>
    <xf numFmtId="0" fontId="48" fillId="0" borderId="2" xfId="64" applyFont="1" applyFill="1" applyBorder="1" applyAlignment="1">
      <alignment horizontal="right" vertical="center"/>
    </xf>
    <xf numFmtId="3" fontId="12" fillId="0" borderId="0" xfId="64" applyNumberFormat="1"/>
    <xf numFmtId="0" fontId="48" fillId="0" borderId="0" xfId="64" applyFont="1" applyFill="1" applyBorder="1"/>
    <xf numFmtId="3" fontId="36" fillId="0" borderId="0" xfId="64" applyNumberFormat="1" applyFont="1" applyFill="1" applyBorder="1" applyAlignment="1">
      <alignment horizontal="right" vertical="center" indent="1"/>
    </xf>
    <xf numFmtId="164" fontId="36" fillId="3" borderId="0" xfId="64" applyNumberFormat="1" applyFont="1" applyFill="1" applyAlignment="1">
      <alignment horizontal="right" vertical="center" indent="1"/>
    </xf>
    <xf numFmtId="0" fontId="36" fillId="3" borderId="0" xfId="64" applyNumberFormat="1" applyFont="1" applyFill="1" applyAlignment="1">
      <alignment horizontal="left" vertical="center"/>
    </xf>
    <xf numFmtId="3" fontId="33" fillId="0" borderId="0" xfId="64" applyNumberFormat="1" applyFont="1" applyFill="1" applyBorder="1" applyAlignment="1">
      <alignment horizontal="right" vertical="center" indent="1"/>
    </xf>
    <xf numFmtId="164" fontId="36" fillId="0" borderId="0" xfId="64" applyNumberFormat="1" applyFont="1" applyFill="1" applyBorder="1" applyAlignment="1">
      <alignment horizontal="right" vertical="center" indent="1"/>
    </xf>
    <xf numFmtId="164" fontId="33" fillId="0" borderId="0" xfId="64" applyNumberFormat="1" applyFont="1" applyBorder="1" applyAlignment="1">
      <alignment horizontal="right" vertical="center" indent="1"/>
    </xf>
    <xf numFmtId="0" fontId="33" fillId="0" borderId="0" xfId="64" applyNumberFormat="1" applyFont="1" applyBorder="1" applyAlignment="1">
      <alignment horizontal="left" vertical="center"/>
    </xf>
    <xf numFmtId="164" fontId="33" fillId="0" borderId="0" xfId="64" applyNumberFormat="1" applyFont="1" applyAlignment="1">
      <alignment horizontal="right" vertical="center" indent="1"/>
    </xf>
    <xf numFmtId="0" fontId="33" fillId="0" borderId="0" xfId="64" applyNumberFormat="1" applyFont="1" applyAlignment="1">
      <alignment horizontal="left" vertical="center"/>
    </xf>
    <xf numFmtId="0" fontId="44" fillId="0" borderId="0" xfId="64" applyFont="1" applyFill="1" applyBorder="1" applyAlignment="1">
      <alignment horizontal="center" vertical="center" wrapText="1" readingOrder="1"/>
    </xf>
    <xf numFmtId="3" fontId="44" fillId="0" borderId="0" xfId="64" applyNumberFormat="1" applyFont="1" applyFill="1" applyBorder="1" applyAlignment="1">
      <alignment horizontal="center" vertical="center" wrapText="1" readingOrder="1"/>
    </xf>
    <xf numFmtId="0" fontId="44" fillId="0" borderId="27" xfId="64" applyFont="1" applyFill="1" applyBorder="1" applyAlignment="1">
      <alignment horizontal="right" vertical="center" wrapText="1" readingOrder="1"/>
    </xf>
    <xf numFmtId="0" fontId="44" fillId="0" borderId="18" xfId="64" applyFont="1" applyFill="1" applyBorder="1" applyAlignment="1">
      <alignment horizontal="right" vertical="center" wrapText="1" readingOrder="1"/>
    </xf>
    <xf numFmtId="0" fontId="44" fillId="0" borderId="18" xfId="64" applyFont="1" applyFill="1" applyBorder="1" applyAlignment="1">
      <alignment horizontal="left" vertical="center" wrapText="1" indent="1" readingOrder="1"/>
    </xf>
    <xf numFmtId="164" fontId="33" fillId="0" borderId="0" xfId="64" applyNumberFormat="1" applyFont="1" applyFill="1" applyBorder="1" applyAlignment="1">
      <alignment horizontal="right" vertical="center" indent="1"/>
    </xf>
    <xf numFmtId="3" fontId="12" fillId="0" borderId="0" xfId="64" applyNumberFormat="1" applyFill="1" applyBorder="1"/>
    <xf numFmtId="0" fontId="36" fillId="0" borderId="0" xfId="64" applyFont="1" applyFill="1" applyAlignment="1">
      <alignment vertical="center"/>
    </xf>
    <xf numFmtId="0" fontId="12" fillId="0" borderId="0" xfId="64" applyFill="1" applyBorder="1" applyAlignment="1"/>
    <xf numFmtId="3" fontId="12" fillId="0" borderId="0" xfId="64" applyNumberFormat="1" applyFill="1"/>
    <xf numFmtId="0" fontId="118" fillId="0" borderId="0" xfId="64" applyFont="1" applyFill="1"/>
    <xf numFmtId="3" fontId="46" fillId="0" borderId="0" xfId="64" applyNumberFormat="1" applyFont="1" applyFill="1" applyAlignment="1">
      <alignment horizontal="right"/>
    </xf>
    <xf numFmtId="0" fontId="46" fillId="0" borderId="0" xfId="64" applyFont="1" applyFill="1" applyAlignment="1"/>
    <xf numFmtId="0" fontId="36" fillId="0" borderId="1" xfId="64" applyFont="1" applyBorder="1" applyAlignment="1">
      <alignment horizontal="right"/>
    </xf>
    <xf numFmtId="0" fontId="36" fillId="0" borderId="1" xfId="64" applyFont="1" applyBorder="1" applyAlignment="1">
      <alignment horizontal="left"/>
    </xf>
    <xf numFmtId="0" fontId="33" fillId="0" borderId="0" xfId="64" applyFont="1" applyAlignment="1">
      <alignment horizontal="right"/>
    </xf>
    <xf numFmtId="0" fontId="33" fillId="0" borderId="0" xfId="64" applyFont="1" applyAlignment="1">
      <alignment horizontal="left"/>
    </xf>
    <xf numFmtId="3" fontId="46" fillId="0" borderId="0" xfId="64" applyNumberFormat="1" applyFont="1" applyFill="1" applyBorder="1" applyAlignment="1">
      <alignment horizontal="right"/>
    </xf>
    <xf numFmtId="1" fontId="33" fillId="0" borderId="0" xfId="64" applyNumberFormat="1" applyFont="1" applyAlignment="1">
      <alignment horizontal="right"/>
    </xf>
    <xf numFmtId="3" fontId="46" fillId="0" borderId="0" xfId="64" applyNumberFormat="1" applyFont="1" applyAlignment="1">
      <alignment horizontal="right"/>
    </xf>
    <xf numFmtId="14" fontId="36" fillId="0" borderId="1" xfId="64" applyNumberFormat="1" applyFont="1" applyBorder="1" applyAlignment="1">
      <alignment horizontal="right"/>
    </xf>
    <xf numFmtId="0" fontId="36" fillId="0" borderId="0" xfId="64" applyFont="1"/>
    <xf numFmtId="0" fontId="48" fillId="0" borderId="0" xfId="64" applyFont="1"/>
    <xf numFmtId="0" fontId="33" fillId="0" borderId="0" xfId="64" applyFont="1"/>
    <xf numFmtId="0" fontId="70" fillId="0" borderId="0" xfId="64" applyFont="1"/>
    <xf numFmtId="3" fontId="46" fillId="0" borderId="0" xfId="64" applyNumberFormat="1" applyFont="1" applyFill="1" applyAlignment="1"/>
    <xf numFmtId="0" fontId="98" fillId="0" borderId="0" xfId="64" applyFont="1" applyFill="1"/>
    <xf numFmtId="0" fontId="98" fillId="0" borderId="0" xfId="64" applyFont="1"/>
    <xf numFmtId="0" fontId="98" fillId="0" borderId="0" xfId="64" applyFont="1" applyFill="1" applyBorder="1"/>
    <xf numFmtId="16" fontId="47" fillId="2" borderId="0" xfId="5" quotePrefix="1" applyNumberFormat="1" applyFont="1" applyFill="1" applyAlignment="1">
      <alignment horizontal="right"/>
    </xf>
    <xf numFmtId="16" fontId="47" fillId="2" borderId="0" xfId="5" applyNumberFormat="1" applyFont="1" applyFill="1" applyBorder="1" applyAlignment="1">
      <alignment horizontal="right"/>
    </xf>
    <xf numFmtId="16" fontId="47" fillId="2" borderId="33" xfId="5" quotePrefix="1" applyNumberFormat="1" applyFont="1" applyFill="1" applyBorder="1" applyAlignment="1">
      <alignment horizontal="right"/>
    </xf>
    <xf numFmtId="16" fontId="47" fillId="2" borderId="0" xfId="5" quotePrefix="1" applyNumberFormat="1" applyFont="1" applyFill="1" applyBorder="1" applyAlignment="1">
      <alignment horizontal="right"/>
    </xf>
    <xf numFmtId="0" fontId="47" fillId="2" borderId="6" xfId="5" quotePrefix="1" applyFont="1" applyFill="1" applyBorder="1" applyAlignment="1">
      <alignment horizontal="right"/>
    </xf>
    <xf numFmtId="0" fontId="47" fillId="2" borderId="50" xfId="5" applyFont="1" applyFill="1" applyBorder="1" applyAlignment="1"/>
    <xf numFmtId="3" fontId="71" fillId="2" borderId="7" xfId="7" applyNumberFormat="1" applyFont="1" applyFill="1" applyBorder="1" applyAlignment="1">
      <alignment horizontal="right"/>
    </xf>
    <xf numFmtId="0" fontId="46" fillId="2" borderId="6" xfId="5" applyFont="1" applyFill="1" applyBorder="1" applyAlignment="1">
      <alignment horizontal="right"/>
    </xf>
    <xf numFmtId="0" fontId="46" fillId="2" borderId="0" xfId="12" applyFont="1" applyFill="1" applyBorder="1" applyAlignment="1">
      <alignment horizontal="left" vertical="center" wrapText="1" indent="1"/>
    </xf>
    <xf numFmtId="0" fontId="64" fillId="2" borderId="0" xfId="12" applyFont="1" applyFill="1" applyBorder="1" applyAlignment="1">
      <alignment horizontal="left" vertical="center" wrapText="1"/>
    </xf>
    <xf numFmtId="0" fontId="33" fillId="0" borderId="6" xfId="1" applyFont="1" applyBorder="1"/>
    <xf numFmtId="0" fontId="38" fillId="0" borderId="6" xfId="1" applyBorder="1"/>
    <xf numFmtId="0" fontId="58" fillId="2" borderId="53" xfId="10" applyFont="1" applyFill="1" applyBorder="1" applyAlignment="1" applyProtection="1">
      <alignment horizontal="right" wrapText="1"/>
      <protection hidden="1"/>
    </xf>
    <xf numFmtId="0" fontId="58" fillId="2" borderId="6" xfId="18" applyFont="1" applyFill="1" applyBorder="1"/>
    <xf numFmtId="0" fontId="58" fillId="2" borderId="6" xfId="5" applyFont="1" applyFill="1" applyBorder="1" applyAlignment="1">
      <alignment horizontal="left"/>
    </xf>
    <xf numFmtId="0" fontId="11" fillId="0" borderId="0" xfId="67"/>
    <xf numFmtId="0" fontId="11" fillId="0" borderId="0" xfId="67" applyAlignment="1"/>
    <xf numFmtId="0" fontId="11" fillId="0" borderId="0" xfId="67" applyAlignment="1">
      <alignment horizontal="right"/>
    </xf>
    <xf numFmtId="3" fontId="46" fillId="0" borderId="70" xfId="12" applyNumberFormat="1" applyFont="1" applyFill="1" applyBorder="1" applyAlignment="1" applyProtection="1">
      <alignment horizontal="right"/>
      <protection locked="0"/>
    </xf>
    <xf numFmtId="3" fontId="46" fillId="0" borderId="71" xfId="12" applyNumberFormat="1" applyFont="1" applyFill="1" applyBorder="1" applyAlignment="1" applyProtection="1">
      <alignment horizontal="right"/>
      <protection locked="0"/>
    </xf>
    <xf numFmtId="3" fontId="48" fillId="0" borderId="0" xfId="53" applyNumberFormat="1" applyFont="1" applyFill="1" applyBorder="1" applyAlignment="1" applyProtection="1">
      <alignment wrapText="1"/>
      <protection locked="0"/>
    </xf>
    <xf numFmtId="3" fontId="56" fillId="0" borderId="0" xfId="53" applyNumberFormat="1" applyFont="1" applyFill="1" applyBorder="1" applyProtection="1">
      <protection locked="0"/>
    </xf>
    <xf numFmtId="3" fontId="35" fillId="0" borderId="0" xfId="12" applyNumberFormat="1" applyFont="1" applyFill="1" applyBorder="1" applyAlignment="1" applyProtection="1">
      <alignment horizontal="right"/>
      <protection locked="0"/>
    </xf>
    <xf numFmtId="9" fontId="37" fillId="0" borderId="0" xfId="69" applyFont="1"/>
    <xf numFmtId="9" fontId="37" fillId="0" borderId="0" xfId="69" applyFont="1" applyFill="1"/>
    <xf numFmtId="0" fontId="59" fillId="0" borderId="0" xfId="67" applyFont="1"/>
    <xf numFmtId="0" fontId="59" fillId="2" borderId="0" xfId="67" applyFont="1" applyFill="1"/>
    <xf numFmtId="0" fontId="59" fillId="2" borderId="0" xfId="67" applyFont="1" applyFill="1" applyProtection="1">
      <protection locked="0"/>
    </xf>
    <xf numFmtId="0" fontId="60" fillId="2" borderId="0" xfId="67" applyFont="1" applyFill="1"/>
    <xf numFmtId="9" fontId="35" fillId="2" borderId="0" xfId="67" applyNumberFormat="1" applyFont="1" applyFill="1" applyBorder="1" applyAlignment="1">
      <alignment horizontal="right" vertical="center" wrapText="1" indent="1" readingOrder="1"/>
    </xf>
    <xf numFmtId="0" fontId="33" fillId="2" borderId="0" xfId="67" applyFont="1" applyFill="1"/>
    <xf numFmtId="0" fontId="33" fillId="2" borderId="0" xfId="67" applyFont="1" applyFill="1" applyProtection="1">
      <protection locked="0"/>
    </xf>
    <xf numFmtId="0" fontId="46" fillId="2" borderId="6" xfId="67" applyFont="1" applyFill="1" applyBorder="1" applyAlignment="1"/>
    <xf numFmtId="3" fontId="46" fillId="2" borderId="0" xfId="67" applyNumberFormat="1" applyFont="1" applyFill="1" applyAlignment="1"/>
    <xf numFmtId="0" fontId="48" fillId="2" borderId="18" xfId="67" applyFont="1" applyFill="1" applyBorder="1" applyAlignment="1">
      <alignment horizontal="right" vertical="center" wrapText="1" readingOrder="1"/>
    </xf>
    <xf numFmtId="0" fontId="44" fillId="2" borderId="18" xfId="67" applyFont="1" applyFill="1" applyBorder="1" applyAlignment="1" applyProtection="1">
      <alignment horizontal="right" vertical="center" wrapText="1" readingOrder="1"/>
      <protection locked="0"/>
    </xf>
    <xf numFmtId="9" fontId="46" fillId="2" borderId="0" xfId="67" applyNumberFormat="1" applyFont="1" applyFill="1" applyBorder="1" applyAlignment="1">
      <alignment horizontal="right" vertical="center" wrapText="1" indent="1" readingOrder="1"/>
    </xf>
    <xf numFmtId="0" fontId="46" fillId="2" borderId="0" xfId="67" applyFont="1" applyFill="1"/>
    <xf numFmtId="166" fontId="46" fillId="2" borderId="0" xfId="67" applyNumberFormat="1" applyFont="1" applyFill="1"/>
    <xf numFmtId="166" fontId="46" fillId="2" borderId="0" xfId="12" applyNumberFormat="1" applyFont="1" applyFill="1" applyBorder="1" applyAlignment="1" applyProtection="1">
      <alignment horizontal="right" vertical="center" indent="1"/>
      <protection locked="0"/>
    </xf>
    <xf numFmtId="0" fontId="59" fillId="0" borderId="0" xfId="67" applyFont="1" applyAlignment="1">
      <alignment vertical="center"/>
    </xf>
    <xf numFmtId="0" fontId="60" fillId="2" borderId="0" xfId="67" applyFont="1" applyFill="1" applyAlignment="1">
      <alignment vertical="center"/>
    </xf>
    <xf numFmtId="165" fontId="33" fillId="2" borderId="0" xfId="71" applyNumberFormat="1" applyFont="1" applyFill="1"/>
    <xf numFmtId="4" fontId="36" fillId="2" borderId="0" xfId="71" applyNumberFormat="1" applyFont="1" applyFill="1" applyProtection="1">
      <protection locked="0"/>
    </xf>
    <xf numFmtId="3" fontId="46" fillId="2" borderId="6" xfId="67" applyNumberFormat="1" applyFont="1" applyFill="1" applyBorder="1" applyAlignment="1" applyProtection="1">
      <alignment horizontal="right" vertical="center" wrapText="1" readingOrder="1"/>
      <protection locked="0"/>
    </xf>
    <xf numFmtId="0" fontId="46" fillId="2" borderId="6" xfId="67" applyFont="1" applyFill="1" applyBorder="1" applyAlignment="1">
      <alignment horizontal="left" vertical="center" wrapText="1" indent="1" readingOrder="1"/>
    </xf>
    <xf numFmtId="3" fontId="46" fillId="2" borderId="0" xfId="67" applyNumberFormat="1" applyFont="1" applyFill="1" applyBorder="1" applyAlignment="1" applyProtection="1">
      <alignment horizontal="right" vertical="center" wrapText="1" readingOrder="1"/>
      <protection locked="0"/>
    </xf>
    <xf numFmtId="0" fontId="46" fillId="2" borderId="0" xfId="67" applyFont="1" applyFill="1" applyBorder="1" applyAlignment="1">
      <alignment horizontal="left" vertical="center" wrapText="1" indent="1" readingOrder="1"/>
    </xf>
    <xf numFmtId="1" fontId="33" fillId="2" borderId="0" xfId="67" applyNumberFormat="1" applyFont="1" applyFill="1" applyAlignment="1">
      <alignment horizontal="right" vertical="center" readingOrder="1"/>
    </xf>
    <xf numFmtId="1" fontId="33" fillId="2" borderId="0" xfId="67" applyNumberFormat="1" applyFont="1" applyFill="1" applyAlignment="1" applyProtection="1">
      <alignment horizontal="right" vertical="center" readingOrder="1"/>
      <protection locked="0"/>
    </xf>
    <xf numFmtId="165" fontId="33" fillId="2" borderId="0" xfId="71" applyNumberFormat="1" applyFont="1" applyFill="1" applyAlignment="1">
      <alignment horizontal="right" vertical="center" readingOrder="1"/>
    </xf>
    <xf numFmtId="165" fontId="33" fillId="2" borderId="0" xfId="71" applyNumberFormat="1" applyFont="1" applyFill="1" applyAlignment="1" applyProtection="1">
      <alignment horizontal="right" vertical="center" readingOrder="1"/>
      <protection locked="0"/>
    </xf>
    <xf numFmtId="3" fontId="48" fillId="7" borderId="0" xfId="67" applyNumberFormat="1" applyFont="1" applyFill="1" applyBorder="1" applyAlignment="1" applyProtection="1">
      <alignment horizontal="right" vertical="center" wrapText="1" readingOrder="1"/>
      <protection locked="0"/>
    </xf>
    <xf numFmtId="0" fontId="48" fillId="7" borderId="0" xfId="67" applyFont="1" applyFill="1" applyBorder="1" applyAlignment="1">
      <alignment horizontal="left" vertical="center" wrapText="1" indent="1" readingOrder="1"/>
    </xf>
    <xf numFmtId="0" fontId="46" fillId="2" borderId="0" xfId="67" applyFont="1" applyFill="1" applyBorder="1" applyAlignment="1">
      <alignment horizontal="left" vertical="center" wrapText="1" indent="1"/>
    </xf>
    <xf numFmtId="0" fontId="107" fillId="2" borderId="0" xfId="67" applyFont="1" applyFill="1" applyBorder="1" applyAlignment="1">
      <alignment horizontal="left" vertical="center" wrapText="1" indent="1" readingOrder="1"/>
    </xf>
    <xf numFmtId="1" fontId="46" fillId="2" borderId="0" xfId="67" applyNumberFormat="1" applyFont="1" applyFill="1" applyBorder="1" applyAlignment="1">
      <alignment horizontal="right" vertical="center" wrapText="1" readingOrder="1"/>
    </xf>
    <xf numFmtId="1" fontId="46" fillId="2" borderId="0" xfId="67" applyNumberFormat="1" applyFont="1" applyFill="1" applyBorder="1" applyAlignment="1" applyProtection="1">
      <alignment horizontal="right" vertical="center" wrapText="1" readingOrder="1"/>
      <protection locked="0"/>
    </xf>
    <xf numFmtId="165" fontId="46" fillId="2" borderId="0" xfId="71" applyNumberFormat="1" applyFont="1" applyFill="1" applyBorder="1" applyAlignment="1">
      <alignment horizontal="right" vertical="center" wrapText="1" readingOrder="1"/>
    </xf>
    <xf numFmtId="165" fontId="46" fillId="2" borderId="0" xfId="71" applyNumberFormat="1" applyFont="1" applyFill="1" applyBorder="1" applyAlignment="1" applyProtection="1">
      <alignment horizontal="right" vertical="center" wrapText="1" readingOrder="1"/>
      <protection locked="0"/>
    </xf>
    <xf numFmtId="3" fontId="46" fillId="0" borderId="0" xfId="67" applyNumberFormat="1" applyFont="1" applyFill="1" applyBorder="1" applyAlignment="1" applyProtection="1">
      <alignment horizontal="right" vertical="center" wrapText="1" readingOrder="1"/>
      <protection locked="0"/>
    </xf>
    <xf numFmtId="1" fontId="33" fillId="2" borderId="0" xfId="71" applyNumberFormat="1" applyFont="1" applyFill="1" applyAlignment="1">
      <alignment horizontal="right" vertical="center" readingOrder="1"/>
    </xf>
    <xf numFmtId="1" fontId="33" fillId="2" borderId="0" xfId="71" applyNumberFormat="1" applyFont="1" applyFill="1" applyAlignment="1" applyProtection="1">
      <alignment horizontal="right" vertical="center" readingOrder="1"/>
      <protection locked="0"/>
    </xf>
    <xf numFmtId="3" fontId="48" fillId="7" borderId="0" xfId="67" applyNumberFormat="1" applyFont="1" applyFill="1" applyBorder="1" applyAlignment="1">
      <alignment horizontal="right" vertical="center" wrapText="1" readingOrder="1"/>
    </xf>
    <xf numFmtId="3" fontId="46" fillId="2" borderId="0" xfId="67" applyNumberFormat="1" applyFont="1" applyFill="1" applyBorder="1" applyAlignment="1">
      <alignment horizontal="right" vertical="center" wrapText="1" readingOrder="1"/>
    </xf>
    <xf numFmtId="3" fontId="33" fillId="2" borderId="0" xfId="71" applyNumberFormat="1" applyFont="1" applyFill="1" applyAlignment="1">
      <alignment horizontal="right" vertical="center" readingOrder="1"/>
    </xf>
    <xf numFmtId="3" fontId="33" fillId="2" borderId="0" xfId="71" applyNumberFormat="1" applyFont="1" applyFill="1" applyAlignment="1" applyProtection="1">
      <alignment horizontal="right" vertical="center" readingOrder="1"/>
      <protection locked="0"/>
    </xf>
    <xf numFmtId="3" fontId="33" fillId="2" borderId="0" xfId="67" applyNumberFormat="1" applyFont="1" applyFill="1" applyAlignment="1">
      <alignment horizontal="right" vertical="center" readingOrder="1"/>
    </xf>
    <xf numFmtId="3" fontId="33" fillId="2" borderId="0" xfId="67" applyNumberFormat="1" applyFont="1" applyFill="1" applyAlignment="1" applyProtection="1">
      <alignment horizontal="right" vertical="center" readingOrder="1"/>
      <protection locked="0"/>
    </xf>
    <xf numFmtId="3" fontId="46" fillId="2" borderId="0" xfId="67" applyNumberFormat="1" applyFont="1" applyFill="1" applyBorder="1" applyAlignment="1">
      <alignment horizontal="right" wrapText="1"/>
    </xf>
    <xf numFmtId="3" fontId="46" fillId="2" borderId="0" xfId="67" applyNumberFormat="1" applyFont="1" applyFill="1" applyBorder="1" applyAlignment="1" applyProtection="1">
      <alignment horizontal="right" wrapText="1"/>
      <protection locked="0"/>
    </xf>
    <xf numFmtId="0" fontId="44" fillId="2" borderId="18" xfId="67" applyFont="1" applyFill="1" applyBorder="1" applyAlignment="1">
      <alignment horizontal="right" vertical="center" wrapText="1" readingOrder="1"/>
    </xf>
    <xf numFmtId="0" fontId="44" fillId="2" borderId="18" xfId="67" applyFont="1" applyFill="1" applyBorder="1" applyAlignment="1">
      <alignment horizontal="right" vertical="center" wrapText="1"/>
    </xf>
    <xf numFmtId="0" fontId="44" fillId="2" borderId="18" xfId="67" applyFont="1" applyFill="1" applyBorder="1" applyAlignment="1" applyProtection="1">
      <alignment horizontal="right" vertical="center" wrapText="1"/>
      <protection locked="0"/>
    </xf>
    <xf numFmtId="0" fontId="44" fillId="2" borderId="18" xfId="67" applyFont="1" applyFill="1" applyBorder="1" applyAlignment="1">
      <alignment horizontal="left" vertical="center" wrapText="1" indent="1" readingOrder="1"/>
    </xf>
    <xf numFmtId="0" fontId="39" fillId="2" borderId="0" xfId="67" applyFont="1" applyFill="1" applyAlignment="1">
      <alignment vertical="center"/>
    </xf>
    <xf numFmtId="0" fontId="101" fillId="2" borderId="0" xfId="67" applyFont="1" applyFill="1" applyAlignment="1">
      <alignment vertical="center"/>
    </xf>
    <xf numFmtId="0" fontId="101" fillId="2" borderId="0" xfId="67" applyFont="1" applyFill="1" applyAlignment="1" applyProtection="1">
      <alignment vertical="center"/>
      <protection locked="0"/>
    </xf>
    <xf numFmtId="9" fontId="46" fillId="0" borderId="0" xfId="67" applyNumberFormat="1" applyFont="1" applyFill="1" applyBorder="1" applyAlignment="1">
      <alignment horizontal="right" vertical="center" wrapText="1" indent="1" readingOrder="1"/>
    </xf>
    <xf numFmtId="0" fontId="46" fillId="0" borderId="0" xfId="67" applyFont="1" applyFill="1" applyBorder="1" applyAlignment="1">
      <alignment horizontal="left" vertical="center" wrapText="1" indent="1" readingOrder="1"/>
    </xf>
    <xf numFmtId="9" fontId="46" fillId="2" borderId="0" xfId="67" applyNumberFormat="1" applyFont="1" applyFill="1" applyBorder="1" applyAlignment="1" applyProtection="1">
      <alignment horizontal="right" vertical="center" wrapText="1" indent="1" readingOrder="1"/>
      <protection locked="0"/>
    </xf>
    <xf numFmtId="9" fontId="46" fillId="2" borderId="6" xfId="67" applyNumberFormat="1" applyFont="1" applyFill="1" applyBorder="1" applyAlignment="1">
      <alignment horizontal="right" vertical="center" wrapText="1" indent="1" readingOrder="1"/>
    </xf>
    <xf numFmtId="9" fontId="46" fillId="2" borderId="6" xfId="67" applyNumberFormat="1" applyFont="1" applyFill="1" applyBorder="1" applyAlignment="1" applyProtection="1">
      <alignment horizontal="right" vertical="center" wrapText="1" indent="1" readingOrder="1"/>
      <protection locked="0"/>
    </xf>
    <xf numFmtId="9" fontId="48" fillId="2" borderId="0" xfId="67" applyNumberFormat="1" applyFont="1" applyFill="1" applyBorder="1" applyAlignment="1">
      <alignment horizontal="right" vertical="center" wrapText="1" indent="1" readingOrder="1"/>
    </xf>
    <xf numFmtId="9" fontId="48" fillId="2" borderId="0" xfId="67" applyNumberFormat="1" applyFont="1" applyFill="1" applyBorder="1" applyAlignment="1" applyProtection="1">
      <alignment horizontal="right" vertical="center" wrapText="1" indent="1" readingOrder="1"/>
      <protection locked="0"/>
    </xf>
    <xf numFmtId="0" fontId="48" fillId="2" borderId="0" xfId="67" applyFont="1" applyFill="1" applyBorder="1" applyAlignment="1">
      <alignment horizontal="left" vertical="center" wrapText="1" indent="1" readingOrder="1"/>
    </xf>
    <xf numFmtId="0" fontId="48" fillId="2" borderId="0" xfId="67" applyFont="1" applyFill="1" applyBorder="1" applyAlignment="1">
      <alignment horizontal="right" vertical="center" wrapText="1" indent="1" readingOrder="1"/>
    </xf>
    <xf numFmtId="0" fontId="48" fillId="2" borderId="0" xfId="67" applyFont="1" applyFill="1" applyBorder="1" applyAlignment="1" applyProtection="1">
      <alignment horizontal="right" vertical="center" wrapText="1" indent="1" readingOrder="1"/>
      <protection locked="0"/>
    </xf>
    <xf numFmtId="0" fontId="48" fillId="0" borderId="0" xfId="67" applyFont="1" applyFill="1" applyBorder="1" applyAlignment="1">
      <alignment horizontal="left" vertical="center" wrapText="1" indent="1" readingOrder="1"/>
    </xf>
    <xf numFmtId="0" fontId="46" fillId="2" borderId="0" xfId="67" applyFont="1" applyFill="1" applyBorder="1" applyAlignment="1">
      <alignment horizontal="right" vertical="center" wrapText="1" indent="1" readingOrder="1"/>
    </xf>
    <xf numFmtId="0" fontId="46" fillId="2" borderId="0" xfId="67" applyFont="1" applyFill="1" applyBorder="1" applyAlignment="1" applyProtection="1">
      <alignment horizontal="right" vertical="center" wrapText="1" indent="1" readingOrder="1"/>
      <protection locked="0"/>
    </xf>
    <xf numFmtId="9" fontId="48" fillId="2" borderId="0" xfId="72" applyNumberFormat="1" applyFont="1" applyFill="1" applyBorder="1" applyAlignment="1">
      <alignment horizontal="right" vertical="center" wrapText="1" indent="1" readingOrder="1"/>
    </xf>
    <xf numFmtId="9" fontId="48" fillId="2" borderId="0" xfId="72" applyNumberFormat="1" applyFont="1" applyFill="1" applyBorder="1" applyAlignment="1" applyProtection="1">
      <alignment horizontal="right" vertical="center" wrapText="1" indent="1" readingOrder="1"/>
      <protection locked="0"/>
    </xf>
    <xf numFmtId="0" fontId="48" fillId="2" borderId="0" xfId="72" applyFont="1" applyFill="1" applyBorder="1" applyAlignment="1">
      <alignment horizontal="left" vertical="center" wrapText="1" indent="1" readingOrder="1"/>
    </xf>
    <xf numFmtId="0" fontId="44" fillId="2" borderId="43" xfId="67" applyFont="1" applyFill="1" applyBorder="1" applyAlignment="1">
      <alignment horizontal="left" vertical="center" wrapText="1" indent="1" readingOrder="1"/>
    </xf>
    <xf numFmtId="0" fontId="59" fillId="2" borderId="0" xfId="67" applyFont="1" applyFill="1" applyAlignment="1">
      <alignment vertical="center"/>
    </xf>
    <xf numFmtId="0" fontId="101" fillId="2" borderId="0" xfId="67" applyFont="1" applyFill="1"/>
    <xf numFmtId="0" fontId="56" fillId="2" borderId="0" xfId="67" applyFont="1" applyFill="1"/>
    <xf numFmtId="0" fontId="56" fillId="2" borderId="0" xfId="67" applyFont="1" applyFill="1" applyProtection="1">
      <protection locked="0"/>
    </xf>
    <xf numFmtId="0" fontId="39" fillId="2" borderId="0" xfId="67" applyFont="1" applyFill="1"/>
    <xf numFmtId="3" fontId="36" fillId="7" borderId="58" xfId="67" applyNumberFormat="1" applyFont="1" applyFill="1" applyBorder="1" applyAlignment="1">
      <alignment horizontal="right" vertical="center"/>
    </xf>
    <xf numFmtId="0" fontId="48" fillId="7" borderId="58" xfId="67" applyFont="1" applyFill="1" applyBorder="1" applyAlignment="1">
      <alignment horizontal="left" vertical="center" wrapText="1" indent="1" readingOrder="1"/>
    </xf>
    <xf numFmtId="3" fontId="33" fillId="2" borderId="2" xfId="67" applyNumberFormat="1" applyFont="1" applyFill="1" applyBorder="1" applyAlignment="1">
      <alignment horizontal="right" vertical="center"/>
    </xf>
    <xf numFmtId="9" fontId="59" fillId="2" borderId="0" xfId="71" applyNumberFormat="1" applyFont="1" applyFill="1" applyAlignment="1">
      <alignment horizontal="right"/>
    </xf>
    <xf numFmtId="3" fontId="36" fillId="7" borderId="0" xfId="67" applyNumberFormat="1" applyFont="1" applyFill="1" applyBorder="1" applyAlignment="1">
      <alignment horizontal="right" vertical="center"/>
    </xf>
    <xf numFmtId="3" fontId="36" fillId="7" borderId="2" xfId="67" applyNumberFormat="1" applyFont="1" applyFill="1" applyBorder="1" applyAlignment="1">
      <alignment horizontal="right" vertical="center"/>
    </xf>
    <xf numFmtId="0" fontId="48" fillId="7" borderId="2" xfId="67" applyFont="1" applyFill="1" applyBorder="1" applyAlignment="1">
      <alignment horizontal="left" vertical="center" wrapText="1" indent="1" readingOrder="1"/>
    </xf>
    <xf numFmtId="0" fontId="59" fillId="2" borderId="0" xfId="67" applyFont="1" applyFill="1" applyAlignment="1">
      <alignment horizontal="right" vertical="center"/>
    </xf>
    <xf numFmtId="3" fontId="33" fillId="2" borderId="0" xfId="67" applyNumberFormat="1" applyFont="1" applyFill="1" applyBorder="1" applyAlignment="1">
      <alignment horizontal="right" vertical="center"/>
    </xf>
    <xf numFmtId="3" fontId="33" fillId="2" borderId="0" xfId="67" applyNumberFormat="1" applyFont="1" applyFill="1" applyAlignment="1">
      <alignment horizontal="right" vertical="center"/>
    </xf>
    <xf numFmtId="0" fontId="33" fillId="2" borderId="0" xfId="67" applyFont="1" applyFill="1" applyAlignment="1">
      <alignment vertical="center"/>
    </xf>
    <xf numFmtId="3" fontId="33" fillId="2" borderId="0" xfId="67" applyNumberFormat="1" applyFont="1" applyFill="1" applyBorder="1" applyAlignment="1">
      <alignment horizontal="right"/>
    </xf>
    <xf numFmtId="3" fontId="36" fillId="7" borderId="0" xfId="67" applyNumberFormat="1" applyFont="1" applyFill="1" applyBorder="1" applyAlignment="1">
      <alignment horizontal="right"/>
    </xf>
    <xf numFmtId="0" fontId="11" fillId="2" borderId="0" xfId="67" applyFill="1"/>
    <xf numFmtId="3" fontId="48" fillId="2" borderId="6" xfId="12" applyNumberFormat="1" applyFont="1" applyFill="1" applyBorder="1" applyAlignment="1" applyProtection="1">
      <alignment horizontal="left"/>
      <protection locked="0"/>
    </xf>
    <xf numFmtId="3" fontId="46" fillId="2" borderId="0" xfId="12" applyNumberFormat="1" applyFont="1" applyFill="1" applyBorder="1" applyAlignment="1" applyProtection="1">
      <alignment horizontal="left" vertical="center"/>
      <protection locked="0"/>
    </xf>
    <xf numFmtId="3" fontId="48" fillId="2" borderId="0" xfId="12" applyNumberFormat="1" applyFont="1" applyFill="1" applyBorder="1" applyAlignment="1" applyProtection="1">
      <alignment horizontal="left" vertical="center"/>
      <protection locked="0"/>
    </xf>
    <xf numFmtId="0" fontId="11" fillId="2" borderId="0" xfId="67" applyFill="1" applyAlignment="1">
      <alignment horizontal="right"/>
    </xf>
    <xf numFmtId="3" fontId="46" fillId="2" borderId="0" xfId="12" applyNumberFormat="1" applyFont="1" applyFill="1" applyBorder="1" applyAlignment="1" applyProtection="1">
      <alignment horizontal="left"/>
      <protection locked="0"/>
    </xf>
    <xf numFmtId="3" fontId="48" fillId="2" borderId="0" xfId="12" applyNumberFormat="1" applyFont="1" applyFill="1" applyBorder="1" applyAlignment="1" applyProtection="1">
      <alignment horizontal="left"/>
      <protection locked="0"/>
    </xf>
    <xf numFmtId="0" fontId="11" fillId="2" borderId="0" xfId="67" applyFill="1" applyAlignment="1"/>
    <xf numFmtId="0" fontId="60" fillId="2" borderId="0" xfId="67" applyFont="1" applyFill="1" applyAlignment="1"/>
    <xf numFmtId="1" fontId="48" fillId="2" borderId="7" xfId="67" applyNumberFormat="1" applyFont="1" applyFill="1" applyBorder="1" applyAlignment="1">
      <alignment vertical="center"/>
    </xf>
    <xf numFmtId="3" fontId="48" fillId="2" borderId="7" xfId="67" applyNumberFormat="1" applyFont="1" applyFill="1" applyBorder="1" applyAlignment="1">
      <alignment vertical="center"/>
    </xf>
    <xf numFmtId="0" fontId="48" fillId="2" borderId="7" xfId="67" applyFont="1" applyFill="1" applyBorder="1" applyAlignment="1">
      <alignment horizontal="justify" vertical="center"/>
    </xf>
    <xf numFmtId="3" fontId="46" fillId="2" borderId="0" xfId="67" applyNumberFormat="1" applyFont="1" applyFill="1" applyAlignment="1">
      <alignment vertical="center" wrapText="1"/>
    </xf>
    <xf numFmtId="0" fontId="46" fillId="2" borderId="6" xfId="67" applyFont="1" applyFill="1" applyBorder="1" applyAlignment="1">
      <alignment vertical="center" wrapText="1"/>
    </xf>
    <xf numFmtId="0" fontId="46" fillId="2" borderId="0" xfId="67" applyFont="1" applyFill="1" applyAlignment="1">
      <alignment vertical="center" wrapText="1"/>
    </xf>
    <xf numFmtId="0" fontId="46" fillId="2" borderId="47" xfId="67" applyFont="1" applyFill="1" applyBorder="1" applyAlignment="1">
      <alignment horizontal="left" vertical="center" wrapText="1"/>
    </xf>
    <xf numFmtId="0" fontId="48" fillId="2" borderId="0" xfId="67" applyFont="1" applyFill="1" applyBorder="1" applyAlignment="1">
      <alignment horizontal="left" vertical="center" wrapText="1"/>
    </xf>
    <xf numFmtId="0" fontId="59" fillId="2" borderId="0" xfId="67" applyFont="1" applyFill="1" applyBorder="1"/>
    <xf numFmtId="0" fontId="59" fillId="2" borderId="0" xfId="67" applyFont="1" applyFill="1" applyAlignment="1">
      <alignment horizontal="right"/>
    </xf>
    <xf numFmtId="0" fontId="36" fillId="2" borderId="0" xfId="67" applyFont="1" applyFill="1"/>
    <xf numFmtId="0" fontId="33" fillId="0" borderId="0" xfId="67" applyFont="1" applyFill="1" applyBorder="1"/>
    <xf numFmtId="172" fontId="33" fillId="0" borderId="0" xfId="67" applyNumberFormat="1" applyFont="1" applyFill="1" applyBorder="1"/>
    <xf numFmtId="172" fontId="33" fillId="0" borderId="0" xfId="67" applyNumberFormat="1" applyFont="1" applyFill="1" applyBorder="1" applyAlignment="1">
      <alignment vertical="center"/>
    </xf>
    <xf numFmtId="172" fontId="33" fillId="2" borderId="0" xfId="67" applyNumberFormat="1" applyFont="1" applyFill="1" applyBorder="1" applyAlignment="1">
      <alignment vertical="center"/>
    </xf>
    <xf numFmtId="0" fontId="122" fillId="2" borderId="0" xfId="67" applyFont="1" applyFill="1"/>
    <xf numFmtId="0" fontId="122" fillId="2" borderId="0" xfId="67" applyFont="1" applyFill="1" applyBorder="1"/>
    <xf numFmtId="172" fontId="122" fillId="2" borderId="0" xfId="67" applyNumberFormat="1" applyFont="1" applyFill="1" applyBorder="1" applyAlignment="1"/>
    <xf numFmtId="0" fontId="48" fillId="2" borderId="18" xfId="67" applyFont="1" applyFill="1" applyBorder="1" applyAlignment="1">
      <alignment horizontal="center" vertical="center" wrapText="1" readingOrder="1"/>
    </xf>
    <xf numFmtId="0" fontId="44" fillId="2" borderId="18" xfId="67" applyFont="1" applyFill="1" applyBorder="1" applyAlignment="1" applyProtection="1">
      <alignment horizontal="center" vertical="center" wrapText="1" readingOrder="1"/>
      <protection locked="0"/>
    </xf>
    <xf numFmtId="0" fontId="59" fillId="2" borderId="0" xfId="67" applyFont="1" applyFill="1" applyBorder="1" applyAlignment="1">
      <alignment vertical="center"/>
    </xf>
    <xf numFmtId="3" fontId="46" fillId="2" borderId="6" xfId="12" applyNumberFormat="1" applyFont="1" applyFill="1" applyBorder="1" applyAlignment="1" applyProtection="1">
      <alignment horizontal="center" vertical="center"/>
      <protection locked="0"/>
    </xf>
    <xf numFmtId="164" fontId="46" fillId="2" borderId="0" xfId="12" applyNumberFormat="1" applyFont="1" applyFill="1" applyBorder="1" applyAlignment="1">
      <alignment horizontal="center"/>
    </xf>
    <xf numFmtId="164" fontId="46" fillId="2" borderId="0" xfId="12" applyNumberFormat="1" applyFont="1" applyFill="1" applyBorder="1" applyAlignment="1" applyProtection="1">
      <alignment horizontal="center"/>
      <protection locked="0"/>
    </xf>
    <xf numFmtId="172" fontId="46" fillId="2" borderId="0" xfId="67" applyNumberFormat="1" applyFont="1" applyFill="1" applyBorder="1" applyAlignment="1" applyProtection="1">
      <protection locked="0"/>
    </xf>
    <xf numFmtId="3" fontId="33" fillId="2" borderId="6" xfId="67" applyNumberFormat="1" applyFont="1" applyFill="1" applyBorder="1" applyAlignment="1">
      <alignment vertical="center"/>
    </xf>
    <xf numFmtId="172" fontId="46" fillId="2" borderId="6" xfId="67" applyNumberFormat="1" applyFont="1" applyFill="1" applyBorder="1" applyAlignment="1">
      <alignment vertical="center"/>
    </xf>
    <xf numFmtId="172" fontId="46" fillId="2" borderId="6" xfId="67" applyNumberFormat="1" applyFont="1" applyFill="1" applyBorder="1" applyAlignment="1" applyProtection="1">
      <alignment vertical="center"/>
      <protection locked="0"/>
    </xf>
    <xf numFmtId="3" fontId="33" fillId="2" borderId="0" xfId="67" applyNumberFormat="1" applyFont="1" applyFill="1" applyAlignment="1">
      <alignment vertical="center"/>
    </xf>
    <xf numFmtId="172" fontId="46" fillId="2" borderId="0" xfId="67" applyNumberFormat="1" applyFont="1" applyFill="1" applyBorder="1" applyAlignment="1">
      <alignment vertical="center"/>
    </xf>
    <xf numFmtId="172" fontId="46" fillId="2" borderId="0" xfId="67" applyNumberFormat="1" applyFont="1" applyFill="1" applyBorder="1" applyAlignment="1" applyProtection="1">
      <alignment vertical="center"/>
      <protection locked="0"/>
    </xf>
    <xf numFmtId="0" fontId="33" fillId="2" borderId="0" xfId="67" applyFont="1" applyFill="1" applyAlignment="1"/>
    <xf numFmtId="0" fontId="33" fillId="2" borderId="0" xfId="67" applyFont="1" applyFill="1" applyAlignment="1" applyProtection="1">
      <protection locked="0"/>
    </xf>
    <xf numFmtId="0" fontId="11" fillId="2" borderId="0" xfId="67" applyFill="1" applyProtection="1">
      <protection locked="0"/>
    </xf>
    <xf numFmtId="0" fontId="33" fillId="2" borderId="0" xfId="67" applyFont="1" applyFill="1" applyBorder="1"/>
    <xf numFmtId="172" fontId="60" fillId="2" borderId="0" xfId="67" applyNumberFormat="1" applyFont="1" applyFill="1"/>
    <xf numFmtId="172" fontId="33" fillId="2" borderId="0" xfId="67" applyNumberFormat="1" applyFont="1" applyFill="1"/>
    <xf numFmtId="0" fontId="44" fillId="2" borderId="18" xfId="67" applyFont="1" applyFill="1" applyBorder="1" applyAlignment="1">
      <alignment horizontal="right" wrapText="1"/>
    </xf>
    <xf numFmtId="0" fontId="44" fillId="2" borderId="18" xfId="67" applyFont="1" applyFill="1" applyBorder="1" applyAlignment="1" applyProtection="1">
      <alignment horizontal="right" wrapText="1"/>
      <protection locked="0"/>
    </xf>
    <xf numFmtId="164" fontId="59" fillId="0" borderId="0" xfId="67" applyNumberFormat="1" applyFont="1"/>
    <xf numFmtId="164" fontId="59" fillId="2" borderId="0" xfId="67" applyNumberFormat="1" applyFont="1" applyFill="1"/>
    <xf numFmtId="164" fontId="60" fillId="2" borderId="0" xfId="67" applyNumberFormat="1" applyFont="1" applyFill="1" applyAlignment="1">
      <alignment vertical="top"/>
    </xf>
    <xf numFmtId="0" fontId="60" fillId="2" borderId="0" xfId="67" applyFont="1" applyFill="1" applyAlignment="1">
      <alignment vertical="top"/>
    </xf>
    <xf numFmtId="0" fontId="60" fillId="2" borderId="0" xfId="67" applyFont="1" applyFill="1" applyAlignment="1">
      <alignment horizontal="left"/>
    </xf>
    <xf numFmtId="0" fontId="85" fillId="0" borderId="0" xfId="67" applyFont="1"/>
    <xf numFmtId="0" fontId="85" fillId="0" borderId="0" xfId="67" applyFont="1" applyBorder="1"/>
    <xf numFmtId="0" fontId="85" fillId="2" borderId="0" xfId="67" applyFont="1" applyFill="1"/>
    <xf numFmtId="0" fontId="85" fillId="2" borderId="0" xfId="67" applyFont="1" applyFill="1" applyBorder="1"/>
    <xf numFmtId="0" fontId="135" fillId="2" borderId="0" xfId="67" applyFont="1" applyFill="1"/>
    <xf numFmtId="0" fontId="135" fillId="2" borderId="0" xfId="67" applyFont="1" applyFill="1" applyAlignment="1">
      <alignment vertical="center"/>
    </xf>
    <xf numFmtId="0" fontId="161" fillId="2" borderId="0" xfId="67" applyFont="1" applyFill="1"/>
    <xf numFmtId="0" fontId="60" fillId="0" borderId="0" xfId="67" applyFont="1"/>
    <xf numFmtId="0" fontId="85" fillId="2" borderId="0" xfId="67" applyFont="1" applyFill="1" applyAlignment="1">
      <alignment vertical="center"/>
    </xf>
    <xf numFmtId="165" fontId="46" fillId="2" borderId="0" xfId="67" applyNumberFormat="1" applyFont="1" applyFill="1" applyBorder="1" applyAlignment="1">
      <alignment horizontal="right" vertical="center" indent="1"/>
    </xf>
    <xf numFmtId="0" fontId="46" fillId="2" borderId="0" xfId="67" applyFont="1" applyFill="1" applyBorder="1" applyAlignment="1">
      <alignment horizontal="left" vertical="center" indent="1"/>
    </xf>
    <xf numFmtId="0" fontId="85" fillId="2" borderId="0" xfId="67" applyFont="1" applyFill="1" applyBorder="1" applyAlignment="1">
      <alignment vertical="center"/>
    </xf>
    <xf numFmtId="0" fontId="48" fillId="2" borderId="0" xfId="67" applyFont="1" applyFill="1"/>
    <xf numFmtId="0" fontId="48" fillId="2" borderId="0" xfId="67" applyFont="1" applyFill="1" applyAlignment="1">
      <alignment vertical="center"/>
    </xf>
    <xf numFmtId="2" fontId="64" fillId="2" borderId="0" xfId="67" applyNumberFormat="1" applyFont="1" applyFill="1" applyAlignment="1">
      <alignment vertical="center"/>
    </xf>
    <xf numFmtId="9" fontId="64" fillId="2" borderId="0" xfId="67" applyNumberFormat="1" applyFont="1" applyFill="1" applyAlignment="1">
      <alignment horizontal="right" vertical="center" indent="1"/>
    </xf>
    <xf numFmtId="0" fontId="64" fillId="2" borderId="0" xfId="67" applyFont="1" applyFill="1" applyAlignment="1">
      <alignment vertical="center"/>
    </xf>
    <xf numFmtId="166" fontId="60" fillId="2" borderId="0" xfId="67" applyNumberFormat="1" applyFont="1" applyFill="1" applyAlignment="1">
      <alignment vertical="center"/>
    </xf>
    <xf numFmtId="0" fontId="43" fillId="2" borderId="0" xfId="67" applyFont="1" applyFill="1" applyAlignment="1">
      <alignment horizontal="left" vertical="center"/>
    </xf>
    <xf numFmtId="0" fontId="64" fillId="2" borderId="0" xfId="67" applyFont="1" applyFill="1" applyAlignment="1">
      <alignment horizontal="left" vertical="center" indent="1"/>
    </xf>
    <xf numFmtId="166" fontId="64" fillId="2" borderId="0" xfId="67" applyNumberFormat="1" applyFont="1" applyFill="1" applyAlignment="1">
      <alignment horizontal="right" vertical="center" indent="1"/>
    </xf>
    <xf numFmtId="0" fontId="85" fillId="0" borderId="0" xfId="67" applyFont="1" applyFill="1"/>
    <xf numFmtId="165" fontId="139" fillId="0" borderId="0" xfId="71" applyNumberFormat="1" applyFont="1" applyFill="1" applyAlignment="1">
      <alignment horizontal="right" vertical="center"/>
    </xf>
    <xf numFmtId="2" fontId="139" fillId="0" borderId="0" xfId="67" applyNumberFormat="1" applyFont="1" applyFill="1" applyAlignment="1">
      <alignment vertical="center"/>
    </xf>
    <xf numFmtId="0" fontId="60" fillId="2" borderId="0" xfId="67" applyFont="1" applyFill="1" applyAlignment="1">
      <alignment horizontal="left" vertical="center" indent="1"/>
    </xf>
    <xf numFmtId="166" fontId="60" fillId="2" borderId="0" xfId="67" applyNumberFormat="1" applyFont="1" applyFill="1" applyAlignment="1">
      <alignment horizontal="right" vertical="center" indent="1"/>
    </xf>
    <xf numFmtId="0" fontId="138" fillId="2" borderId="0" xfId="67" applyFont="1" applyFill="1" applyBorder="1" applyAlignment="1">
      <alignment horizontal="left" vertical="center" indent="1"/>
    </xf>
    <xf numFmtId="0" fontId="43" fillId="0" borderId="0" xfId="67" applyFont="1" applyFill="1" applyAlignment="1">
      <alignment horizontal="left" vertical="center"/>
    </xf>
    <xf numFmtId="0" fontId="48" fillId="0" borderId="0" xfId="67" applyFont="1" applyFill="1" applyAlignment="1">
      <alignment vertical="center"/>
    </xf>
    <xf numFmtId="0" fontId="64" fillId="0" borderId="0" xfId="67" applyFont="1" applyFill="1" applyAlignment="1">
      <alignment horizontal="left" vertical="center" indent="1"/>
    </xf>
    <xf numFmtId="0" fontId="135" fillId="0" borderId="0" xfId="67" applyFont="1" applyFill="1"/>
    <xf numFmtId="0" fontId="34" fillId="0" borderId="0" xfId="67" applyFont="1" applyFill="1" applyAlignment="1">
      <alignment vertical="center"/>
    </xf>
    <xf numFmtId="0" fontId="134" fillId="0" borderId="0" xfId="67" applyFont="1" applyFill="1" applyAlignment="1">
      <alignment horizontal="left" vertical="center"/>
    </xf>
    <xf numFmtId="0" fontId="64" fillId="0" borderId="0" xfId="67" applyFont="1" applyFill="1" applyBorder="1" applyAlignment="1">
      <alignment horizontal="left" vertical="center" indent="1"/>
    </xf>
    <xf numFmtId="0" fontId="60" fillId="2" borderId="0" xfId="67" applyFont="1" applyFill="1" applyAlignment="1">
      <alignment horizontal="right"/>
    </xf>
    <xf numFmtId="166" fontId="60" fillId="2" borderId="0" xfId="67" applyNumberFormat="1" applyFont="1" applyFill="1" applyAlignment="1">
      <alignment horizontal="right"/>
    </xf>
    <xf numFmtId="0" fontId="138" fillId="2" borderId="0" xfId="67" applyFont="1" applyFill="1" applyBorder="1" applyAlignment="1">
      <alignment horizontal="right"/>
    </xf>
    <xf numFmtId="0" fontId="135" fillId="2" borderId="0" xfId="67" applyFont="1" applyFill="1" applyAlignment="1">
      <alignment horizontal="right"/>
    </xf>
    <xf numFmtId="0" fontId="59" fillId="2" borderId="0" xfId="67" applyFont="1" applyFill="1" applyAlignment="1"/>
    <xf numFmtId="0" fontId="138" fillId="2" borderId="0" xfId="67" applyFont="1" applyFill="1" applyBorder="1" applyAlignment="1">
      <alignment horizontal="left"/>
    </xf>
    <xf numFmtId="0" fontId="135" fillId="2" borderId="0" xfId="67" applyFont="1" applyFill="1" applyAlignment="1"/>
    <xf numFmtId="0" fontId="59" fillId="2" borderId="0" xfId="67" applyFont="1" applyFill="1" applyBorder="1" applyAlignment="1"/>
    <xf numFmtId="0" fontId="137" fillId="2" borderId="0" xfId="67" applyFont="1" applyFill="1" applyBorder="1" applyAlignment="1">
      <alignment horizontal="center" wrapText="1"/>
    </xf>
    <xf numFmtId="0" fontId="136" fillId="2" borderId="0" xfId="67" applyFont="1" applyFill="1" applyBorder="1" applyAlignment="1">
      <alignment horizontal="center" wrapText="1"/>
    </xf>
    <xf numFmtId="0" fontId="136" fillId="2" borderId="0" xfId="67" applyFont="1" applyFill="1" applyBorder="1" applyAlignment="1">
      <alignment horizontal="center" vertical="center" wrapText="1" readingOrder="1"/>
    </xf>
    <xf numFmtId="0" fontId="87" fillId="2" borderId="0" xfId="67" applyFont="1" applyFill="1" applyAlignment="1">
      <alignment horizontal="right" vertical="center"/>
    </xf>
    <xf numFmtId="0" fontId="135" fillId="2" borderId="0" xfId="67" applyFont="1" applyFill="1" applyAlignment="1">
      <alignment horizontal="right" vertical="center"/>
    </xf>
    <xf numFmtId="0" fontId="134" fillId="2" borderId="0" xfId="67" applyFont="1" applyFill="1" applyAlignment="1">
      <alignment vertical="center"/>
    </xf>
    <xf numFmtId="0" fontId="48" fillId="7" borderId="0" xfId="67" applyFont="1" applyFill="1" applyBorder="1" applyAlignment="1">
      <alignment horizontal="left" vertical="center" readingOrder="1"/>
    </xf>
    <xf numFmtId="0" fontId="59" fillId="2" borderId="0" xfId="67" applyFont="1" applyFill="1" applyAlignment="1">
      <alignment readingOrder="1"/>
    </xf>
    <xf numFmtId="0" fontId="46" fillId="2" borderId="0" xfId="67" applyFont="1" applyFill="1" applyBorder="1" applyAlignment="1">
      <alignment horizontal="left" vertical="center" readingOrder="1"/>
    </xf>
    <xf numFmtId="3" fontId="36" fillId="7" borderId="69" xfId="67" applyNumberFormat="1" applyFont="1" applyFill="1" applyBorder="1" applyAlignment="1">
      <alignment horizontal="right" vertical="center"/>
    </xf>
    <xf numFmtId="0" fontId="48" fillId="7" borderId="69" xfId="67" applyFont="1" applyFill="1" applyBorder="1" applyAlignment="1">
      <alignment horizontal="left" vertical="center" readingOrder="1"/>
    </xf>
    <xf numFmtId="3" fontId="36" fillId="2" borderId="2" xfId="67" applyNumberFormat="1" applyFont="1" applyFill="1" applyBorder="1" applyAlignment="1">
      <alignment horizontal="right" vertical="center"/>
    </xf>
    <xf numFmtId="0" fontId="48" fillId="2" borderId="2" xfId="67" applyFont="1" applyFill="1" applyBorder="1" applyAlignment="1">
      <alignment horizontal="left" vertical="center" readingOrder="1"/>
    </xf>
    <xf numFmtId="3" fontId="36" fillId="2" borderId="0" xfId="67" applyNumberFormat="1" applyFont="1" applyFill="1" applyBorder="1" applyAlignment="1">
      <alignment horizontal="right" vertical="center"/>
    </xf>
    <xf numFmtId="0" fontId="48" fillId="2" borderId="0" xfId="67" applyFont="1" applyFill="1" applyBorder="1" applyAlignment="1">
      <alignment horizontal="left" vertical="center" readingOrder="1"/>
    </xf>
    <xf numFmtId="0" fontId="33" fillId="2" borderId="0" xfId="67" applyFont="1" applyFill="1" applyAlignment="1">
      <alignment vertical="center" readingOrder="1"/>
    </xf>
    <xf numFmtId="3" fontId="33" fillId="0" borderId="0" xfId="67" applyNumberFormat="1" applyFont="1" applyFill="1" applyBorder="1" applyAlignment="1">
      <alignment horizontal="right" vertical="center"/>
    </xf>
    <xf numFmtId="0" fontId="48" fillId="2" borderId="0" xfId="67" applyFont="1" applyFill="1" applyBorder="1" applyAlignment="1" applyProtection="1">
      <alignment horizontal="left" vertical="center" readingOrder="1"/>
      <protection locked="0"/>
    </xf>
    <xf numFmtId="0" fontId="46" fillId="2" borderId="0" xfId="67" applyFont="1" applyFill="1" applyBorder="1" applyAlignment="1" applyProtection="1">
      <alignment horizontal="left" vertical="center" indent="1" readingOrder="1"/>
      <protection locked="0"/>
    </xf>
    <xf numFmtId="0" fontId="44" fillId="2" borderId="43" xfId="67" applyFont="1" applyFill="1" applyBorder="1" applyAlignment="1">
      <alignment horizontal="left" vertical="center" readingOrder="1"/>
    </xf>
    <xf numFmtId="0" fontId="39" fillId="2" borderId="0" xfId="67" applyFont="1" applyFill="1" applyBorder="1" applyAlignment="1">
      <alignment horizontal="left" vertical="center" wrapText="1"/>
    </xf>
    <xf numFmtId="0" fontId="33" fillId="2" borderId="6" xfId="67" applyFont="1" applyFill="1" applyBorder="1"/>
    <xf numFmtId="3" fontId="33" fillId="2" borderId="0" xfId="67" applyNumberFormat="1" applyFont="1" applyFill="1"/>
    <xf numFmtId="166" fontId="33" fillId="2" borderId="6" xfId="67" applyNumberFormat="1" applyFont="1" applyFill="1" applyBorder="1"/>
    <xf numFmtId="166" fontId="33" fillId="2" borderId="0" xfId="67" applyNumberFormat="1" applyFont="1" applyFill="1"/>
    <xf numFmtId="0" fontId="46" fillId="2" borderId="69" xfId="12" applyFont="1" applyFill="1" applyBorder="1">
      <alignment vertical="top"/>
    </xf>
    <xf numFmtId="0" fontId="44" fillId="2" borderId="27" xfId="67" applyFont="1" applyFill="1" applyBorder="1" applyAlignment="1">
      <alignment horizontal="right" vertical="center" wrapText="1" readingOrder="1"/>
    </xf>
    <xf numFmtId="166" fontId="46" fillId="2" borderId="0" xfId="71" applyNumberFormat="1" applyFont="1" applyFill="1" applyBorder="1" applyAlignment="1">
      <alignment horizontal="right" vertical="center" indent="1"/>
    </xf>
    <xf numFmtId="166" fontId="46" fillId="2" borderId="0" xfId="71" applyNumberFormat="1" applyFont="1" applyFill="1" applyBorder="1" applyAlignment="1" applyProtection="1">
      <alignment horizontal="right" vertical="center" indent="1"/>
      <protection locked="0"/>
    </xf>
    <xf numFmtId="166" fontId="33" fillId="2" borderId="6" xfId="67" applyNumberFormat="1" applyFont="1" applyFill="1" applyBorder="1" applyAlignment="1">
      <alignment vertical="center"/>
    </xf>
    <xf numFmtId="166" fontId="46" fillId="2" borderId="6" xfId="71" applyNumberFormat="1" applyFont="1" applyFill="1" applyBorder="1" applyAlignment="1">
      <alignment horizontal="right" vertical="center" indent="1"/>
    </xf>
    <xf numFmtId="166" fontId="46" fillId="2" borderId="6" xfId="71" applyNumberFormat="1" applyFont="1" applyFill="1" applyBorder="1" applyAlignment="1" applyProtection="1">
      <alignment horizontal="right" vertical="center" indent="1"/>
      <protection locked="0"/>
    </xf>
    <xf numFmtId="166" fontId="33" fillId="2" borderId="0" xfId="67" applyNumberFormat="1" applyFont="1" applyFill="1" applyAlignment="1">
      <alignment vertical="center"/>
    </xf>
    <xf numFmtId="0" fontId="39" fillId="2" borderId="0" xfId="12" applyFont="1" applyFill="1" applyBorder="1" applyAlignment="1">
      <alignment horizontal="left" vertical="center" indent="1"/>
    </xf>
    <xf numFmtId="172" fontId="46" fillId="2" borderId="6" xfId="67" applyNumberFormat="1" applyFont="1" applyFill="1" applyBorder="1" applyAlignment="1"/>
    <xf numFmtId="172" fontId="46" fillId="2" borderId="6" xfId="67" applyNumberFormat="1" applyFont="1" applyFill="1" applyBorder="1" applyAlignment="1" applyProtection="1">
      <protection locked="0"/>
    </xf>
    <xf numFmtId="172" fontId="46" fillId="2" borderId="0" xfId="67" applyNumberFormat="1" applyFont="1" applyFill="1" applyBorder="1" applyAlignment="1"/>
    <xf numFmtId="3" fontId="33" fillId="2" borderId="0" xfId="67" applyNumberFormat="1" applyFont="1" applyFill="1" applyProtection="1">
      <protection locked="0"/>
    </xf>
    <xf numFmtId="0" fontId="33" fillId="2" borderId="0" xfId="67" applyFont="1" applyFill="1" applyBorder="1" applyProtection="1">
      <protection locked="0"/>
    </xf>
    <xf numFmtId="3" fontId="36" fillId="2" borderId="7" xfId="67" applyNumberFormat="1" applyFont="1" applyFill="1" applyBorder="1"/>
    <xf numFmtId="3" fontId="36" fillId="2" borderId="7" xfId="67" applyNumberFormat="1" applyFont="1" applyFill="1" applyBorder="1" applyProtection="1">
      <protection locked="0"/>
    </xf>
    <xf numFmtId="3" fontId="36" fillId="2" borderId="7" xfId="67" applyNumberFormat="1" applyFont="1" applyFill="1" applyBorder="1" applyAlignment="1">
      <alignment vertical="center"/>
    </xf>
    <xf numFmtId="3" fontId="36" fillId="2" borderId="7" xfId="67" applyNumberFormat="1" applyFont="1" applyFill="1" applyBorder="1" applyAlignment="1" applyProtection="1">
      <alignment vertical="center"/>
      <protection locked="0"/>
    </xf>
    <xf numFmtId="1" fontId="33" fillId="2" borderId="0" xfId="67" applyNumberFormat="1" applyFont="1" applyFill="1" applyAlignment="1">
      <alignment vertical="center"/>
    </xf>
    <xf numFmtId="1" fontId="33" fillId="2" borderId="0" xfId="67" applyNumberFormat="1" applyFont="1" applyFill="1" applyAlignment="1" applyProtection="1">
      <alignment vertical="center"/>
      <protection locked="0"/>
    </xf>
    <xf numFmtId="0" fontId="33" fillId="2" borderId="0" xfId="67" applyFont="1" applyFill="1" applyAlignment="1" applyProtection="1">
      <alignment vertical="center"/>
      <protection locked="0"/>
    </xf>
    <xf numFmtId="3" fontId="33" fillId="2" borderId="0" xfId="67" applyNumberFormat="1" applyFont="1" applyFill="1" applyAlignment="1" applyProtection="1">
      <alignment vertical="center"/>
      <protection locked="0"/>
    </xf>
    <xf numFmtId="3" fontId="33" fillId="2" borderId="6" xfId="67" applyNumberFormat="1" applyFont="1" applyFill="1" applyBorder="1" applyAlignment="1" applyProtection="1">
      <alignment vertical="center"/>
      <protection locked="0"/>
    </xf>
    <xf numFmtId="3" fontId="33" fillId="2" borderId="7" xfId="67" applyNumberFormat="1" applyFont="1" applyFill="1" applyBorder="1" applyAlignment="1">
      <alignment vertical="center"/>
    </xf>
    <xf numFmtId="3" fontId="33" fillId="2" borderId="7" xfId="67" applyNumberFormat="1" applyFont="1" applyFill="1" applyBorder="1" applyAlignment="1" applyProtection="1">
      <alignment vertical="center"/>
      <protection locked="0"/>
    </xf>
    <xf numFmtId="168" fontId="33" fillId="2" borderId="0" xfId="67" applyNumberFormat="1" applyFont="1" applyFill="1" applyAlignment="1" applyProtection="1">
      <alignment vertical="center"/>
      <protection locked="0"/>
    </xf>
    <xf numFmtId="177" fontId="33" fillId="2" borderId="0" xfId="67" applyNumberFormat="1" applyFont="1" applyFill="1" applyAlignment="1" applyProtection="1">
      <alignment vertical="center"/>
      <protection locked="0"/>
    </xf>
    <xf numFmtId="3" fontId="33" fillId="2" borderId="6" xfId="67" applyNumberFormat="1" applyFont="1" applyFill="1" applyBorder="1" applyAlignment="1">
      <alignment horizontal="right"/>
    </xf>
    <xf numFmtId="3" fontId="33" fillId="2" borderId="6" xfId="67" applyNumberFormat="1" applyFont="1" applyFill="1" applyBorder="1" applyAlignment="1" applyProtection="1">
      <alignment horizontal="right"/>
      <protection locked="0"/>
    </xf>
    <xf numFmtId="3" fontId="33" fillId="2" borderId="0" xfId="67" applyNumberFormat="1" applyFont="1" applyFill="1" applyAlignment="1">
      <alignment horizontal="right"/>
    </xf>
    <xf numFmtId="3" fontId="33" fillId="2" borderId="0" xfId="67" applyNumberFormat="1" applyFont="1" applyFill="1" applyAlignment="1" applyProtection="1">
      <alignment horizontal="right"/>
      <protection locked="0"/>
    </xf>
    <xf numFmtId="0" fontId="59" fillId="0" borderId="0" xfId="67" applyFont="1" applyFill="1" applyBorder="1"/>
    <xf numFmtId="0" fontId="87" fillId="0" borderId="0" xfId="67" applyFont="1" applyFill="1" applyBorder="1"/>
    <xf numFmtId="0" fontId="56" fillId="0" borderId="0" xfId="67" applyFont="1" applyFill="1" applyBorder="1" applyAlignment="1">
      <alignment horizontal="right" vertical="center" wrapText="1" readingOrder="1"/>
    </xf>
    <xf numFmtId="0" fontId="44" fillId="0" borderId="0" xfId="67" applyFont="1" applyFill="1" applyBorder="1" applyAlignment="1">
      <alignment horizontal="right" vertical="center" wrapText="1" readingOrder="1"/>
    </xf>
    <xf numFmtId="0" fontId="122" fillId="0" borderId="0" xfId="67" applyFont="1" applyFill="1" applyBorder="1"/>
    <xf numFmtId="0" fontId="59" fillId="0" borderId="0" xfId="67" applyFont="1" applyFill="1"/>
    <xf numFmtId="0" fontId="87" fillId="2" borderId="0" xfId="67" applyFont="1" applyFill="1" applyBorder="1" applyAlignment="1">
      <alignment vertical="center"/>
    </xf>
    <xf numFmtId="0" fontId="56" fillId="2" borderId="0" xfId="67" applyFont="1" applyFill="1" applyBorder="1" applyAlignment="1">
      <alignment horizontal="right" vertical="center" wrapText="1" readingOrder="1"/>
    </xf>
    <xf numFmtId="0" fontId="44" fillId="2" borderId="0" xfId="67" applyFont="1" applyFill="1" applyBorder="1" applyAlignment="1">
      <alignment horizontal="right" vertical="center" wrapText="1" readingOrder="1"/>
    </xf>
    <xf numFmtId="0" fontId="59" fillId="2" borderId="0" xfId="67" applyFont="1" applyFill="1" applyAlignment="1">
      <alignment horizontal="left" indent="1"/>
    </xf>
    <xf numFmtId="0" fontId="60" fillId="2" borderId="0" xfId="67" applyFont="1" applyFill="1" applyAlignment="1">
      <alignment horizontal="left" indent="1"/>
    </xf>
    <xf numFmtId="0" fontId="44" fillId="2" borderId="27" xfId="67" applyFont="1" applyFill="1" applyBorder="1" applyAlignment="1">
      <alignment horizontal="center" vertical="center" wrapText="1" readingOrder="1"/>
    </xf>
    <xf numFmtId="0" fontId="44" fillId="2" borderId="18" xfId="67" applyFont="1" applyFill="1" applyBorder="1" applyAlignment="1">
      <alignment horizontal="center" vertical="center" wrapText="1" readingOrder="1"/>
    </xf>
    <xf numFmtId="164" fontId="52" fillId="2" borderId="0" xfId="67" applyNumberFormat="1" applyFont="1" applyFill="1"/>
    <xf numFmtId="166" fontId="46" fillId="2" borderId="0" xfId="12" applyNumberFormat="1" applyFont="1" applyFill="1" applyBorder="1" applyAlignment="1" applyProtection="1">
      <alignment horizontal="center" vertical="center"/>
      <protection locked="0"/>
    </xf>
    <xf numFmtId="3" fontId="48" fillId="2" borderId="7" xfId="12" applyNumberFormat="1" applyFont="1" applyFill="1" applyBorder="1" applyAlignment="1" applyProtection="1">
      <alignment horizontal="left" vertical="center"/>
      <protection locked="0"/>
    </xf>
    <xf numFmtId="166" fontId="59" fillId="2" borderId="0" xfId="67" applyNumberFormat="1" applyFont="1" applyFill="1" applyAlignment="1"/>
    <xf numFmtId="166" fontId="60" fillId="2" borderId="0" xfId="67" applyNumberFormat="1" applyFont="1" applyFill="1" applyAlignment="1"/>
    <xf numFmtId="0" fontId="11" fillId="2" borderId="0" xfId="67" applyFill="1" applyAlignment="1">
      <alignment wrapText="1"/>
    </xf>
    <xf numFmtId="3" fontId="48" fillId="2" borderId="7" xfId="67" applyNumberFormat="1" applyFont="1" applyFill="1" applyBorder="1" applyAlignment="1" applyProtection="1">
      <alignment horizontal="right" vertical="center"/>
      <protection locked="0"/>
    </xf>
    <xf numFmtId="3" fontId="46" fillId="2" borderId="0" xfId="67" applyNumberFormat="1" applyFont="1" applyFill="1" applyAlignment="1" applyProtection="1">
      <alignment horizontal="right" vertical="center" wrapText="1"/>
      <protection locked="0"/>
    </xf>
    <xf numFmtId="3" fontId="46" fillId="2" borderId="0" xfId="67" applyNumberFormat="1" applyFont="1" applyFill="1" applyAlignment="1" applyProtection="1">
      <alignment horizontal="right" wrapText="1"/>
      <protection locked="0"/>
    </xf>
    <xf numFmtId="0" fontId="33" fillId="0" borderId="0" xfId="73" applyFont="1"/>
    <xf numFmtId="0" fontId="10" fillId="0" borderId="0" xfId="73"/>
    <xf numFmtId="3" fontId="58" fillId="2" borderId="71" xfId="5" applyNumberFormat="1" applyFont="1" applyFill="1" applyBorder="1" applyAlignment="1">
      <alignment horizontal="right"/>
    </xf>
    <xf numFmtId="0" fontId="47" fillId="2" borderId="71" xfId="5" applyFont="1" applyFill="1" applyBorder="1" applyAlignment="1">
      <alignment horizontal="left"/>
    </xf>
    <xf numFmtId="0" fontId="97" fillId="0" borderId="0" xfId="73" applyFont="1"/>
    <xf numFmtId="16" fontId="58" fillId="2" borderId="71" xfId="5" quotePrefix="1" applyNumberFormat="1" applyFont="1" applyFill="1" applyBorder="1" applyAlignment="1">
      <alignment horizontal="right"/>
    </xf>
    <xf numFmtId="0" fontId="0" fillId="2" borderId="71" xfId="5" applyFont="1" applyFill="1" applyBorder="1" applyAlignment="1"/>
    <xf numFmtId="0" fontId="57" fillId="2" borderId="71" xfId="17" applyFill="1" applyBorder="1" applyAlignment="1"/>
    <xf numFmtId="0" fontId="33" fillId="2" borderId="0" xfId="73" applyFont="1" applyFill="1"/>
    <xf numFmtId="0" fontId="47" fillId="2" borderId="71" xfId="5" applyFont="1" applyFill="1" applyBorder="1" applyAlignment="1"/>
    <xf numFmtId="0" fontId="58" fillId="2" borderId="71" xfId="5" applyFont="1" applyFill="1" applyBorder="1" applyAlignment="1"/>
    <xf numFmtId="3" fontId="122" fillId="2" borderId="71" xfId="5" applyNumberFormat="1" applyFont="1" applyFill="1" applyBorder="1" applyAlignment="1">
      <alignment horizontal="right"/>
    </xf>
    <xf numFmtId="3" fontId="47" fillId="2" borderId="71" xfId="5" applyNumberFormat="1" applyFont="1" applyFill="1" applyBorder="1" applyAlignment="1">
      <alignment horizontal="right"/>
    </xf>
    <xf numFmtId="3" fontId="47" fillId="2" borderId="71" xfId="5" applyNumberFormat="1" applyFont="1" applyFill="1" applyBorder="1" applyAlignment="1"/>
    <xf numFmtId="3" fontId="58" fillId="2" borderId="71" xfId="5" applyNumberFormat="1" applyFont="1" applyFill="1" applyBorder="1" applyAlignment="1"/>
    <xf numFmtId="0" fontId="58" fillId="2" borderId="71" xfId="5" applyFont="1" applyFill="1" applyBorder="1" applyAlignment="1">
      <alignment horizontal="center"/>
    </xf>
    <xf numFmtId="3" fontId="33" fillId="0" borderId="0" xfId="73" applyNumberFormat="1" applyFont="1"/>
    <xf numFmtId="3" fontId="39" fillId="0" borderId="0" xfId="73" applyNumberFormat="1" applyFont="1"/>
    <xf numFmtId="0" fontId="98" fillId="0" borderId="0" xfId="73" applyFont="1"/>
    <xf numFmtId="16" fontId="47" fillId="2" borderId="71" xfId="5" quotePrefix="1" applyNumberFormat="1" applyFont="1" applyFill="1" applyBorder="1" applyAlignment="1">
      <alignment horizontal="right"/>
    </xf>
    <xf numFmtId="0" fontId="98" fillId="2" borderId="0" xfId="67" applyFont="1" applyFill="1" applyAlignment="1">
      <alignment vertical="center"/>
    </xf>
    <xf numFmtId="0" fontId="98" fillId="2" borderId="0" xfId="67" applyFont="1" applyFill="1"/>
    <xf numFmtId="0" fontId="33" fillId="0" borderId="0" xfId="76" applyFont="1"/>
    <xf numFmtId="0" fontId="8" fillId="0" borderId="0" xfId="76"/>
    <xf numFmtId="3" fontId="94" fillId="0" borderId="0" xfId="76" applyNumberFormat="1" applyFont="1" applyFill="1" applyBorder="1"/>
    <xf numFmtId="0" fontId="94" fillId="0" borderId="0" xfId="76" applyFont="1" applyFill="1" applyBorder="1"/>
    <xf numFmtId="3" fontId="95" fillId="0" borderId="0" xfId="76" applyNumberFormat="1" applyFont="1" applyFill="1" applyBorder="1"/>
    <xf numFmtId="0" fontId="33" fillId="0" borderId="0" xfId="76" applyFont="1" applyFill="1"/>
    <xf numFmtId="0" fontId="36" fillId="0" borderId="0" xfId="76" applyFont="1" applyFill="1" applyBorder="1" applyAlignment="1">
      <alignment horizontal="right" vertical="center" indent="1"/>
    </xf>
    <xf numFmtId="0" fontId="36" fillId="0" borderId="0" xfId="76" applyFont="1" applyFill="1" applyAlignment="1">
      <alignment horizontal="left" vertical="center" indent="1"/>
    </xf>
    <xf numFmtId="0" fontId="95" fillId="0" borderId="0" xfId="76" applyFont="1" applyFill="1" applyBorder="1" applyAlignment="1"/>
    <xf numFmtId="0" fontId="33" fillId="0" borderId="0" xfId="76" applyFont="1" applyFill="1" applyBorder="1"/>
    <xf numFmtId="0" fontId="33" fillId="0" borderId="0" xfId="76" applyFont="1" applyFill="1" applyBorder="1" applyAlignment="1">
      <alignment horizontal="right" indent="1"/>
    </xf>
    <xf numFmtId="10" fontId="33" fillId="0" borderId="0" xfId="76" applyNumberFormat="1" applyFont="1" applyFill="1" applyBorder="1" applyAlignment="1">
      <alignment horizontal="right" vertical="center" indent="1"/>
    </xf>
    <xf numFmtId="0" fontId="33" fillId="0" borderId="0" xfId="76" applyFont="1" applyFill="1" applyBorder="1" applyAlignment="1">
      <alignment horizontal="left" vertical="center" indent="1"/>
    </xf>
    <xf numFmtId="0" fontId="36" fillId="0" borderId="0" xfId="76" applyFont="1" applyFill="1" applyBorder="1" applyAlignment="1">
      <alignment horizontal="center"/>
    </xf>
    <xf numFmtId="0" fontId="36" fillId="0" borderId="0" xfId="76" applyFont="1" applyFill="1" applyBorder="1" applyAlignment="1">
      <alignment horizontal="left" indent="1"/>
    </xf>
    <xf numFmtId="3" fontId="33" fillId="0" borderId="0" xfId="76" applyNumberFormat="1" applyFont="1" applyAlignment="1">
      <alignment horizontal="right" vertical="center" indent="1"/>
    </xf>
    <xf numFmtId="0" fontId="33" fillId="0" borderId="0" xfId="76" applyFont="1" applyAlignment="1">
      <alignment horizontal="left" vertical="center"/>
    </xf>
    <xf numFmtId="1" fontId="33" fillId="0" borderId="0" xfId="76" applyNumberFormat="1" applyFont="1" applyAlignment="1">
      <alignment horizontal="right" vertical="center" indent="1"/>
    </xf>
    <xf numFmtId="0" fontId="33" fillId="0" borderId="0" xfId="76" applyFont="1" applyAlignment="1">
      <alignment horizontal="right" vertical="center" indent="1"/>
    </xf>
    <xf numFmtId="0" fontId="33" fillId="0" borderId="0" xfId="76" applyFont="1" applyAlignment="1">
      <alignment horizontal="left"/>
    </xf>
    <xf numFmtId="1" fontId="36" fillId="3" borderId="0" xfId="76" applyNumberFormat="1" applyFont="1" applyFill="1" applyAlignment="1">
      <alignment horizontal="right" vertical="center" indent="1"/>
    </xf>
    <xf numFmtId="0" fontId="36" fillId="3" borderId="0" xfId="76" applyFont="1" applyFill="1" applyAlignment="1">
      <alignment horizontal="right" vertical="center" indent="1"/>
    </xf>
    <xf numFmtId="0" fontId="36" fillId="3" borderId="0" xfId="76" applyFont="1" applyFill="1" applyAlignment="1">
      <alignment horizontal="left" vertical="center"/>
    </xf>
    <xf numFmtId="0" fontId="8" fillId="0" borderId="0" xfId="76" applyBorder="1"/>
    <xf numFmtId="0" fontId="36" fillId="0" borderId="0" xfId="76" applyFont="1" applyBorder="1" applyAlignment="1">
      <alignment horizontal="center"/>
    </xf>
    <xf numFmtId="0" fontId="36" fillId="0" borderId="1" xfId="76" applyFont="1" applyBorder="1" applyAlignment="1">
      <alignment horizontal="center"/>
    </xf>
    <xf numFmtId="0" fontId="36" fillId="0" borderId="1" xfId="76" applyFont="1" applyBorder="1" applyAlignment="1">
      <alignment horizontal="left" indent="1"/>
    </xf>
    <xf numFmtId="0" fontId="36" fillId="0" borderId="0" xfId="76" applyFont="1"/>
    <xf numFmtId="0" fontId="39" fillId="0" borderId="0" xfId="76" applyFont="1"/>
    <xf numFmtId="0" fontId="98" fillId="0" borderId="0" xfId="76" applyFont="1"/>
    <xf numFmtId="0" fontId="33" fillId="0" borderId="0" xfId="76" applyFont="1" applyBorder="1"/>
    <xf numFmtId="166" fontId="33" fillId="0" borderId="0" xfId="76" applyNumberFormat="1" applyFont="1"/>
    <xf numFmtId="9" fontId="33" fillId="0" borderId="17" xfId="76" applyNumberFormat="1" applyFont="1" applyBorder="1" applyAlignment="1">
      <alignment horizontal="right" vertical="center" indent="1"/>
    </xf>
    <xf numFmtId="9" fontId="33" fillId="0" borderId="13" xfId="76" applyNumberFormat="1" applyFont="1" applyBorder="1" applyAlignment="1">
      <alignment horizontal="right" vertical="center" indent="1"/>
    </xf>
    <xf numFmtId="9" fontId="33" fillId="0" borderId="1" xfId="76" applyNumberFormat="1" applyFont="1" applyBorder="1" applyAlignment="1">
      <alignment horizontal="right" vertical="center" indent="1"/>
    </xf>
    <xf numFmtId="166" fontId="33" fillId="0" borderId="0" xfId="76" applyNumberFormat="1" applyFont="1" applyAlignment="1">
      <alignment horizontal="right" vertical="center" indent="1"/>
    </xf>
    <xf numFmtId="9" fontId="33" fillId="0" borderId="11" xfId="76" applyNumberFormat="1" applyFont="1" applyBorder="1" applyAlignment="1">
      <alignment horizontal="right" vertical="center" indent="1"/>
    </xf>
    <xf numFmtId="9" fontId="33" fillId="0" borderId="10" xfId="76" applyNumberFormat="1" applyFont="1" applyBorder="1" applyAlignment="1">
      <alignment horizontal="right" vertical="center" indent="1"/>
    </xf>
    <xf numFmtId="9" fontId="33" fillId="0" borderId="0" xfId="76" applyNumberFormat="1" applyFont="1" applyBorder="1" applyAlignment="1">
      <alignment horizontal="right" vertical="center" indent="1"/>
    </xf>
    <xf numFmtId="0" fontId="36" fillId="0" borderId="14" xfId="76" applyFont="1" applyBorder="1" applyAlignment="1">
      <alignment horizontal="center"/>
    </xf>
    <xf numFmtId="0" fontId="36" fillId="0" borderId="13" xfId="76" applyFont="1" applyBorder="1" applyAlignment="1">
      <alignment horizontal="center"/>
    </xf>
    <xf numFmtId="0" fontId="33" fillId="0" borderId="11" xfId="76" applyFont="1" applyBorder="1"/>
    <xf numFmtId="0" fontId="36" fillId="0" borderId="10" xfId="76" applyFont="1" applyBorder="1"/>
    <xf numFmtId="0" fontId="36" fillId="0" borderId="0" xfId="76" applyFont="1" applyBorder="1"/>
    <xf numFmtId="0" fontId="39" fillId="0" borderId="9" xfId="76" applyFont="1" applyBorder="1"/>
    <xf numFmtId="0" fontId="98" fillId="0" borderId="8" xfId="76" applyFont="1" applyBorder="1"/>
    <xf numFmtId="0" fontId="39" fillId="0" borderId="3" xfId="76" applyFont="1" applyBorder="1"/>
    <xf numFmtId="0" fontId="33" fillId="0" borderId="0" xfId="76" applyFont="1" applyAlignment="1">
      <alignment horizontal="left" vertical="center" indent="1"/>
    </xf>
    <xf numFmtId="3" fontId="33" fillId="0" borderId="0" xfId="76" applyNumberFormat="1" applyFont="1" applyBorder="1" applyAlignment="1">
      <alignment horizontal="right" vertical="center" indent="1"/>
    </xf>
    <xf numFmtId="9" fontId="46" fillId="0" borderId="0" xfId="76" applyNumberFormat="1" applyFont="1" applyBorder="1" applyAlignment="1">
      <alignment horizontal="right" vertical="center" indent="1"/>
    </xf>
    <xf numFmtId="3" fontId="46" fillId="0" borderId="0" xfId="76" applyNumberFormat="1" applyFont="1" applyBorder="1" applyAlignment="1">
      <alignment horizontal="right" vertical="center" indent="1"/>
    </xf>
    <xf numFmtId="3" fontId="46" fillId="0" borderId="0" xfId="76" applyNumberFormat="1" applyFont="1" applyAlignment="1">
      <alignment horizontal="right" vertical="center" indent="1"/>
    </xf>
    <xf numFmtId="3" fontId="33" fillId="0" borderId="0" xfId="76" applyNumberFormat="1" applyFont="1"/>
    <xf numFmtId="3" fontId="33" fillId="0" borderId="17" xfId="76" applyNumberFormat="1" applyFont="1" applyBorder="1" applyAlignment="1">
      <alignment horizontal="right" vertical="center" indent="1"/>
    </xf>
    <xf numFmtId="3" fontId="33" fillId="0" borderId="2" xfId="76" applyNumberFormat="1" applyFont="1" applyBorder="1" applyAlignment="1">
      <alignment horizontal="right" vertical="center" indent="1"/>
    </xf>
    <xf numFmtId="9" fontId="33" fillId="0" borderId="16" xfId="77" applyFont="1" applyBorder="1" applyAlignment="1">
      <alignment horizontal="right" vertical="center" indent="1"/>
    </xf>
    <xf numFmtId="3" fontId="33" fillId="0" borderId="11" xfId="76" applyNumberFormat="1" applyFont="1" applyBorder="1" applyAlignment="1">
      <alignment horizontal="right" vertical="center" indent="1"/>
    </xf>
    <xf numFmtId="9" fontId="33" fillId="0" borderId="10" xfId="77" applyFont="1" applyBorder="1" applyAlignment="1">
      <alignment horizontal="right" vertical="center" indent="1"/>
    </xf>
    <xf numFmtId="3" fontId="35" fillId="0" borderId="11" xfId="76" applyNumberFormat="1" applyFont="1" applyBorder="1" applyAlignment="1">
      <alignment horizontal="right" vertical="center" indent="1"/>
    </xf>
    <xf numFmtId="3" fontId="35" fillId="0" borderId="10" xfId="76" applyNumberFormat="1" applyFont="1" applyBorder="1" applyAlignment="1">
      <alignment horizontal="right" vertical="center" indent="1"/>
    </xf>
    <xf numFmtId="0" fontId="33" fillId="0" borderId="11" xfId="76" applyFont="1" applyBorder="1" applyAlignment="1">
      <alignment horizontal="right" vertical="center" indent="1"/>
    </xf>
    <xf numFmtId="3" fontId="33" fillId="0" borderId="10" xfId="76" applyNumberFormat="1" applyFont="1" applyBorder="1" applyAlignment="1">
      <alignment horizontal="right" vertical="center" indent="1"/>
    </xf>
    <xf numFmtId="3" fontId="46" fillId="0" borderId="10" xfId="76" applyNumberFormat="1" applyFont="1" applyBorder="1" applyAlignment="1">
      <alignment horizontal="right" vertical="center" indent="1"/>
    </xf>
    <xf numFmtId="1" fontId="33" fillId="0" borderId="11" xfId="76" applyNumberFormat="1" applyFont="1" applyBorder="1" applyAlignment="1">
      <alignment horizontal="right" vertical="center" indent="1"/>
    </xf>
    <xf numFmtId="1" fontId="33" fillId="0" borderId="10" xfId="76" applyNumberFormat="1" applyFont="1" applyBorder="1" applyAlignment="1">
      <alignment horizontal="right" vertical="center" indent="1"/>
    </xf>
    <xf numFmtId="1" fontId="33" fillId="0" borderId="0" xfId="76" applyNumberFormat="1" applyFont="1" applyBorder="1" applyAlignment="1">
      <alignment horizontal="right" vertical="center" indent="1"/>
    </xf>
    <xf numFmtId="0" fontId="83" fillId="0" borderId="11" xfId="76" applyFont="1" applyBorder="1" applyAlignment="1">
      <alignment horizontal="right" vertical="center" indent="1"/>
    </xf>
    <xf numFmtId="0" fontId="33" fillId="0" borderId="10" xfId="76" applyFont="1" applyBorder="1" applyAlignment="1">
      <alignment horizontal="right" vertical="center" indent="1"/>
    </xf>
    <xf numFmtId="0" fontId="33" fillId="0" borderId="0" xfId="76" applyFont="1" applyBorder="1" applyAlignment="1">
      <alignment horizontal="right" vertical="center" indent="1"/>
    </xf>
    <xf numFmtId="9" fontId="36" fillId="3" borderId="11" xfId="76" applyNumberFormat="1" applyFont="1" applyFill="1" applyBorder="1" applyAlignment="1">
      <alignment horizontal="right" vertical="center" indent="1"/>
    </xf>
    <xf numFmtId="9" fontId="36" fillId="3" borderId="10" xfId="76" applyNumberFormat="1" applyFont="1" applyFill="1" applyBorder="1" applyAlignment="1">
      <alignment horizontal="right" vertical="center" indent="1"/>
    </xf>
    <xf numFmtId="9" fontId="36" fillId="3" borderId="0" xfId="76" applyNumberFormat="1" applyFont="1" applyFill="1" applyBorder="1" applyAlignment="1">
      <alignment horizontal="right" vertical="center" indent="1"/>
    </xf>
    <xf numFmtId="0" fontId="33" fillId="0" borderId="10" xfId="76" applyFont="1" applyBorder="1"/>
    <xf numFmtId="0" fontId="98" fillId="2" borderId="0" xfId="76" applyFont="1" applyFill="1"/>
    <xf numFmtId="0" fontId="33" fillId="0" borderId="3" xfId="76" applyFont="1" applyBorder="1"/>
    <xf numFmtId="9" fontId="33" fillId="0" borderId="14" xfId="76" applyNumberFormat="1" applyFont="1" applyBorder="1" applyAlignment="1">
      <alignment horizontal="right" vertical="center" indent="1"/>
    </xf>
    <xf numFmtId="0" fontId="97" fillId="0" borderId="9" xfId="76" applyFont="1" applyBorder="1"/>
    <xf numFmtId="0" fontId="97" fillId="0" borderId="0" xfId="76" applyFont="1"/>
    <xf numFmtId="9" fontId="46" fillId="0" borderId="11" xfId="76" applyNumberFormat="1" applyFont="1" applyBorder="1" applyAlignment="1">
      <alignment horizontal="right" vertical="center" indent="1"/>
    </xf>
    <xf numFmtId="9" fontId="46" fillId="0" borderId="10" xfId="76" applyNumberFormat="1" applyFont="1" applyBorder="1" applyAlignment="1">
      <alignment horizontal="right" vertical="center" indent="1"/>
    </xf>
    <xf numFmtId="3" fontId="33" fillId="0" borderId="0" xfId="76" applyNumberFormat="1" applyFont="1" applyAlignment="1">
      <alignment horizontal="left" vertical="center"/>
    </xf>
    <xf numFmtId="1" fontId="35" fillId="0" borderId="11" xfId="76" applyNumberFormat="1" applyFont="1" applyBorder="1" applyAlignment="1">
      <alignment horizontal="right" vertical="center" indent="1"/>
    </xf>
    <xf numFmtId="1" fontId="35" fillId="0" borderId="10" xfId="76" applyNumberFormat="1" applyFont="1" applyBorder="1" applyAlignment="1">
      <alignment horizontal="right" vertical="center" indent="1"/>
    </xf>
    <xf numFmtId="1" fontId="46" fillId="0" borderId="0" xfId="76" applyNumberFormat="1" applyFont="1" applyAlignment="1">
      <alignment horizontal="right" vertical="center" indent="1"/>
    </xf>
    <xf numFmtId="0" fontId="8" fillId="0" borderId="0" xfId="76" applyAlignment="1">
      <alignment horizontal="right" vertical="center" indent="1"/>
    </xf>
    <xf numFmtId="0" fontId="33" fillId="3" borderId="0" xfId="76" applyFont="1" applyFill="1" applyAlignment="1">
      <alignment horizontal="right" vertical="center" indent="1"/>
    </xf>
    <xf numFmtId="0" fontId="33" fillId="0" borderId="9" xfId="76" applyFont="1" applyBorder="1"/>
    <xf numFmtId="0" fontId="33" fillId="0" borderId="39" xfId="76" applyFont="1" applyBorder="1"/>
    <xf numFmtId="0" fontId="33" fillId="0" borderId="4" xfId="76" applyFont="1" applyBorder="1"/>
    <xf numFmtId="9" fontId="33" fillId="0" borderId="16" xfId="76" applyNumberFormat="1" applyFont="1" applyBorder="1" applyAlignment="1">
      <alignment horizontal="right" vertical="center" indent="1"/>
    </xf>
    <xf numFmtId="3" fontId="46" fillId="0" borderId="11" xfId="76" applyNumberFormat="1" applyFont="1" applyBorder="1" applyAlignment="1">
      <alignment horizontal="right" vertical="center" indent="1"/>
    </xf>
    <xf numFmtId="166" fontId="33" fillId="0" borderId="0" xfId="76" applyNumberFormat="1" applyFont="1" applyBorder="1" applyAlignment="1">
      <alignment horizontal="right" vertical="center" indent="1"/>
    </xf>
    <xf numFmtId="9" fontId="33" fillId="0" borderId="41" xfId="76" applyNumberFormat="1" applyFont="1" applyBorder="1" applyAlignment="1">
      <alignment horizontal="right" vertical="center" indent="1"/>
    </xf>
    <xf numFmtId="9" fontId="33" fillId="0" borderId="40" xfId="76" applyNumberFormat="1" applyFont="1" applyBorder="1" applyAlignment="1">
      <alignment horizontal="right" vertical="center" indent="1"/>
    </xf>
    <xf numFmtId="0" fontId="36" fillId="0" borderId="1" xfId="76" applyFont="1" applyBorder="1" applyAlignment="1">
      <alignment horizontal="right" vertical="center" indent="1"/>
    </xf>
    <xf numFmtId="0" fontId="33" fillId="0" borderId="39" xfId="76" applyFont="1" applyBorder="1" applyAlignment="1">
      <alignment horizontal="right" vertical="center" indent="1"/>
    </xf>
    <xf numFmtId="0" fontId="98" fillId="0" borderId="8" xfId="76" applyFont="1" applyBorder="1" applyAlignment="1">
      <alignment horizontal="right" vertical="center" indent="1"/>
    </xf>
    <xf numFmtId="0" fontId="39" fillId="0" borderId="0" xfId="76" applyFont="1" applyAlignment="1">
      <alignment horizontal="right" vertical="center" indent="1"/>
    </xf>
    <xf numFmtId="0" fontId="46" fillId="0" borderId="0" xfId="76" applyFont="1" applyAlignment="1">
      <alignment horizontal="right" vertical="center" indent="1"/>
    </xf>
    <xf numFmtId="3" fontId="33" fillId="0" borderId="0" xfId="76" applyNumberFormat="1" applyFont="1" applyAlignment="1">
      <alignment horizontal="right" indent="1"/>
    </xf>
    <xf numFmtId="3" fontId="33" fillId="2" borderId="0" xfId="76" applyNumberFormat="1" applyFont="1" applyFill="1" applyAlignment="1">
      <alignment horizontal="right" indent="1"/>
    </xf>
    <xf numFmtId="0" fontId="33" fillId="2" borderId="0" xfId="76" applyFont="1" applyFill="1" applyAlignment="1">
      <alignment horizontal="right" indent="1"/>
    </xf>
    <xf numFmtId="0" fontId="33" fillId="0" borderId="40" xfId="76" applyFont="1" applyBorder="1" applyAlignment="1">
      <alignment horizontal="right" vertical="center" indent="1"/>
    </xf>
    <xf numFmtId="0" fontId="36" fillId="2" borderId="0" xfId="76" applyFont="1" applyFill="1" applyAlignment="1">
      <alignment horizontal="right" indent="1"/>
    </xf>
    <xf numFmtId="9" fontId="36" fillId="3" borderId="40" xfId="76" applyNumberFormat="1" applyFont="1" applyFill="1" applyBorder="1" applyAlignment="1">
      <alignment horizontal="right" vertical="center" indent="1"/>
    </xf>
    <xf numFmtId="0" fontId="36" fillId="2" borderId="0" xfId="76" applyFont="1" applyFill="1" applyBorder="1" applyAlignment="1">
      <alignment horizontal="right" indent="1"/>
    </xf>
    <xf numFmtId="0" fontId="33" fillId="2" borderId="0" xfId="76" applyFont="1" applyFill="1" applyBorder="1" applyAlignment="1">
      <alignment horizontal="right" indent="1"/>
    </xf>
    <xf numFmtId="9" fontId="36" fillId="3" borderId="41" xfId="77" applyFont="1" applyFill="1" applyBorder="1" applyAlignment="1">
      <alignment horizontal="right" vertical="center" indent="1"/>
    </xf>
    <xf numFmtId="9" fontId="36" fillId="3" borderId="13" xfId="77" applyFont="1" applyFill="1" applyBorder="1" applyAlignment="1">
      <alignment horizontal="right" vertical="center" indent="1"/>
    </xf>
    <xf numFmtId="9" fontId="36" fillId="3" borderId="1" xfId="77" applyFont="1" applyFill="1" applyBorder="1" applyAlignment="1">
      <alignment horizontal="right" vertical="center" indent="1"/>
    </xf>
    <xf numFmtId="166" fontId="36" fillId="3" borderId="0" xfId="76" applyNumberFormat="1" applyFont="1" applyFill="1" applyAlignment="1">
      <alignment horizontal="right" vertical="center" indent="1"/>
    </xf>
    <xf numFmtId="9" fontId="33" fillId="0" borderId="42" xfId="76" applyNumberFormat="1" applyFont="1" applyBorder="1" applyAlignment="1">
      <alignment horizontal="right" vertical="center" indent="1"/>
    </xf>
    <xf numFmtId="9" fontId="33" fillId="0" borderId="19" xfId="76" applyNumberFormat="1" applyFont="1" applyBorder="1" applyAlignment="1">
      <alignment horizontal="right" vertical="center" indent="1"/>
    </xf>
    <xf numFmtId="9" fontId="33" fillId="0" borderId="2" xfId="76" applyNumberFormat="1" applyFont="1" applyBorder="1" applyAlignment="1">
      <alignment horizontal="right" vertical="center" indent="1"/>
    </xf>
    <xf numFmtId="166" fontId="33" fillId="0" borderId="2" xfId="76" applyNumberFormat="1" applyFont="1" applyBorder="1" applyAlignment="1">
      <alignment horizontal="right" vertical="center" indent="1"/>
    </xf>
    <xf numFmtId="0" fontId="33" fillId="0" borderId="2" xfId="76" applyFont="1" applyBorder="1" applyAlignment="1">
      <alignment horizontal="right" vertical="center" indent="1"/>
    </xf>
    <xf numFmtId="0" fontId="33" fillId="0" borderId="2" xfId="76" applyFont="1" applyBorder="1" applyAlignment="1">
      <alignment horizontal="left" vertical="center"/>
    </xf>
    <xf numFmtId="0" fontId="39" fillId="0" borderId="39" xfId="76" applyFont="1" applyBorder="1"/>
    <xf numFmtId="9" fontId="33" fillId="0" borderId="41" xfId="76" applyNumberFormat="1" applyFont="1" applyBorder="1" applyAlignment="1">
      <alignment horizontal="right" indent="1"/>
    </xf>
    <xf numFmtId="9" fontId="33" fillId="0" borderId="13" xfId="76" applyNumberFormat="1" applyFont="1" applyBorder="1" applyAlignment="1">
      <alignment horizontal="right" indent="1"/>
    </xf>
    <xf numFmtId="9" fontId="33" fillId="0" borderId="1" xfId="76" applyNumberFormat="1" applyFont="1" applyBorder="1" applyAlignment="1">
      <alignment horizontal="right" indent="1"/>
    </xf>
    <xf numFmtId="3" fontId="33" fillId="0" borderId="0" xfId="78" applyNumberFormat="1" applyFont="1" applyAlignment="1">
      <alignment horizontal="right" vertical="center" indent="1"/>
    </xf>
    <xf numFmtId="9" fontId="33" fillId="0" borderId="40" xfId="76" applyNumberFormat="1" applyFont="1" applyBorder="1" applyAlignment="1">
      <alignment horizontal="right" indent="1"/>
    </xf>
    <xf numFmtId="9" fontId="33" fillId="0" borderId="10" xfId="76" applyNumberFormat="1" applyFont="1" applyBorder="1" applyAlignment="1">
      <alignment horizontal="right" indent="1"/>
    </xf>
    <xf numFmtId="9" fontId="33" fillId="0" borderId="0" xfId="76" applyNumberFormat="1" applyFont="1" applyBorder="1" applyAlignment="1">
      <alignment horizontal="right" indent="1"/>
    </xf>
    <xf numFmtId="3" fontId="35" fillId="0" borderId="40" xfId="76" applyNumberFormat="1" applyFont="1" applyBorder="1" applyAlignment="1">
      <alignment horizontal="right" indent="1"/>
    </xf>
    <xf numFmtId="3" fontId="35" fillId="0" borderId="10" xfId="76" applyNumberFormat="1" applyFont="1" applyBorder="1" applyAlignment="1">
      <alignment horizontal="right" indent="1"/>
    </xf>
    <xf numFmtId="3" fontId="35" fillId="0" borderId="0" xfId="76" applyNumberFormat="1" applyFont="1" applyBorder="1" applyAlignment="1">
      <alignment horizontal="right" indent="1"/>
    </xf>
    <xf numFmtId="3" fontId="33" fillId="0" borderId="40" xfId="76" applyNumberFormat="1" applyFont="1" applyBorder="1" applyAlignment="1">
      <alignment horizontal="right" indent="1"/>
    </xf>
    <xf numFmtId="3" fontId="33" fillId="0" borderId="10" xfId="76" applyNumberFormat="1" applyFont="1" applyBorder="1" applyAlignment="1">
      <alignment horizontal="right" indent="1"/>
    </xf>
    <xf numFmtId="3" fontId="33" fillId="0" borderId="0" xfId="76" applyNumberFormat="1" applyFont="1" applyBorder="1" applyAlignment="1">
      <alignment horizontal="right" indent="1"/>
    </xf>
    <xf numFmtId="0" fontId="33" fillId="0" borderId="40" xfId="76" applyFont="1" applyBorder="1" applyAlignment="1">
      <alignment horizontal="right" indent="1"/>
    </xf>
    <xf numFmtId="0" fontId="33" fillId="0" borderId="10" xfId="76" applyFont="1" applyBorder="1" applyAlignment="1">
      <alignment horizontal="right" indent="1"/>
    </xf>
    <xf numFmtId="0" fontId="33" fillId="0" borderId="0" xfId="76" applyFont="1" applyBorder="1" applyAlignment="1">
      <alignment horizontal="right" indent="1"/>
    </xf>
    <xf numFmtId="0" fontId="33" fillId="0" borderId="0" xfId="76" applyFont="1" applyAlignment="1">
      <alignment horizontal="right" indent="1"/>
    </xf>
    <xf numFmtId="9" fontId="36" fillId="3" borderId="40" xfId="76" applyNumberFormat="1" applyFont="1" applyFill="1" applyBorder="1" applyAlignment="1">
      <alignment horizontal="right" indent="1"/>
    </xf>
    <xf numFmtId="9" fontId="36" fillId="3" borderId="10" xfId="76" applyNumberFormat="1" applyFont="1" applyFill="1" applyBorder="1" applyAlignment="1">
      <alignment horizontal="right" indent="1"/>
    </xf>
    <xf numFmtId="9" fontId="36" fillId="3" borderId="0" xfId="76" applyNumberFormat="1" applyFont="1" applyFill="1" applyBorder="1" applyAlignment="1">
      <alignment horizontal="right" indent="1"/>
    </xf>
    <xf numFmtId="9" fontId="33" fillId="0" borderId="11" xfId="76" applyNumberFormat="1" applyFont="1" applyBorder="1" applyAlignment="1">
      <alignment horizontal="right" indent="1"/>
    </xf>
    <xf numFmtId="0" fontId="7" fillId="0" borderId="0" xfId="79"/>
    <xf numFmtId="0" fontId="33" fillId="0" borderId="0" xfId="80" applyFont="1"/>
    <xf numFmtId="0" fontId="33" fillId="0" borderId="0" xfId="80" applyFont="1" applyAlignment="1">
      <alignment horizontal="right"/>
    </xf>
    <xf numFmtId="169" fontId="33" fillId="0" borderId="0" xfId="80" applyNumberFormat="1" applyFont="1" applyAlignment="1">
      <alignment horizontal="right"/>
    </xf>
    <xf numFmtId="3" fontId="47" fillId="3" borderId="0" xfId="80" applyNumberFormat="1" applyFont="1" applyFill="1" applyAlignment="1">
      <alignment horizontal="center" vertical="center"/>
    </xf>
    <xf numFmtId="0" fontId="47" fillId="3" borderId="0" xfId="80" applyFont="1" applyFill="1" applyAlignment="1">
      <alignment horizontal="center" vertical="center"/>
    </xf>
    <xf numFmtId="0" fontId="7" fillId="0" borderId="0" xfId="79" quotePrefix="1"/>
    <xf numFmtId="3" fontId="52" fillId="0" borderId="0" xfId="80" applyNumberFormat="1" applyFont="1" applyFill="1" applyAlignment="1">
      <alignment horizontal="center" vertical="center"/>
    </xf>
    <xf numFmtId="3" fontId="52" fillId="0" borderId="0" xfId="80" applyNumberFormat="1" applyFont="1" applyFill="1" applyAlignment="1">
      <alignment horizontal="center"/>
    </xf>
    <xf numFmtId="0" fontId="54" fillId="0" borderId="0" xfId="80" applyFont="1" applyFill="1" applyAlignment="1">
      <alignment horizontal="center" vertical="center"/>
    </xf>
    <xf numFmtId="0" fontId="162" fillId="0" borderId="0" xfId="79" applyFont="1"/>
    <xf numFmtId="0" fontId="52" fillId="0" borderId="0" xfId="79" applyFont="1"/>
    <xf numFmtId="3" fontId="52" fillId="0" borderId="0" xfId="80" applyNumberFormat="1" applyFont="1" applyAlignment="1">
      <alignment horizontal="center" vertical="center"/>
    </xf>
    <xf numFmtId="3" fontId="52" fillId="0" borderId="0" xfId="80" applyNumberFormat="1" applyFont="1" applyFill="1" applyBorder="1" applyAlignment="1">
      <alignment horizontal="center" vertical="center"/>
    </xf>
    <xf numFmtId="0" fontId="54" fillId="0" borderId="0" xfId="80" applyFont="1" applyFill="1" applyBorder="1" applyAlignment="1">
      <alignment horizontal="center" vertical="center"/>
    </xf>
    <xf numFmtId="0" fontId="54" fillId="0" borderId="0" xfId="80" applyFont="1" applyAlignment="1">
      <alignment horizontal="center" vertical="center"/>
    </xf>
    <xf numFmtId="0" fontId="7" fillId="0" borderId="0" xfId="79" applyAlignment="1"/>
    <xf numFmtId="0" fontId="54" fillId="0" borderId="1" xfId="80" applyFont="1" applyBorder="1" applyAlignment="1">
      <alignment horizontal="center" vertical="center"/>
    </xf>
    <xf numFmtId="0" fontId="46" fillId="0" borderId="0" xfId="80" applyFont="1"/>
    <xf numFmtId="0" fontId="48" fillId="0" borderId="0" xfId="80" applyFont="1"/>
    <xf numFmtId="0" fontId="98" fillId="0" borderId="0" xfId="80" applyFont="1"/>
    <xf numFmtId="0" fontId="33" fillId="0" borderId="0" xfId="80" applyFont="1" applyAlignment="1"/>
    <xf numFmtId="3" fontId="33" fillId="0" borderId="0" xfId="80" applyNumberFormat="1" applyFont="1" applyAlignment="1"/>
    <xf numFmtId="3" fontId="65" fillId="3" borderId="0" xfId="80" applyNumberFormat="1" applyFont="1" applyFill="1" applyAlignment="1">
      <alignment horizontal="right"/>
    </xf>
    <xf numFmtId="9" fontId="65" fillId="3" borderId="0" xfId="80" applyNumberFormat="1" applyFont="1" applyFill="1" applyAlignment="1">
      <alignment horizontal="right"/>
    </xf>
    <xf numFmtId="3" fontId="66" fillId="3" borderId="0" xfId="80" applyNumberFormat="1" applyFont="1" applyFill="1" applyAlignment="1">
      <alignment horizontal="right"/>
    </xf>
    <xf numFmtId="0" fontId="36" fillId="3" borderId="0" xfId="80" applyFont="1" applyFill="1" applyAlignment="1">
      <alignment horizontal="left"/>
    </xf>
    <xf numFmtId="3" fontId="46" fillId="0" borderId="2" xfId="80" applyNumberFormat="1" applyFont="1" applyBorder="1" applyAlignment="1">
      <alignment horizontal="right"/>
    </xf>
    <xf numFmtId="9" fontId="46" fillId="0" borderId="2" xfId="80" applyNumberFormat="1" applyFont="1" applyBorder="1" applyAlignment="1">
      <alignment horizontal="right"/>
    </xf>
    <xf numFmtId="3" fontId="33" fillId="0" borderId="2" xfId="80" applyNumberFormat="1" applyFont="1" applyBorder="1" applyAlignment="1">
      <alignment horizontal="right"/>
    </xf>
    <xf numFmtId="0" fontId="33" fillId="0" borderId="2" xfId="80" applyFont="1" applyBorder="1" applyAlignment="1">
      <alignment horizontal="left"/>
    </xf>
    <xf numFmtId="3" fontId="48" fillId="0" borderId="0" xfId="80" applyNumberFormat="1" applyFont="1" applyBorder="1" applyAlignment="1">
      <alignment horizontal="right"/>
    </xf>
    <xf numFmtId="9" fontId="48" fillId="0" borderId="0" xfId="80" applyNumberFormat="1" applyFont="1" applyBorder="1" applyAlignment="1">
      <alignment horizontal="right"/>
    </xf>
    <xf numFmtId="3" fontId="36" fillId="0" borderId="0" xfId="80" applyNumberFormat="1" applyFont="1" applyBorder="1" applyAlignment="1">
      <alignment horizontal="right"/>
    </xf>
    <xf numFmtId="0" fontId="36" fillId="0" borderId="0" xfId="80" applyFont="1" applyBorder="1" applyAlignment="1">
      <alignment horizontal="left"/>
    </xf>
    <xf numFmtId="3" fontId="33" fillId="0" borderId="2" xfId="80" applyNumberFormat="1" applyFont="1" applyBorder="1" applyAlignment="1">
      <alignment horizontal="left"/>
    </xf>
    <xf numFmtId="3" fontId="46" fillId="0" borderId="0" xfId="80" applyNumberFormat="1" applyFont="1" applyAlignment="1">
      <alignment horizontal="right"/>
    </xf>
    <xf numFmtId="9" fontId="46" fillId="0" borderId="0" xfId="80" applyNumberFormat="1" applyFont="1" applyAlignment="1">
      <alignment horizontal="right"/>
    </xf>
    <xf numFmtId="3" fontId="33" fillId="0" borderId="0" xfId="80" applyNumberFormat="1" applyFont="1" applyAlignment="1">
      <alignment horizontal="right"/>
    </xf>
    <xf numFmtId="3" fontId="33" fillId="0" borderId="0" xfId="80" applyNumberFormat="1" applyFont="1" applyAlignment="1">
      <alignment horizontal="left"/>
    </xf>
    <xf numFmtId="0" fontId="48" fillId="0" borderId="1" xfId="80" applyFont="1" applyBorder="1" applyAlignment="1">
      <alignment horizontal="right" wrapText="1"/>
    </xf>
    <xf numFmtId="0" fontId="48" fillId="0" borderId="1" xfId="80" applyFont="1" applyBorder="1" applyAlignment="1">
      <alignment horizontal="right"/>
    </xf>
    <xf numFmtId="0" fontId="36" fillId="0" borderId="1" xfId="80" applyFont="1" applyBorder="1" applyAlignment="1">
      <alignment horizontal="right"/>
    </xf>
    <xf numFmtId="0" fontId="36" fillId="0" borderId="1" xfId="80" applyFont="1" applyBorder="1" applyAlignment="1">
      <alignment horizontal="left"/>
    </xf>
    <xf numFmtId="0" fontId="48" fillId="0" borderId="0" xfId="80" applyFont="1" applyBorder="1" applyAlignment="1">
      <alignment horizontal="center"/>
    </xf>
    <xf numFmtId="0" fontId="36" fillId="0" borderId="0" xfId="80" applyFont="1" applyAlignment="1"/>
    <xf numFmtId="3" fontId="36" fillId="0" borderId="0" xfId="80" applyNumberFormat="1" applyFont="1" applyAlignment="1"/>
    <xf numFmtId="0" fontId="48" fillId="0" borderId="0" xfId="80" applyFont="1" applyAlignment="1"/>
    <xf numFmtId="0" fontId="98" fillId="0" borderId="0" xfId="80" applyFont="1" applyAlignment="1"/>
    <xf numFmtId="0" fontId="46" fillId="0" borderId="0" xfId="80" applyFont="1" applyAlignment="1"/>
    <xf numFmtId="3" fontId="7" fillId="0" borderId="0" xfId="79" applyNumberFormat="1" applyAlignment="1"/>
    <xf numFmtId="0" fontId="163" fillId="0" borderId="0" xfId="79" applyFont="1" applyAlignment="1"/>
    <xf numFmtId="0" fontId="112" fillId="0" borderId="0" xfId="79" applyFont="1" applyAlignment="1"/>
    <xf numFmtId="0" fontId="7" fillId="0" borderId="0" xfId="79" applyAlignment="1">
      <alignment horizontal="right"/>
    </xf>
    <xf numFmtId="0" fontId="48" fillId="0" borderId="1" xfId="80" applyFont="1" applyBorder="1" applyAlignment="1">
      <alignment horizontal="center" wrapText="1"/>
    </xf>
    <xf numFmtId="0" fontId="48" fillId="0" borderId="1" xfId="80" applyFont="1" applyBorder="1" applyAlignment="1">
      <alignment horizontal="center"/>
    </xf>
    <xf numFmtId="0" fontId="36" fillId="0" borderId="1" xfId="80" applyFont="1" applyBorder="1" applyAlignment="1">
      <alignment horizontal="center"/>
    </xf>
    <xf numFmtId="0" fontId="74" fillId="0" borderId="0" xfId="79" applyFont="1"/>
    <xf numFmtId="3" fontId="33" fillId="0" borderId="0" xfId="80" applyNumberFormat="1" applyFont="1"/>
    <xf numFmtId="0" fontId="66" fillId="0" borderId="0" xfId="80" applyFont="1"/>
    <xf numFmtId="3" fontId="48" fillId="3" borderId="2" xfId="80" applyNumberFormat="1" applyFont="1" applyFill="1" applyBorder="1"/>
    <xf numFmtId="0" fontId="56" fillId="3" borderId="2" xfId="80" applyFont="1" applyFill="1" applyBorder="1"/>
    <xf numFmtId="0" fontId="36" fillId="3" borderId="2" xfId="80" applyFont="1" applyFill="1" applyBorder="1"/>
    <xf numFmtId="0" fontId="48" fillId="3" borderId="2" xfId="80" applyFont="1" applyFill="1" applyBorder="1"/>
    <xf numFmtId="4" fontId="33" fillId="3" borderId="2" xfId="80" applyNumberFormat="1" applyFont="1" applyFill="1" applyBorder="1"/>
    <xf numFmtId="3" fontId="33" fillId="3" borderId="2" xfId="80" applyNumberFormat="1" applyFont="1" applyFill="1" applyBorder="1"/>
    <xf numFmtId="3" fontId="56" fillId="3" borderId="0" xfId="80" applyNumberFormat="1" applyFont="1" applyFill="1" applyBorder="1"/>
    <xf numFmtId="3" fontId="36" fillId="3" borderId="0" xfId="80" applyNumberFormat="1" applyFont="1" applyFill="1" applyBorder="1"/>
    <xf numFmtId="3" fontId="48" fillId="3" borderId="0" xfId="80" applyNumberFormat="1" applyFont="1" applyFill="1" applyBorder="1"/>
    <xf numFmtId="4" fontId="33" fillId="3" borderId="0" xfId="80" applyNumberFormat="1" applyFont="1" applyFill="1" applyBorder="1"/>
    <xf numFmtId="3" fontId="33" fillId="3" borderId="0" xfId="80" applyNumberFormat="1" applyFont="1" applyFill="1" applyBorder="1"/>
    <xf numFmtId="0" fontId="36" fillId="3" borderId="0" xfId="80" applyFont="1" applyFill="1" applyBorder="1"/>
    <xf numFmtId="3" fontId="36" fillId="3" borderId="5" xfId="80" applyNumberFormat="1" applyFont="1" applyFill="1" applyBorder="1"/>
    <xf numFmtId="0" fontId="36" fillId="3" borderId="5" xfId="80" applyFont="1" applyFill="1" applyBorder="1" applyAlignment="1">
      <alignment horizontal="left"/>
    </xf>
    <xf numFmtId="3" fontId="33" fillId="0" borderId="2" xfId="80" applyNumberFormat="1" applyFont="1" applyBorder="1"/>
    <xf numFmtId="3" fontId="36" fillId="3" borderId="5" xfId="80" applyNumberFormat="1" applyFont="1" applyFill="1" applyBorder="1" applyAlignment="1">
      <alignment horizontal="left"/>
    </xf>
    <xf numFmtId="3" fontId="33" fillId="0" borderId="0" xfId="80" applyNumberFormat="1" applyFont="1" applyBorder="1"/>
    <xf numFmtId="3" fontId="33" fillId="0" borderId="0" xfId="80" applyNumberFormat="1" applyFont="1" applyBorder="1" applyAlignment="1">
      <alignment horizontal="left"/>
    </xf>
    <xf numFmtId="0" fontId="66" fillId="0" borderId="47" xfId="80" applyFont="1" applyBorder="1" applyAlignment="1">
      <alignment horizontal="right"/>
    </xf>
    <xf numFmtId="3" fontId="66" fillId="0" borderId="47" xfId="80" applyNumberFormat="1" applyFont="1" applyBorder="1" applyAlignment="1">
      <alignment horizontal="right"/>
    </xf>
    <xf numFmtId="0" fontId="66" fillId="0" borderId="47" xfId="80" applyFont="1" applyBorder="1"/>
    <xf numFmtId="0" fontId="66" fillId="0" borderId="0" xfId="80" applyFont="1" applyAlignment="1">
      <alignment horizontal="right"/>
    </xf>
    <xf numFmtId="3" fontId="66" fillId="0" borderId="0" xfId="80" applyNumberFormat="1" applyFont="1" applyAlignment="1">
      <alignment horizontal="right"/>
    </xf>
    <xf numFmtId="3" fontId="36" fillId="0" borderId="0" xfId="80" applyNumberFormat="1" applyFont="1"/>
    <xf numFmtId="3" fontId="98" fillId="0" borderId="0" xfId="80" applyNumberFormat="1" applyFont="1"/>
    <xf numFmtId="0" fontId="164" fillId="0" borderId="0" xfId="79" applyFont="1"/>
    <xf numFmtId="1" fontId="48" fillId="3" borderId="2" xfId="80" applyNumberFormat="1" applyFont="1" applyFill="1" applyBorder="1"/>
    <xf numFmtId="3" fontId="46" fillId="0" borderId="0" xfId="80" applyNumberFormat="1" applyFont="1"/>
    <xf numFmtId="0" fontId="66" fillId="0" borderId="47" xfId="80" applyFont="1" applyBorder="1" applyAlignment="1">
      <alignment horizontal="right" wrapText="1"/>
    </xf>
    <xf numFmtId="0" fontId="33" fillId="0" borderId="0" xfId="80" applyFont="1" applyBorder="1"/>
    <xf numFmtId="4" fontId="33" fillId="0" borderId="0" xfId="80" applyNumberFormat="1" applyFont="1"/>
    <xf numFmtId="0" fontId="36" fillId="0" borderId="0" xfId="80" applyFont="1" applyFill="1" applyBorder="1"/>
    <xf numFmtId="3" fontId="36" fillId="0" borderId="47" xfId="80" applyNumberFormat="1" applyFont="1" applyFill="1" applyBorder="1"/>
    <xf numFmtId="0" fontId="36" fillId="0" borderId="47" xfId="80" applyFont="1" applyFill="1" applyBorder="1"/>
    <xf numFmtId="1" fontId="36" fillId="0" borderId="47" xfId="80" applyNumberFormat="1" applyFont="1" applyFill="1" applyBorder="1"/>
    <xf numFmtId="4" fontId="33" fillId="0" borderId="47" xfId="80" applyNumberFormat="1" applyFont="1" applyFill="1" applyBorder="1"/>
    <xf numFmtId="3" fontId="46" fillId="0" borderId="47" xfId="80" applyNumberFormat="1" applyFont="1" applyFill="1" applyBorder="1"/>
    <xf numFmtId="0" fontId="48" fillId="0" borderId="47" xfId="80" applyFont="1" applyFill="1" applyBorder="1"/>
    <xf numFmtId="3" fontId="36" fillId="0" borderId="0" xfId="80" applyNumberFormat="1" applyFont="1" applyFill="1" applyBorder="1"/>
    <xf numFmtId="4" fontId="33" fillId="0" borderId="0" xfId="80" applyNumberFormat="1" applyFont="1" applyFill="1" applyBorder="1"/>
    <xf numFmtId="3" fontId="46" fillId="0" borderId="0" xfId="80" applyNumberFormat="1" applyFont="1" applyFill="1" applyBorder="1"/>
    <xf numFmtId="0" fontId="48" fillId="0" borderId="0" xfId="80" applyFont="1" applyFill="1" applyBorder="1"/>
    <xf numFmtId="3" fontId="33" fillId="0" borderId="47" xfId="80" applyNumberFormat="1" applyFont="1" applyBorder="1"/>
    <xf numFmtId="0" fontId="33" fillId="0" borderId="47" xfId="80" applyFont="1" applyBorder="1"/>
    <xf numFmtId="0" fontId="7" fillId="0" borderId="0" xfId="79" applyBorder="1"/>
    <xf numFmtId="3" fontId="48" fillId="0" borderId="71" xfId="12" applyNumberFormat="1" applyFont="1" applyFill="1" applyBorder="1" applyAlignment="1" applyProtection="1">
      <alignment horizontal="right"/>
      <protection locked="0"/>
    </xf>
    <xf numFmtId="3" fontId="48" fillId="0" borderId="71" xfId="53" applyNumberFormat="1" applyFont="1" applyFill="1" applyBorder="1" applyAlignment="1" applyProtection="1">
      <alignment horizontal="left" wrapText="1"/>
      <protection locked="0"/>
    </xf>
    <xf numFmtId="3" fontId="48" fillId="0" borderId="71" xfId="53" applyNumberFormat="1" applyFont="1" applyFill="1" applyBorder="1" applyAlignment="1" applyProtection="1">
      <alignment horizontal="left"/>
      <protection locked="0"/>
    </xf>
    <xf numFmtId="3" fontId="33" fillId="0" borderId="47" xfId="80" applyNumberFormat="1" applyFont="1" applyFill="1" applyBorder="1"/>
    <xf numFmtId="3" fontId="33" fillId="0" borderId="0" xfId="80" applyNumberFormat="1" applyFont="1" applyFill="1" applyBorder="1"/>
    <xf numFmtId="166" fontId="33" fillId="0" borderId="0" xfId="80" applyNumberFormat="1" applyFont="1"/>
    <xf numFmtId="3" fontId="65" fillId="0" borderId="0" xfId="80" applyNumberFormat="1" applyFont="1" applyFill="1" applyAlignment="1">
      <alignment horizontal="right" indent="1"/>
    </xf>
    <xf numFmtId="0" fontId="33" fillId="0" borderId="0" xfId="80" applyFont="1" applyFill="1"/>
    <xf numFmtId="3" fontId="33" fillId="0" borderId="0" xfId="80" applyNumberFormat="1" applyFont="1" applyBorder="1" applyAlignment="1">
      <alignment horizontal="right" indent="1"/>
    </xf>
    <xf numFmtId="3" fontId="33" fillId="0" borderId="0" xfId="80" applyNumberFormat="1" applyFont="1" applyAlignment="1">
      <alignment horizontal="right" indent="1"/>
    </xf>
    <xf numFmtId="3" fontId="33" fillId="0" borderId="0" xfId="80" applyNumberFormat="1" applyFont="1" applyFill="1" applyAlignment="1">
      <alignment horizontal="right" indent="1"/>
    </xf>
    <xf numFmtId="0" fontId="36" fillId="0" borderId="0" xfId="80" applyFont="1" applyBorder="1" applyAlignment="1">
      <alignment horizontal="center" vertical="center"/>
    </xf>
    <xf numFmtId="0" fontId="36" fillId="0" borderId="0" xfId="80" applyFont="1" applyFill="1" applyAlignment="1">
      <alignment horizontal="center" vertical="center"/>
    </xf>
    <xf numFmtId="0" fontId="46" fillId="0" borderId="0" xfId="80" applyFont="1" applyAlignment="1">
      <alignment horizontal="right"/>
    </xf>
    <xf numFmtId="0" fontId="46" fillId="0" borderId="0" xfId="80" applyFont="1" applyFill="1"/>
    <xf numFmtId="0" fontId="37" fillId="0" borderId="0" xfId="80" applyFont="1"/>
    <xf numFmtId="0" fontId="37" fillId="0" borderId="0" xfId="80" applyFont="1" applyFill="1"/>
    <xf numFmtId="3" fontId="37" fillId="0" borderId="0" xfId="80" applyNumberFormat="1" applyFont="1" applyFill="1" applyAlignment="1">
      <alignment horizontal="right" indent="1"/>
    </xf>
    <xf numFmtId="0" fontId="33" fillId="0" borderId="0" xfId="80" applyFont="1" applyFill="1" applyAlignment="1">
      <alignment horizontal="right"/>
    </xf>
    <xf numFmtId="0" fontId="46" fillId="0" borderId="0" xfId="80" applyFont="1" applyFill="1" applyAlignment="1">
      <alignment horizontal="right"/>
    </xf>
    <xf numFmtId="3" fontId="33" fillId="0" borderId="0" xfId="80" applyNumberFormat="1" applyFont="1" applyFill="1" applyAlignment="1">
      <alignment horizontal="right" vertical="center"/>
    </xf>
    <xf numFmtId="0" fontId="36" fillId="0" borderId="0" xfId="80" applyFont="1" applyFill="1" applyAlignment="1">
      <alignment horizontal="right" vertical="center"/>
    </xf>
    <xf numFmtId="0" fontId="44" fillId="0" borderId="0" xfId="80" applyFont="1" applyFill="1" applyAlignment="1">
      <alignment horizontal="right" vertical="center"/>
    </xf>
    <xf numFmtId="0" fontId="44" fillId="0" borderId="0" xfId="80" applyFont="1" applyFill="1" applyAlignment="1">
      <alignment vertical="center"/>
    </xf>
    <xf numFmtId="166" fontId="33" fillId="0" borderId="71" xfId="80" applyNumberFormat="1" applyFont="1" applyFill="1" applyBorder="1" applyAlignment="1">
      <alignment horizontal="right" vertical="center"/>
    </xf>
    <xf numFmtId="166" fontId="46" fillId="0" borderId="71" xfId="80" applyNumberFormat="1" applyFont="1" applyFill="1" applyBorder="1" applyAlignment="1">
      <alignment horizontal="right" vertical="center"/>
    </xf>
    <xf numFmtId="0" fontId="48" fillId="0" borderId="71" xfId="80" applyFont="1" applyFill="1" applyBorder="1" applyAlignment="1">
      <alignment vertical="center"/>
    </xf>
    <xf numFmtId="166" fontId="46" fillId="0" borderId="0" xfId="80" applyNumberFormat="1" applyFont="1" applyFill="1" applyAlignment="1">
      <alignment horizontal="right" vertical="center"/>
    </xf>
    <xf numFmtId="0" fontId="33" fillId="0" borderId="0" xfId="80" applyFont="1" applyFill="1" applyAlignment="1">
      <alignment horizontal="left" vertical="center"/>
    </xf>
    <xf numFmtId="0" fontId="33" fillId="0" borderId="0" xfId="80" applyFont="1" applyFill="1" applyAlignment="1">
      <alignment horizontal="left" vertical="center" wrapText="1"/>
    </xf>
    <xf numFmtId="0" fontId="33" fillId="0" borderId="0" xfId="80" applyFont="1" applyFill="1" applyAlignment="1">
      <alignment vertical="center"/>
    </xf>
    <xf numFmtId="0" fontId="36" fillId="0" borderId="1" xfId="80" applyFont="1" applyFill="1" applyBorder="1" applyAlignment="1">
      <alignment horizontal="right" vertical="center"/>
    </xf>
    <xf numFmtId="0" fontId="36" fillId="0" borderId="1" xfId="80" applyFont="1" applyFill="1" applyBorder="1" applyAlignment="1">
      <alignment horizontal="left" vertical="center"/>
    </xf>
    <xf numFmtId="0" fontId="39" fillId="0" borderId="0" xfId="80" applyFont="1" applyFill="1" applyAlignment="1">
      <alignment horizontal="right"/>
    </xf>
    <xf numFmtId="0" fontId="98" fillId="0" borderId="0" xfId="80" applyFont="1" applyFill="1"/>
    <xf numFmtId="3" fontId="33" fillId="0" borderId="0" xfId="80" applyNumberFormat="1" applyFont="1" applyFill="1"/>
    <xf numFmtId="3" fontId="36" fillId="3" borderId="0" xfId="80" applyNumberFormat="1" applyFont="1" applyFill="1" applyAlignment="1">
      <alignment horizontal="right" indent="1"/>
    </xf>
    <xf numFmtId="0" fontId="36" fillId="3" borderId="0" xfId="80" applyFont="1" applyFill="1" applyAlignment="1">
      <alignment horizontal="left" indent="1"/>
    </xf>
    <xf numFmtId="3" fontId="33" fillId="0" borderId="2" xfId="80" applyNumberFormat="1" applyFont="1" applyBorder="1" applyAlignment="1">
      <alignment horizontal="right" indent="1"/>
    </xf>
    <xf numFmtId="0" fontId="33" fillId="0" borderId="2" xfId="80" applyFont="1" applyBorder="1" applyAlignment="1">
      <alignment horizontal="left" indent="1"/>
    </xf>
    <xf numFmtId="0" fontId="33" fillId="0" borderId="0" xfId="80" applyFont="1" applyBorder="1" applyAlignment="1">
      <alignment horizontal="left" indent="1"/>
    </xf>
    <xf numFmtId="0" fontId="33" fillId="0" borderId="0" xfId="80" applyFont="1" applyAlignment="1">
      <alignment horizontal="left" indent="1"/>
    </xf>
    <xf numFmtId="0" fontId="36" fillId="0" borderId="1" xfId="80" applyFont="1" applyBorder="1" applyAlignment="1">
      <alignment horizontal="center" wrapText="1"/>
    </xf>
    <xf numFmtId="0" fontId="36" fillId="0" borderId="1" xfId="80" applyFont="1" applyBorder="1" applyAlignment="1">
      <alignment horizontal="left" indent="1"/>
    </xf>
    <xf numFmtId="3" fontId="36" fillId="3" borderId="0" xfId="80" applyNumberFormat="1" applyFont="1" applyFill="1" applyAlignment="1">
      <alignment horizontal="left" indent="1"/>
    </xf>
    <xf numFmtId="3" fontId="33" fillId="0" borderId="6" xfId="80" applyNumberFormat="1" applyFont="1" applyBorder="1" applyAlignment="1">
      <alignment horizontal="right" indent="1"/>
    </xf>
    <xf numFmtId="3" fontId="33" fillId="0" borderId="6" xfId="80" applyNumberFormat="1" applyFont="1" applyBorder="1" applyAlignment="1">
      <alignment horizontal="left" indent="1"/>
    </xf>
    <xf numFmtId="3" fontId="33" fillId="0" borderId="0" xfId="80" applyNumberFormat="1" applyFont="1" applyAlignment="1">
      <alignment horizontal="left" indent="1"/>
    </xf>
    <xf numFmtId="0" fontId="33" fillId="0" borderId="0" xfId="81" applyFont="1" applyFill="1" applyBorder="1"/>
    <xf numFmtId="165" fontId="33" fillId="0" borderId="0" xfId="81" applyNumberFormat="1" applyFont="1" applyFill="1"/>
    <xf numFmtId="3" fontId="33" fillId="0" borderId="0" xfId="81" applyNumberFormat="1" applyFont="1" applyFill="1"/>
    <xf numFmtId="0" fontId="36" fillId="0" borderId="0" xfId="81" applyFont="1" applyFill="1" applyBorder="1"/>
    <xf numFmtId="3" fontId="36" fillId="0" borderId="5" xfId="81" applyNumberFormat="1" applyFont="1" applyFill="1" applyBorder="1"/>
    <xf numFmtId="3" fontId="33" fillId="0" borderId="2" xfId="81" applyNumberFormat="1" applyFont="1" applyFill="1" applyBorder="1"/>
    <xf numFmtId="3" fontId="33" fillId="0" borderId="0" xfId="81" applyNumberFormat="1" applyFont="1" applyFill="1" applyAlignment="1">
      <alignment horizontal="left"/>
    </xf>
    <xf numFmtId="3" fontId="98" fillId="0" borderId="0" xfId="81" applyNumberFormat="1" applyFont="1" applyFill="1"/>
    <xf numFmtId="0" fontId="35" fillId="0" borderId="0" xfId="80" applyFont="1"/>
    <xf numFmtId="3" fontId="43" fillId="0" borderId="0" xfId="81" applyNumberFormat="1" applyFont="1" applyFill="1"/>
    <xf numFmtId="165" fontId="46" fillId="0" borderId="0" xfId="81" applyNumberFormat="1" applyFont="1" applyFill="1"/>
    <xf numFmtId="165" fontId="46" fillId="0" borderId="0" xfId="82" applyNumberFormat="1" applyFont="1" applyFill="1"/>
    <xf numFmtId="3" fontId="46" fillId="0" borderId="0" xfId="81" applyNumberFormat="1" applyFont="1" applyFill="1"/>
    <xf numFmtId="3" fontId="48" fillId="0" borderId="5" xfId="81" applyNumberFormat="1" applyFont="1" applyFill="1" applyBorder="1"/>
    <xf numFmtId="3" fontId="46" fillId="0" borderId="2" xfId="81" applyNumberFormat="1" applyFont="1" applyFill="1" applyBorder="1"/>
    <xf numFmtId="0" fontId="33" fillId="0" borderId="0" xfId="81" applyFont="1" applyFill="1"/>
    <xf numFmtId="0" fontId="46" fillId="0" borderId="0" xfId="81" applyFont="1" applyFill="1"/>
    <xf numFmtId="1" fontId="33" fillId="0" borderId="0" xfId="80" applyNumberFormat="1" applyFont="1"/>
    <xf numFmtId="3" fontId="36" fillId="3" borderId="0" xfId="80" applyNumberFormat="1" applyFont="1" applyFill="1" applyAlignment="1"/>
    <xf numFmtId="0" fontId="36" fillId="3" borderId="0" xfId="80" applyFont="1" applyFill="1" applyAlignment="1">
      <alignment horizontal="left" vertical="center" indent="1"/>
    </xf>
    <xf numFmtId="3" fontId="46" fillId="0" borderId="2" xfId="80" applyNumberFormat="1" applyFont="1" applyBorder="1" applyAlignment="1"/>
    <xf numFmtId="3" fontId="33" fillId="0" borderId="2" xfId="80" applyNumberFormat="1" applyFont="1" applyBorder="1" applyAlignment="1"/>
    <xf numFmtId="0" fontId="33" fillId="0" borderId="2" xfId="80" applyFont="1" applyBorder="1" applyAlignment="1">
      <alignment horizontal="left" vertical="center" indent="1"/>
    </xf>
    <xf numFmtId="0" fontId="33" fillId="0" borderId="0" xfId="80" applyFont="1" applyAlignment="1">
      <alignment horizontal="left" vertical="center" indent="1"/>
    </xf>
    <xf numFmtId="3" fontId="46" fillId="0" borderId="0" xfId="80" applyNumberFormat="1" applyFont="1" applyAlignment="1"/>
    <xf numFmtId="4" fontId="33" fillId="0" borderId="0" xfId="80" applyNumberFormat="1" applyFont="1" applyAlignment="1"/>
    <xf numFmtId="1" fontId="36" fillId="3" borderId="0" xfId="80" applyNumberFormat="1" applyFont="1" applyFill="1" applyAlignment="1"/>
    <xf numFmtId="1" fontId="33" fillId="0" borderId="0" xfId="80" applyNumberFormat="1" applyFont="1" applyAlignment="1"/>
    <xf numFmtId="1" fontId="33" fillId="0" borderId="0" xfId="80" applyNumberFormat="1" applyFont="1" applyFill="1" applyAlignment="1"/>
    <xf numFmtId="3" fontId="33" fillId="0" borderId="0" xfId="80" applyNumberFormat="1" applyFont="1" applyFill="1" applyBorder="1" applyAlignment="1">
      <alignment horizontal="right"/>
    </xf>
    <xf numFmtId="0" fontId="33" fillId="0" borderId="0" xfId="80" applyFont="1" applyBorder="1" applyAlignment="1">
      <alignment horizontal="center" vertical="center"/>
    </xf>
    <xf numFmtId="0" fontId="33" fillId="0" borderId="0" xfId="80" applyFont="1" applyAlignment="1">
      <alignment horizontal="right" indent="1"/>
    </xf>
    <xf numFmtId="1" fontId="33" fillId="0" borderId="0" xfId="80" applyNumberFormat="1" applyFont="1" applyAlignment="1">
      <alignment horizontal="right" indent="1"/>
    </xf>
    <xf numFmtId="0" fontId="36" fillId="0" borderId="1" xfId="80" applyFont="1" applyBorder="1" applyAlignment="1">
      <alignment horizontal="center" vertical="center"/>
    </xf>
    <xf numFmtId="1" fontId="33" fillId="0" borderId="0" xfId="80" applyNumberFormat="1" applyFont="1" applyAlignment="1">
      <alignment horizontal="right" vertical="center" indent="1"/>
    </xf>
    <xf numFmtId="0" fontId="36" fillId="0" borderId="0" xfId="80" applyFont="1"/>
    <xf numFmtId="3" fontId="40" fillId="0" borderId="0" xfId="81" applyNumberFormat="1" applyFont="1" applyFill="1"/>
    <xf numFmtId="0" fontId="33" fillId="0" borderId="0" xfId="83" applyFont="1"/>
    <xf numFmtId="0" fontId="112" fillId="0" borderId="0" xfId="83" applyFont="1"/>
    <xf numFmtId="0" fontId="7" fillId="0" borderId="0" xfId="83"/>
    <xf numFmtId="0" fontId="112" fillId="2" borderId="0" xfId="83" applyFont="1" applyFill="1"/>
    <xf numFmtId="0" fontId="7" fillId="2" borderId="0" xfId="83" applyFill="1"/>
    <xf numFmtId="0" fontId="33" fillId="0" borderId="0" xfId="83" applyFont="1" applyBorder="1"/>
    <xf numFmtId="0" fontId="60" fillId="0" borderId="0" xfId="83" applyFont="1" applyBorder="1" applyAlignment="1"/>
    <xf numFmtId="0" fontId="91" fillId="2" borderId="0" xfId="83" applyFont="1" applyFill="1" applyBorder="1" applyAlignment="1">
      <alignment vertical="top"/>
    </xf>
    <xf numFmtId="166" fontId="66" fillId="2" borderId="0" xfId="83" applyNumberFormat="1" applyFont="1" applyFill="1" applyBorder="1" applyAlignment="1" applyProtection="1">
      <alignment vertical="center"/>
    </xf>
    <xf numFmtId="164" fontId="66" fillId="2" borderId="0" xfId="83" applyNumberFormat="1" applyFont="1" applyFill="1" applyBorder="1" applyAlignment="1" applyProtection="1">
      <alignment vertical="center"/>
    </xf>
    <xf numFmtId="164" fontId="60" fillId="2" borderId="0" xfId="83" applyNumberFormat="1" applyFont="1" applyFill="1" applyBorder="1" applyAlignment="1" applyProtection="1">
      <alignment vertical="center"/>
    </xf>
    <xf numFmtId="165" fontId="46" fillId="2" borderId="0" xfId="83" applyNumberFormat="1" applyFont="1" applyFill="1" applyBorder="1" applyAlignment="1">
      <alignment horizontal="right" vertical="center" indent="1"/>
    </xf>
    <xf numFmtId="1" fontId="60" fillId="2" borderId="0" xfId="83" applyNumberFormat="1" applyFont="1" applyFill="1" applyBorder="1" applyAlignment="1" applyProtection="1">
      <alignment vertical="center"/>
    </xf>
    <xf numFmtId="0" fontId="46" fillId="2" borderId="71" xfId="7" applyFont="1" applyFill="1" applyBorder="1" applyAlignment="1">
      <alignment horizontal="right"/>
    </xf>
    <xf numFmtId="0" fontId="46" fillId="2" borderId="71" xfId="7" applyFont="1" applyFill="1" applyBorder="1" applyAlignment="1">
      <alignment horizontal="left"/>
    </xf>
    <xf numFmtId="3" fontId="66" fillId="2" borderId="0" xfId="83" applyNumberFormat="1" applyFont="1" applyFill="1" applyBorder="1" applyAlignment="1" applyProtection="1">
      <alignment vertical="center"/>
    </xf>
    <xf numFmtId="0" fontId="83" fillId="2" borderId="71" xfId="7" applyFont="1" applyFill="1" applyBorder="1" applyAlignment="1"/>
    <xf numFmtId="3" fontId="60" fillId="2" borderId="0" xfId="83" applyNumberFormat="1" applyFont="1" applyFill="1" applyBorder="1" applyAlignment="1" applyProtection="1">
      <alignment vertical="center"/>
    </xf>
    <xf numFmtId="0" fontId="46" fillId="2" borderId="71" xfId="7" applyFont="1" applyFill="1" applyBorder="1" applyAlignment="1"/>
    <xf numFmtId="0" fontId="35" fillId="2" borderId="71" xfId="7" applyFont="1" applyFill="1" applyBorder="1" applyAlignment="1"/>
    <xf numFmtId="0" fontId="79" fillId="2" borderId="71" xfId="7" applyFont="1" applyFill="1" applyBorder="1" applyAlignment="1"/>
    <xf numFmtId="0" fontId="60" fillId="2" borderId="0" xfId="83" applyFont="1" applyFill="1" applyBorder="1" applyAlignment="1" applyProtection="1">
      <alignment vertical="center"/>
    </xf>
    <xf numFmtId="3" fontId="46" fillId="2" borderId="71" xfId="7" applyNumberFormat="1" applyFont="1" applyFill="1" applyBorder="1" applyAlignment="1">
      <alignment horizontal="right"/>
    </xf>
    <xf numFmtId="0" fontId="75" fillId="2" borderId="0" xfId="83" applyFont="1" applyFill="1" applyBorder="1" applyAlignment="1" applyProtection="1">
      <alignment horizontal="right"/>
    </xf>
    <xf numFmtId="0" fontId="66" fillId="2" borderId="0" xfId="83" applyFont="1" applyFill="1" applyBorder="1" applyAlignment="1" applyProtection="1">
      <alignment horizontal="right"/>
    </xf>
    <xf numFmtId="0" fontId="67" fillId="2" borderId="0" xfId="83" applyFont="1" applyFill="1" applyBorder="1" applyAlignment="1" applyProtection="1">
      <alignment horizontal="center" vertical="top"/>
    </xf>
    <xf numFmtId="0" fontId="60" fillId="2" borderId="0" xfId="83" applyFont="1" applyFill="1" applyBorder="1" applyAlignment="1" applyProtection="1">
      <alignment horizontal="center" vertical="top"/>
    </xf>
    <xf numFmtId="0" fontId="66" fillId="2" borderId="0" xfId="83" applyFont="1" applyFill="1" applyBorder="1" applyAlignment="1" applyProtection="1">
      <alignment horizontal="left" vertical="top"/>
    </xf>
    <xf numFmtId="0" fontId="60" fillId="2" borderId="0" xfId="83" applyFont="1" applyFill="1" applyBorder="1" applyAlignment="1"/>
    <xf numFmtId="0" fontId="66" fillId="2" borderId="0" xfId="83" applyFont="1" applyFill="1" applyBorder="1" applyAlignment="1"/>
    <xf numFmtId="0" fontId="33" fillId="0" borderId="0" xfId="83" applyFont="1" applyAlignment="1">
      <alignment wrapText="1"/>
    </xf>
    <xf numFmtId="0" fontId="66" fillId="2" borderId="0" xfId="83" applyFont="1" applyFill="1" applyBorder="1" applyAlignment="1" applyProtection="1">
      <alignment horizontal="center" vertical="top" wrapText="1"/>
    </xf>
    <xf numFmtId="0" fontId="36" fillId="2" borderId="0" xfId="83" applyFont="1" applyFill="1" applyBorder="1" applyAlignment="1" applyProtection="1">
      <alignment horizontal="left" vertical="top" wrapText="1"/>
    </xf>
    <xf numFmtId="0" fontId="66" fillId="2" borderId="0" xfId="83" applyFont="1" applyFill="1" applyBorder="1" applyAlignment="1" applyProtection="1">
      <alignment horizontal="center" vertical="center"/>
    </xf>
    <xf numFmtId="3" fontId="35" fillId="2" borderId="71" xfId="7" applyNumberFormat="1" applyFont="1" applyFill="1" applyBorder="1" applyAlignment="1"/>
    <xf numFmtId="3" fontId="46" fillId="2" borderId="71" xfId="7" applyNumberFormat="1" applyFont="1" applyFill="1" applyBorder="1" applyAlignment="1"/>
    <xf numFmtId="0" fontId="48" fillId="2" borderId="71" xfId="7" applyFont="1" applyFill="1" applyBorder="1" applyAlignment="1"/>
    <xf numFmtId="0" fontId="7" fillId="2" borderId="2" xfId="83" applyFill="1" applyBorder="1"/>
    <xf numFmtId="9" fontId="67" fillId="5" borderId="0" xfId="83" applyNumberFormat="1" applyFont="1" applyFill="1" applyBorder="1" applyAlignment="1" applyProtection="1">
      <alignment horizontal="right" vertical="center"/>
    </xf>
    <xf numFmtId="0" fontId="60" fillId="5" borderId="0" xfId="83" applyFont="1" applyFill="1" applyBorder="1" applyAlignment="1" applyProtection="1">
      <alignment horizontal="right" vertical="center"/>
    </xf>
    <xf numFmtId="0" fontId="67" fillId="0" borderId="0" xfId="83" applyFont="1" applyBorder="1" applyAlignment="1" applyProtection="1">
      <alignment horizontal="center" vertical="top"/>
    </xf>
    <xf numFmtId="0" fontId="66" fillId="5" borderId="0" xfId="83" applyFont="1" applyFill="1" applyBorder="1" applyAlignment="1" applyProtection="1">
      <alignment horizontal="right" vertical="center"/>
    </xf>
    <xf numFmtId="0" fontId="33" fillId="2" borderId="0" xfId="83" applyFont="1" applyFill="1" applyBorder="1" applyAlignment="1"/>
    <xf numFmtId="0" fontId="66" fillId="2" borderId="0" xfId="83" applyFont="1" applyFill="1" applyBorder="1" applyAlignment="1">
      <alignment horizontal="right"/>
    </xf>
    <xf numFmtId="0" fontId="65" fillId="2" borderId="0" xfId="83" applyFont="1" applyFill="1" applyBorder="1" applyAlignment="1" applyProtection="1">
      <alignment horizontal="center" vertical="top"/>
    </xf>
    <xf numFmtId="0" fontId="65" fillId="2" borderId="0" xfId="83" applyFont="1" applyFill="1" applyBorder="1" applyAlignment="1" applyProtection="1">
      <alignment horizontal="left" vertical="top"/>
    </xf>
    <xf numFmtId="0" fontId="65" fillId="5" borderId="0" xfId="83" applyFont="1" applyFill="1" applyBorder="1" applyAlignment="1" applyProtection="1">
      <alignment horizontal="center" vertical="center"/>
    </xf>
    <xf numFmtId="0" fontId="35" fillId="0" borderId="0" xfId="83" applyFont="1"/>
    <xf numFmtId="3" fontId="46" fillId="0" borderId="6" xfId="27" applyNumberFormat="1" applyFont="1" applyFill="1" applyBorder="1" applyAlignment="1">
      <alignment horizontal="center" vertical="center"/>
      <protection locked="0"/>
    </xf>
    <xf numFmtId="0" fontId="6" fillId="0" borderId="0" xfId="84"/>
    <xf numFmtId="1" fontId="46" fillId="0" borderId="0" xfId="84" applyNumberFormat="1" applyFont="1" applyFill="1" applyBorder="1" applyAlignment="1">
      <alignment horizontal="center" vertical="center"/>
    </xf>
    <xf numFmtId="0" fontId="151" fillId="0" borderId="0" xfId="84" applyFont="1" applyFill="1" applyBorder="1" applyAlignment="1">
      <alignment horizontal="left" vertical="center" wrapText="1" indent="1" readingOrder="1"/>
    </xf>
    <xf numFmtId="0" fontId="102" fillId="0" borderId="0" xfId="84" applyFont="1"/>
    <xf numFmtId="0" fontId="109" fillId="0" borderId="0" xfId="84" applyFont="1"/>
    <xf numFmtId="0" fontId="39" fillId="0" borderId="0" xfId="84" applyFont="1" applyAlignment="1">
      <alignment vertical="center"/>
    </xf>
    <xf numFmtId="3" fontId="36" fillId="0" borderId="0" xfId="84" applyNumberFormat="1" applyFont="1" applyFill="1" applyBorder="1" applyAlignment="1">
      <alignment horizontal="right" vertical="center" wrapText="1" indent="1"/>
    </xf>
    <xf numFmtId="166" fontId="33" fillId="0" borderId="0" xfId="84" applyNumberFormat="1" applyFont="1" applyAlignment="1">
      <alignment horizontal="right"/>
    </xf>
    <xf numFmtId="166" fontId="46" fillId="0" borderId="0" xfId="84" applyNumberFormat="1" applyFont="1" applyAlignment="1">
      <alignment horizontal="right"/>
    </xf>
    <xf numFmtId="0" fontId="33" fillId="0" borderId="0" xfId="84" applyFont="1" applyFill="1" applyBorder="1" applyAlignment="1">
      <alignment horizontal="left" vertical="center" wrapText="1" indent="1" readingOrder="1"/>
    </xf>
    <xf numFmtId="0" fontId="111" fillId="0" borderId="0" xfId="84" applyFont="1" applyFill="1" applyBorder="1" applyAlignment="1">
      <alignment horizontal="center" vertical="center" wrapText="1" readingOrder="1"/>
    </xf>
    <xf numFmtId="0" fontId="103" fillId="0" borderId="0" xfId="84" applyFont="1"/>
    <xf numFmtId="0" fontId="6" fillId="0" borderId="0" xfId="84" applyFill="1" applyBorder="1"/>
    <xf numFmtId="0" fontId="102" fillId="0" borderId="0" xfId="84" applyFont="1" applyFill="1" applyBorder="1"/>
    <xf numFmtId="0" fontId="103" fillId="0" borderId="0" xfId="84" applyFont="1" applyFill="1" applyBorder="1"/>
    <xf numFmtId="0" fontId="48" fillId="0" borderId="0" xfId="84" applyFont="1" applyFill="1" applyBorder="1" applyAlignment="1">
      <alignment horizontal="left" vertical="center" wrapText="1" indent="1" readingOrder="1"/>
    </xf>
    <xf numFmtId="166" fontId="33" fillId="0" borderId="0" xfId="84" applyNumberFormat="1" applyFont="1" applyFill="1" applyBorder="1"/>
    <xf numFmtId="0" fontId="46" fillId="0" borderId="0" xfId="84" applyFont="1" applyFill="1" applyBorder="1" applyAlignment="1">
      <alignment horizontal="left" vertical="center" wrapText="1" indent="1" readingOrder="1"/>
    </xf>
    <xf numFmtId="166" fontId="48" fillId="3" borderId="0" xfId="84" applyNumberFormat="1" applyFont="1" applyFill="1" applyAlignment="1">
      <alignment horizontal="right"/>
    </xf>
    <xf numFmtId="0" fontId="87" fillId="0" borderId="0" xfId="84" applyFont="1" applyFill="1" applyBorder="1" applyAlignment="1">
      <alignment horizontal="right" vertical="center" readingOrder="1"/>
    </xf>
    <xf numFmtId="0" fontId="87" fillId="0" borderId="0" xfId="84" applyFont="1" applyFill="1" applyBorder="1" applyAlignment="1">
      <alignment horizontal="right" vertical="center" wrapText="1" indent="1" readingOrder="1"/>
    </xf>
    <xf numFmtId="166" fontId="108" fillId="0" borderId="0" xfId="84" applyNumberFormat="1" applyFont="1"/>
    <xf numFmtId="3" fontId="108" fillId="0" borderId="0" xfId="84" applyNumberFormat="1" applyFont="1" applyAlignment="1">
      <alignment horizontal="right"/>
    </xf>
    <xf numFmtId="0" fontId="33" fillId="0" borderId="0" xfId="84" applyFont="1"/>
    <xf numFmtId="1" fontId="36" fillId="3" borderId="0" xfId="84" applyNumberFormat="1" applyFont="1" applyFill="1" applyBorder="1" applyAlignment="1">
      <alignment horizontal="center" vertical="center" wrapText="1" readingOrder="1"/>
    </xf>
    <xf numFmtId="1" fontId="33" fillId="0" borderId="0" xfId="84" applyNumberFormat="1" applyFont="1" applyFill="1" applyBorder="1" applyAlignment="1">
      <alignment horizontal="center" vertical="center" wrapText="1" readingOrder="1"/>
    </xf>
    <xf numFmtId="0" fontId="48" fillId="3" borderId="0" xfId="84" applyFont="1" applyFill="1" applyBorder="1" applyAlignment="1">
      <alignment horizontal="left" vertical="center" wrapText="1" indent="1" readingOrder="1"/>
    </xf>
    <xf numFmtId="1" fontId="48" fillId="3" borderId="0" xfId="84" applyNumberFormat="1" applyFont="1" applyFill="1" applyBorder="1" applyAlignment="1">
      <alignment horizontal="center" vertical="center" wrapText="1" readingOrder="1"/>
    </xf>
    <xf numFmtId="166" fontId="46" fillId="0" borderId="0" xfId="84" applyNumberFormat="1" applyFont="1" applyFill="1" applyBorder="1"/>
    <xf numFmtId="0" fontId="83" fillId="0" borderId="0" xfId="84" applyFont="1"/>
    <xf numFmtId="0" fontId="102" fillId="0" borderId="0" xfId="84" applyFont="1" applyBorder="1"/>
    <xf numFmtId="0" fontId="74" fillId="0" borderId="0" xfId="84" applyFont="1"/>
    <xf numFmtId="4" fontId="6" fillId="0" borderId="0" xfId="84" applyNumberFormat="1"/>
    <xf numFmtId="9" fontId="33" fillId="0" borderId="0" xfId="85" applyFont="1" applyAlignment="1">
      <alignment horizontal="right" vertical="center"/>
    </xf>
    <xf numFmtId="9" fontId="46" fillId="0" borderId="0" xfId="85" applyFont="1" applyFill="1" applyAlignment="1">
      <alignment horizontal="center" vertical="center"/>
    </xf>
    <xf numFmtId="0" fontId="33" fillId="0" borderId="0" xfId="84" applyFont="1" applyBorder="1" applyAlignment="1">
      <alignment horizontal="left" vertical="center" indent="1" readingOrder="1"/>
    </xf>
    <xf numFmtId="0" fontId="36" fillId="0" borderId="27" xfId="84" applyFont="1" applyFill="1" applyBorder="1" applyAlignment="1">
      <alignment horizontal="right" vertical="center" wrapText="1" indent="1" readingOrder="1"/>
    </xf>
    <xf numFmtId="0" fontId="36" fillId="0" borderId="43" xfId="84" applyFont="1" applyFill="1" applyBorder="1" applyAlignment="1">
      <alignment horizontal="center" vertical="center" wrapText="1" readingOrder="1"/>
    </xf>
    <xf numFmtId="0" fontId="36" fillId="0" borderId="1" xfId="84" applyFont="1" applyFill="1" applyBorder="1" applyAlignment="1">
      <alignment horizontal="left" vertical="center" wrapText="1" indent="1" readingOrder="1"/>
    </xf>
    <xf numFmtId="0" fontId="103" fillId="0" borderId="0" xfId="84" applyFont="1" applyAlignment="1">
      <alignment horizontal="right" indent="1"/>
    </xf>
    <xf numFmtId="0" fontId="103" fillId="0" borderId="0" xfId="84" applyFont="1" applyBorder="1"/>
    <xf numFmtId="0" fontId="104" fillId="0" borderId="0" xfId="84" applyFont="1" applyBorder="1"/>
    <xf numFmtId="9" fontId="33" fillId="2" borderId="0" xfId="85" applyFont="1" applyFill="1" applyAlignment="1">
      <alignment horizontal="right" vertical="center"/>
    </xf>
    <xf numFmtId="0" fontId="103" fillId="0" borderId="0" xfId="84" applyFont="1" applyFill="1"/>
    <xf numFmtId="0" fontId="102" fillId="0" borderId="0" xfId="84" applyFont="1" applyBorder="1" applyAlignment="1">
      <alignment horizontal="right" indent="1"/>
    </xf>
    <xf numFmtId="0" fontId="115" fillId="0" borderId="0" xfId="84" applyFont="1" applyBorder="1"/>
    <xf numFmtId="0" fontId="114" fillId="0" borderId="0" xfId="84" applyFont="1" applyBorder="1"/>
    <xf numFmtId="3" fontId="46" fillId="0" borderId="0" xfId="84" applyNumberFormat="1" applyFont="1" applyFill="1" applyBorder="1" applyAlignment="1">
      <alignment horizontal="right" vertical="center" wrapText="1" indent="1" readingOrder="1"/>
    </xf>
    <xf numFmtId="166" fontId="102" fillId="0" borderId="0" xfId="84" applyNumberFormat="1" applyFont="1" applyBorder="1"/>
    <xf numFmtId="0" fontId="48" fillId="0" borderId="18" xfId="84" applyFont="1" applyFill="1" applyBorder="1" applyAlignment="1">
      <alignment horizontal="center" vertical="center" wrapText="1" readingOrder="1"/>
    </xf>
    <xf numFmtId="0" fontId="48" fillId="0" borderId="43" xfId="84" applyFont="1" applyFill="1" applyBorder="1" applyAlignment="1">
      <alignment horizontal="left" vertical="center" wrapText="1" indent="1" readingOrder="1"/>
    </xf>
    <xf numFmtId="3" fontId="110" fillId="0" borderId="0" xfId="84" applyNumberFormat="1" applyFont="1" applyFill="1" applyBorder="1" applyAlignment="1">
      <alignment horizontal="right" vertical="center" wrapText="1" indent="1" readingOrder="1"/>
    </xf>
    <xf numFmtId="166" fontId="36" fillId="3" borderId="0" xfId="84" applyNumberFormat="1" applyFont="1" applyFill="1" applyAlignment="1">
      <alignment horizontal="right"/>
    </xf>
    <xf numFmtId="166" fontId="48" fillId="3" borderId="30" xfId="84" applyNumberFormat="1" applyFont="1" applyFill="1" applyBorder="1" applyAlignment="1">
      <alignment horizontal="right"/>
    </xf>
    <xf numFmtId="0" fontId="36" fillId="3" borderId="0" xfId="84" applyFont="1" applyFill="1" applyBorder="1" applyAlignment="1">
      <alignment horizontal="left" vertical="center" wrapText="1" indent="1" readingOrder="1"/>
    </xf>
    <xf numFmtId="3" fontId="103" fillId="0" borderId="0" xfId="84" applyNumberFormat="1" applyFont="1"/>
    <xf numFmtId="0" fontId="102" fillId="0" borderId="0" xfId="84" applyFont="1" applyFill="1"/>
    <xf numFmtId="1" fontId="87" fillId="0" borderId="0" xfId="84" applyNumberFormat="1" applyFont="1" applyFill="1" applyBorder="1" applyAlignment="1">
      <alignment horizontal="right" vertical="center" wrapText="1" indent="1" readingOrder="1"/>
    </xf>
    <xf numFmtId="166" fontId="46" fillId="0" borderId="30" xfId="84" applyNumberFormat="1" applyFont="1" applyBorder="1" applyAlignment="1">
      <alignment horizontal="right"/>
    </xf>
    <xf numFmtId="166" fontId="46" fillId="0" borderId="0" xfId="84" applyNumberFormat="1" applyFont="1" applyFill="1" applyAlignment="1">
      <alignment horizontal="right"/>
    </xf>
    <xf numFmtId="3" fontId="33" fillId="0" borderId="0" xfId="84" applyNumberFormat="1" applyFont="1" applyAlignment="1">
      <alignment horizontal="right" vertical="center" indent="1"/>
    </xf>
    <xf numFmtId="0" fontId="46" fillId="0" borderId="0" xfId="10" applyFont="1" applyFill="1" applyBorder="1" applyAlignment="1" applyProtection="1">
      <alignment horizontal="left" indent="1"/>
      <protection hidden="1"/>
    </xf>
    <xf numFmtId="1" fontId="102" fillId="0" borderId="0" xfId="84" applyNumberFormat="1" applyFont="1"/>
    <xf numFmtId="0" fontId="102" fillId="0" borderId="0" xfId="84" applyFont="1" applyAlignment="1">
      <alignment horizontal="right"/>
    </xf>
    <xf numFmtId="1" fontId="33" fillId="0" borderId="0" xfId="84" applyNumberFormat="1" applyFont="1" applyAlignment="1">
      <alignment horizontal="right" vertical="center" indent="1"/>
    </xf>
    <xf numFmtId="9" fontId="46" fillId="0" borderId="0" xfId="84" applyNumberFormat="1" applyFont="1" applyFill="1" applyBorder="1" applyAlignment="1">
      <alignment horizontal="center" vertical="center" wrapText="1" readingOrder="1"/>
    </xf>
    <xf numFmtId="166" fontId="46" fillId="0" borderId="30" xfId="84" applyNumberFormat="1" applyFont="1" applyBorder="1" applyAlignment="1">
      <alignment horizontal="right" vertical="center"/>
    </xf>
    <xf numFmtId="166" fontId="46" fillId="0" borderId="0" xfId="84" applyNumberFormat="1" applyFont="1" applyAlignment="1">
      <alignment horizontal="right" vertical="center"/>
    </xf>
    <xf numFmtId="166" fontId="46" fillId="0" borderId="0" xfId="84" applyNumberFormat="1" applyFont="1" applyFill="1" applyAlignment="1">
      <alignment horizontal="right" vertical="center"/>
    </xf>
    <xf numFmtId="3" fontId="46" fillId="0" borderId="0" xfId="84" applyNumberFormat="1" applyFont="1" applyFill="1" applyBorder="1" applyAlignment="1">
      <alignment horizontal="center" vertical="center" wrapText="1" readingOrder="1"/>
    </xf>
    <xf numFmtId="1" fontId="85" fillId="0" borderId="0" xfId="84" applyNumberFormat="1" applyFont="1" applyFill="1" applyBorder="1" applyAlignment="1">
      <alignment horizontal="right" vertical="center" indent="1" readingOrder="1"/>
    </xf>
    <xf numFmtId="166" fontId="46" fillId="0" borderId="72" xfId="84" applyNumberFormat="1" applyFont="1" applyBorder="1" applyAlignment="1">
      <alignment horizontal="right" vertical="center"/>
    </xf>
    <xf numFmtId="0" fontId="33" fillId="0" borderId="0" xfId="84" applyFont="1" applyAlignment="1">
      <alignment horizontal="right" vertical="center" indent="1"/>
    </xf>
    <xf numFmtId="2" fontId="106" fillId="0" borderId="0" xfId="84" applyNumberFormat="1" applyFont="1" applyFill="1" applyBorder="1" applyAlignment="1">
      <alignment horizontal="left" vertical="center" wrapText="1" indent="1" readingOrder="1"/>
    </xf>
    <xf numFmtId="0" fontId="110" fillId="0" borderId="0" xfId="84" applyFont="1" applyFill="1" applyBorder="1" applyAlignment="1">
      <alignment horizontal="center" vertical="center" wrapText="1" readingOrder="1"/>
    </xf>
    <xf numFmtId="0" fontId="48" fillId="0" borderId="46" xfId="84" applyFont="1" applyFill="1" applyBorder="1" applyAlignment="1">
      <alignment horizontal="center" vertical="center" readingOrder="1"/>
    </xf>
    <xf numFmtId="0" fontId="48" fillId="0" borderId="45" xfId="84" applyFont="1" applyFill="1" applyBorder="1" applyAlignment="1">
      <alignment horizontal="center" vertical="center" readingOrder="1"/>
    </xf>
    <xf numFmtId="0" fontId="48" fillId="0" borderId="73" xfId="84" applyFont="1" applyFill="1" applyBorder="1" applyAlignment="1">
      <alignment horizontal="center" vertical="center" readingOrder="1"/>
    </xf>
    <xf numFmtId="0" fontId="48" fillId="0" borderId="46" xfId="84" applyFont="1" applyFill="1" applyBorder="1" applyAlignment="1">
      <alignment horizontal="center" vertical="center" wrapText="1" readingOrder="1"/>
    </xf>
    <xf numFmtId="0" fontId="44" fillId="0" borderId="45" xfId="84" applyFont="1" applyFill="1" applyBorder="1" applyAlignment="1">
      <alignment horizontal="left" vertical="center" wrapText="1" indent="1" readingOrder="1"/>
    </xf>
    <xf numFmtId="1" fontId="106" fillId="0" borderId="0" xfId="84" applyNumberFormat="1" applyFont="1" applyFill="1" applyBorder="1" applyAlignment="1">
      <alignment horizontal="center" vertical="center" wrapText="1" readingOrder="1"/>
    </xf>
    <xf numFmtId="1" fontId="107" fillId="0" borderId="0" xfId="84" applyNumberFormat="1" applyFont="1" applyFill="1" applyBorder="1" applyAlignment="1">
      <alignment horizontal="center" vertical="center" wrapText="1" readingOrder="1"/>
    </xf>
    <xf numFmtId="0" fontId="110" fillId="0" borderId="0" xfId="84" applyFont="1" applyFill="1" applyBorder="1" applyAlignment="1">
      <alignment horizontal="center" vertical="center" readingOrder="1"/>
    </xf>
    <xf numFmtId="0" fontId="111" fillId="0" borderId="0" xfId="84" applyFont="1" applyFill="1" applyBorder="1" applyAlignment="1">
      <alignment horizontal="center" vertical="center" readingOrder="1"/>
    </xf>
    <xf numFmtId="0" fontId="36" fillId="0" borderId="44" xfId="84" applyFont="1" applyFill="1" applyBorder="1" applyAlignment="1">
      <alignment vertical="center" readingOrder="1"/>
    </xf>
    <xf numFmtId="0" fontId="36" fillId="0" borderId="27" xfId="84" applyFont="1" applyFill="1" applyBorder="1" applyAlignment="1">
      <alignment vertical="center" readingOrder="1"/>
    </xf>
    <xf numFmtId="0" fontId="6" fillId="0" borderId="1" xfId="84" applyBorder="1" applyAlignment="1">
      <alignment horizontal="center" vertical="center" wrapText="1" readingOrder="1"/>
    </xf>
    <xf numFmtId="0" fontId="34" fillId="0" borderId="0" xfId="84" applyFont="1" applyFill="1" applyBorder="1" applyAlignment="1">
      <alignment horizontal="left" vertical="center" wrapText="1" indent="1" readingOrder="1"/>
    </xf>
    <xf numFmtId="0" fontId="33" fillId="0" borderId="0" xfId="84" applyFont="1" applyFill="1" applyBorder="1" applyAlignment="1">
      <alignment horizontal="left" indent="1"/>
    </xf>
    <xf numFmtId="1" fontId="35" fillId="0" borderId="0" xfId="84" applyNumberFormat="1" applyFont="1" applyFill="1" applyBorder="1" applyAlignment="1">
      <alignment horizontal="center" vertical="center" wrapText="1" readingOrder="1"/>
    </xf>
    <xf numFmtId="0" fontId="105" fillId="0" borderId="0" xfId="84" applyFont="1" applyFill="1" applyBorder="1" applyAlignment="1">
      <alignment horizontal="right" vertical="center" indent="1"/>
    </xf>
    <xf numFmtId="0" fontId="104" fillId="0" borderId="0" xfId="84" applyFont="1"/>
    <xf numFmtId="0" fontId="36" fillId="3" borderId="0" xfId="84" applyFont="1" applyFill="1" applyAlignment="1">
      <alignment horizontal="right" vertical="center" indent="1"/>
    </xf>
    <xf numFmtId="0" fontId="48" fillId="3" borderId="0" xfId="10" applyFont="1" applyFill="1" applyBorder="1" applyAlignment="1" applyProtection="1">
      <alignment horizontal="left" indent="1"/>
      <protection hidden="1"/>
    </xf>
    <xf numFmtId="0" fontId="6" fillId="0" borderId="0" xfId="84" applyFill="1"/>
    <xf numFmtId="0" fontId="112" fillId="0" borderId="0" xfId="84" applyFont="1" applyFill="1"/>
    <xf numFmtId="0" fontId="113" fillId="0" borderId="0" xfId="84" applyFont="1" applyFill="1"/>
    <xf numFmtId="1" fontId="46" fillId="0" borderId="0" xfId="84" applyNumberFormat="1" applyFont="1" applyFill="1" applyBorder="1" applyAlignment="1">
      <alignment horizontal="center" vertical="center" wrapText="1" readingOrder="1"/>
    </xf>
    <xf numFmtId="0" fontId="102" fillId="0" borderId="0" xfId="84" applyFont="1" applyFill="1" applyBorder="1" applyAlignment="1">
      <alignment horizontal="right" vertical="center" indent="1"/>
    </xf>
    <xf numFmtId="1" fontId="35" fillId="0" borderId="0" xfId="84" applyNumberFormat="1" applyFont="1" applyFill="1" applyBorder="1" applyAlignment="1">
      <alignment horizontal="right" vertical="center" wrapText="1" indent="1" readingOrder="1"/>
    </xf>
    <xf numFmtId="1" fontId="36" fillId="0" borderId="0" xfId="84" applyNumberFormat="1" applyFont="1" applyFill="1" applyBorder="1" applyAlignment="1">
      <alignment horizontal="center" vertical="center" wrapText="1" readingOrder="1"/>
    </xf>
    <xf numFmtId="1" fontId="48" fillId="0" borderId="0" xfId="84" applyNumberFormat="1" applyFont="1" applyFill="1" applyBorder="1" applyAlignment="1">
      <alignment horizontal="center" vertical="center" wrapText="1" readingOrder="1"/>
    </xf>
    <xf numFmtId="0" fontId="36" fillId="0" borderId="0" xfId="84" applyFont="1" applyFill="1" applyBorder="1" applyAlignment="1">
      <alignment horizontal="left" vertical="center" wrapText="1" indent="1" readingOrder="1"/>
    </xf>
    <xf numFmtId="1" fontId="33" fillId="0" borderId="0" xfId="84" applyNumberFormat="1" applyFont="1" applyFill="1" applyBorder="1" applyAlignment="1">
      <alignment horizontal="right" vertical="center" wrapText="1" indent="1" readingOrder="1"/>
    </xf>
    <xf numFmtId="3" fontId="36" fillId="3" borderId="0" xfId="84" applyNumberFormat="1" applyFont="1" applyFill="1" applyBorder="1" applyAlignment="1">
      <alignment horizontal="right" vertical="center" wrapText="1" indent="1" readingOrder="1"/>
    </xf>
    <xf numFmtId="3" fontId="48" fillId="3" borderId="0" xfId="84" applyNumberFormat="1" applyFont="1" applyFill="1" applyBorder="1" applyAlignment="1">
      <alignment horizontal="right" vertical="center" wrapText="1" indent="1" readingOrder="1"/>
    </xf>
    <xf numFmtId="1" fontId="46" fillId="0" borderId="0" xfId="84" applyNumberFormat="1" applyFont="1" applyFill="1" applyBorder="1" applyAlignment="1">
      <alignment horizontal="right" vertical="center" wrapText="1" indent="1" readingOrder="1"/>
    </xf>
    <xf numFmtId="3" fontId="48" fillId="0" borderId="0" xfId="84" applyNumberFormat="1" applyFont="1" applyFill="1" applyBorder="1" applyAlignment="1">
      <alignment horizontal="right" vertical="center" wrapText="1" indent="1" readingOrder="1"/>
    </xf>
    <xf numFmtId="3" fontId="48" fillId="0" borderId="30" xfId="84" applyNumberFormat="1" applyFont="1" applyFill="1" applyBorder="1" applyAlignment="1">
      <alignment horizontal="right" vertical="center" wrapText="1" indent="1" readingOrder="1"/>
    </xf>
    <xf numFmtId="3" fontId="46" fillId="0" borderId="30" xfId="84" applyNumberFormat="1" applyFont="1" applyFill="1" applyBorder="1" applyAlignment="1">
      <alignment horizontal="right" vertical="center" wrapText="1" indent="1" readingOrder="1"/>
    </xf>
    <xf numFmtId="3" fontId="46" fillId="0" borderId="72" xfId="84" applyNumberFormat="1" applyFont="1" applyFill="1" applyBorder="1" applyAlignment="1">
      <alignment horizontal="right" vertical="center" wrapText="1" indent="1" readingOrder="1"/>
    </xf>
    <xf numFmtId="0" fontId="33" fillId="0" borderId="0" xfId="84" applyFont="1" applyFill="1" applyBorder="1" applyAlignment="1">
      <alignment horizontal="center" vertical="center" wrapText="1"/>
    </xf>
    <xf numFmtId="0" fontId="48" fillId="0" borderId="45" xfId="84" applyFont="1" applyFill="1" applyBorder="1" applyAlignment="1">
      <alignment horizontal="center" vertical="center" wrapText="1" readingOrder="1"/>
    </xf>
    <xf numFmtId="0" fontId="36" fillId="0" borderId="0" xfId="84" applyFont="1" applyFill="1" applyBorder="1" applyAlignment="1">
      <alignment horizontal="center" vertical="center" wrapText="1" readingOrder="1"/>
    </xf>
    <xf numFmtId="0" fontId="36" fillId="0" borderId="18" xfId="84" applyFont="1" applyFill="1" applyBorder="1" applyAlignment="1">
      <alignment horizontal="center" vertical="center" wrapText="1" readingOrder="1"/>
    </xf>
    <xf numFmtId="0" fontId="36" fillId="0" borderId="43" xfId="84" applyFont="1" applyFill="1" applyBorder="1" applyAlignment="1">
      <alignment horizontal="left" vertical="center" wrapText="1" indent="1" readingOrder="1"/>
    </xf>
    <xf numFmtId="0" fontId="44" fillId="0" borderId="43" xfId="84" applyFont="1" applyFill="1" applyBorder="1" applyAlignment="1">
      <alignment horizontal="left" vertical="center" wrapText="1" indent="1" readingOrder="1"/>
    </xf>
    <xf numFmtId="0" fontId="36" fillId="0" borderId="1" xfId="84" applyFont="1" applyBorder="1" applyAlignment="1">
      <alignment horizontal="center"/>
    </xf>
    <xf numFmtId="0" fontId="48" fillId="0" borderId="1" xfId="84" applyFont="1" applyBorder="1" applyAlignment="1">
      <alignment horizontal="center"/>
    </xf>
    <xf numFmtId="0" fontId="36" fillId="0" borderId="1" xfId="84" applyFont="1" applyBorder="1" applyAlignment="1">
      <alignment horizontal="left" indent="1"/>
    </xf>
    <xf numFmtId="0" fontId="48" fillId="0" borderId="27" xfId="84" applyFont="1" applyFill="1" applyBorder="1" applyAlignment="1">
      <alignment horizontal="center" vertical="center" readingOrder="1"/>
    </xf>
    <xf numFmtId="0" fontId="48" fillId="0" borderId="44" xfId="84" applyFont="1" applyFill="1" applyBorder="1" applyAlignment="1">
      <alignment horizontal="center" vertical="center" wrapText="1" readingOrder="1"/>
    </xf>
    <xf numFmtId="0" fontId="56" fillId="0" borderId="0" xfId="84" applyFont="1" applyFill="1" applyBorder="1" applyAlignment="1">
      <alignment horizontal="left" vertical="center" wrapText="1" indent="1" readingOrder="1"/>
    </xf>
    <xf numFmtId="0" fontId="105" fillId="0" borderId="0" xfId="84" applyFont="1"/>
    <xf numFmtId="0" fontId="36" fillId="0" borderId="0" xfId="84" applyFont="1"/>
    <xf numFmtId="0" fontId="101" fillId="0" borderId="0" xfId="84" applyFont="1" applyAlignment="1">
      <alignment vertical="center"/>
    </xf>
    <xf numFmtId="0" fontId="36" fillId="2" borderId="0" xfId="84" applyFont="1" applyFill="1" applyAlignment="1">
      <alignment horizontal="right" vertical="center" indent="1"/>
    </xf>
    <xf numFmtId="0" fontId="33" fillId="2" borderId="0" xfId="84" applyFont="1" applyFill="1" applyAlignment="1">
      <alignment horizontal="right" vertical="center" indent="1"/>
    </xf>
    <xf numFmtId="166" fontId="147" fillId="0" borderId="0" xfId="84" applyNumberFormat="1" applyFont="1" applyFill="1" applyAlignment="1">
      <alignment horizontal="center" vertical="center"/>
    </xf>
    <xf numFmtId="166" fontId="60" fillId="0" borderId="0" xfId="86" applyNumberFormat="1" applyFont="1" applyFill="1" applyAlignment="1">
      <alignment horizontal="center" vertical="center"/>
    </xf>
    <xf numFmtId="0" fontId="33" fillId="0" borderId="0" xfId="84" applyFont="1" applyAlignment="1">
      <alignment horizontal="left" vertical="center" wrapText="1" indent="1"/>
    </xf>
    <xf numFmtId="166" fontId="66" fillId="3" borderId="0" xfId="86" applyNumberFormat="1" applyFont="1" applyFill="1" applyAlignment="1">
      <alignment horizontal="center" vertical="center"/>
    </xf>
    <xf numFmtId="0" fontId="36" fillId="3" borderId="0" xfId="84" applyFont="1" applyFill="1" applyAlignment="1">
      <alignment horizontal="left" vertical="center" wrapText="1" indent="1"/>
    </xf>
    <xf numFmtId="166" fontId="60" fillId="0" borderId="1" xfId="86" applyNumberFormat="1" applyFont="1" applyBorder="1" applyAlignment="1">
      <alignment horizontal="center" vertical="center"/>
    </xf>
    <xf numFmtId="0" fontId="84" fillId="0" borderId="1" xfId="84" applyFont="1" applyFill="1" applyBorder="1" applyAlignment="1">
      <alignment horizontal="left" vertical="center" wrapText="1" indent="1"/>
    </xf>
    <xf numFmtId="0" fontId="33" fillId="0" borderId="1" xfId="84" applyFont="1" applyBorder="1" applyAlignment="1">
      <alignment horizontal="left" vertical="center" wrapText="1" indent="1"/>
    </xf>
    <xf numFmtId="0" fontId="6" fillId="0" borderId="0" xfId="84" applyBorder="1"/>
    <xf numFmtId="166" fontId="60" fillId="0" borderId="0" xfId="86" applyNumberFormat="1" applyFont="1" applyAlignment="1">
      <alignment horizontal="center" vertical="center"/>
    </xf>
    <xf numFmtId="166" fontId="147" fillId="0" borderId="0" xfId="84" applyNumberFormat="1" applyFont="1" applyAlignment="1">
      <alignment horizontal="center" vertical="center"/>
    </xf>
    <xf numFmtId="166" fontId="60" fillId="0" borderId="0" xfId="84" applyNumberFormat="1" applyFont="1" applyAlignment="1">
      <alignment horizontal="center" vertical="center"/>
    </xf>
    <xf numFmtId="0" fontId="74" fillId="0" borderId="0" xfId="84" applyFont="1" applyFill="1" applyBorder="1"/>
    <xf numFmtId="0" fontId="59" fillId="0" borderId="0" xfId="84" applyFont="1"/>
    <xf numFmtId="0" fontId="33" fillId="0" borderId="0" xfId="84" applyFont="1" applyFill="1" applyBorder="1"/>
    <xf numFmtId="173" fontId="36" fillId="0" borderId="0" xfId="86" applyNumberFormat="1" applyFont="1" applyFill="1" applyBorder="1" applyAlignment="1">
      <alignment horizontal="right" vertical="center" indent="1"/>
    </xf>
    <xf numFmtId="166" fontId="6" fillId="0" borderId="0" xfId="84" applyNumberFormat="1"/>
    <xf numFmtId="166" fontId="36" fillId="0" borderId="0" xfId="84" applyNumberFormat="1" applyFont="1" applyFill="1" applyBorder="1" applyAlignment="1">
      <alignment horizontal="right" vertical="center" indent="1"/>
    </xf>
    <xf numFmtId="173" fontId="83" fillId="0" borderId="0" xfId="86" applyNumberFormat="1" applyFont="1" applyFill="1" applyBorder="1" applyAlignment="1">
      <alignment horizontal="right" vertical="center" indent="1"/>
    </xf>
    <xf numFmtId="166" fontId="33" fillId="0" borderId="0" xfId="84" applyNumberFormat="1" applyFont="1" applyFill="1" applyAlignment="1">
      <alignment horizontal="center" vertical="center"/>
    </xf>
    <xf numFmtId="166" fontId="36" fillId="3" borderId="0" xfId="84" applyNumberFormat="1" applyFont="1" applyFill="1" applyAlignment="1">
      <alignment horizontal="right" vertical="center" indent="1"/>
    </xf>
    <xf numFmtId="0" fontId="36" fillId="3" borderId="0" xfId="84" applyFont="1" applyFill="1" applyAlignment="1">
      <alignment horizontal="left" vertical="center" indent="1"/>
    </xf>
    <xf numFmtId="173" fontId="33" fillId="0" borderId="0" xfId="86" applyNumberFormat="1" applyFont="1" applyFill="1" applyAlignment="1">
      <alignment horizontal="right" vertical="center" indent="1"/>
    </xf>
    <xf numFmtId="0" fontId="6" fillId="0" borderId="0" xfId="84" applyAlignment="1">
      <alignment horizontal="center"/>
    </xf>
    <xf numFmtId="166" fontId="33" fillId="0" borderId="0" xfId="86" applyNumberFormat="1" applyFont="1" applyFill="1" applyAlignment="1">
      <alignment horizontal="center" vertical="center"/>
    </xf>
    <xf numFmtId="0" fontId="33" fillId="0" borderId="0" xfId="84" applyFont="1" applyAlignment="1">
      <alignment horizontal="left" vertical="center" indent="1"/>
    </xf>
    <xf numFmtId="166" fontId="33" fillId="0" borderId="0" xfId="84" applyNumberFormat="1" applyFont="1" applyFill="1" applyBorder="1" applyAlignment="1">
      <alignment horizontal="center" vertical="center"/>
    </xf>
    <xf numFmtId="0" fontId="144" fillId="0" borderId="18" xfId="84" applyFont="1" applyFill="1" applyBorder="1" applyAlignment="1">
      <alignment horizontal="center" vertical="center" wrapText="1" readingOrder="1"/>
    </xf>
    <xf numFmtId="0" fontId="44" fillId="0" borderId="18" xfId="84" applyFont="1" applyFill="1" applyBorder="1" applyAlignment="1">
      <alignment horizontal="left" vertical="center" wrapText="1" indent="1" readingOrder="1"/>
    </xf>
    <xf numFmtId="173" fontId="33" fillId="0" borderId="0" xfId="86" applyNumberFormat="1" applyFont="1" applyFill="1" applyBorder="1" applyAlignment="1">
      <alignment horizontal="right" vertical="center" indent="1"/>
    </xf>
    <xf numFmtId="166" fontId="33" fillId="0" borderId="0" xfId="86" applyNumberFormat="1" applyFont="1" applyFill="1" applyBorder="1" applyAlignment="1">
      <alignment horizontal="center" vertical="center"/>
    </xf>
    <xf numFmtId="166" fontId="60" fillId="0" borderId="0" xfId="86" applyNumberFormat="1" applyFont="1" applyBorder="1" applyAlignment="1">
      <alignment horizontal="center" vertical="center"/>
    </xf>
    <xf numFmtId="166" fontId="60" fillId="0" borderId="0" xfId="84" applyNumberFormat="1" applyFont="1" applyAlignment="1">
      <alignment horizontal="center"/>
    </xf>
    <xf numFmtId="0" fontId="144" fillId="0" borderId="18" xfId="84" applyFont="1" applyFill="1" applyBorder="1" applyAlignment="1">
      <alignment horizontal="left" vertical="center" wrapText="1" indent="1" readingOrder="1"/>
    </xf>
    <xf numFmtId="0" fontId="44" fillId="0" borderId="0" xfId="84" applyFont="1" applyFill="1" applyBorder="1" applyAlignment="1">
      <alignment horizontal="center" vertical="center" wrapText="1" readingOrder="1"/>
    </xf>
    <xf numFmtId="0" fontId="44" fillId="0" borderId="18" xfId="84" applyFont="1" applyFill="1" applyBorder="1" applyAlignment="1">
      <alignment horizontal="center" vertical="center" wrapText="1" readingOrder="1"/>
    </xf>
    <xf numFmtId="0" fontId="33" fillId="0" borderId="0" xfId="84" applyFont="1" applyAlignment="1">
      <alignment vertical="center" wrapText="1"/>
    </xf>
    <xf numFmtId="0" fontId="144" fillId="0" borderId="0" xfId="84" applyFont="1" applyFill="1" applyBorder="1" applyAlignment="1">
      <alignment wrapText="1" readingOrder="1"/>
    </xf>
    <xf numFmtId="0" fontId="103" fillId="0" borderId="0" xfId="84" applyFont="1" applyFill="1" applyBorder="1" applyAlignment="1">
      <alignment vertical="center"/>
    </xf>
    <xf numFmtId="0" fontId="103" fillId="0" borderId="0" xfId="84" applyFont="1" applyAlignment="1">
      <alignment vertical="center"/>
    </xf>
    <xf numFmtId="0" fontId="59" fillId="0" borderId="0" xfId="84" applyFont="1" applyAlignment="1">
      <alignment vertical="center"/>
    </xf>
    <xf numFmtId="0" fontId="36" fillId="0" borderId="0" xfId="84" applyFont="1" applyAlignment="1">
      <alignment vertical="center"/>
    </xf>
    <xf numFmtId="3" fontId="6" fillId="0" borderId="0" xfId="84" applyNumberFormat="1"/>
    <xf numFmtId="0" fontId="103" fillId="0" borderId="0" xfId="84" applyFont="1" applyFill="1" applyAlignment="1">
      <alignment vertical="center"/>
    </xf>
    <xf numFmtId="0" fontId="59" fillId="0" borderId="0" xfId="84" applyFont="1" applyFill="1" applyAlignment="1">
      <alignment vertical="center"/>
    </xf>
    <xf numFmtId="0" fontId="148" fillId="0" borderId="0" xfId="84" applyFont="1" applyAlignment="1">
      <alignment horizontal="right"/>
    </xf>
    <xf numFmtId="166" fontId="147" fillId="0" borderId="0" xfId="84" applyNumberFormat="1" applyFont="1" applyAlignment="1">
      <alignment horizontal="center"/>
    </xf>
    <xf numFmtId="0" fontId="60" fillId="0" borderId="0" xfId="84" applyFont="1" applyAlignment="1">
      <alignment horizontal="right" vertical="center" indent="1"/>
    </xf>
    <xf numFmtId="9" fontId="103" fillId="0" borderId="0" xfId="85" applyFont="1"/>
    <xf numFmtId="0" fontId="60" fillId="0" borderId="0" xfId="84" applyFont="1" applyFill="1" applyAlignment="1">
      <alignment horizontal="right" vertical="center" indent="1"/>
    </xf>
    <xf numFmtId="0" fontId="147" fillId="0" borderId="0" xfId="84" applyFont="1"/>
    <xf numFmtId="0" fontId="144" fillId="0" borderId="0" xfId="84" applyFont="1" applyFill="1" applyBorder="1" applyAlignment="1">
      <alignment horizontal="center" vertical="center" wrapText="1" readingOrder="1"/>
    </xf>
    <xf numFmtId="166" fontId="144" fillId="0" borderId="1" xfId="86" applyNumberFormat="1" applyFont="1" applyFill="1" applyBorder="1" applyAlignment="1">
      <alignment horizontal="center" vertical="center"/>
    </xf>
    <xf numFmtId="3" fontId="33" fillId="0" borderId="0" xfId="84" applyNumberFormat="1" applyFont="1" applyBorder="1" applyAlignment="1">
      <alignment horizontal="center" vertical="center"/>
    </xf>
    <xf numFmtId="3" fontId="36" fillId="3" borderId="4" xfId="84" applyNumberFormat="1" applyFont="1" applyFill="1" applyBorder="1" applyAlignment="1">
      <alignment horizontal="center" vertical="center"/>
    </xf>
    <xf numFmtId="3" fontId="33" fillId="0" borderId="2" xfId="84" applyNumberFormat="1" applyFont="1" applyBorder="1" applyAlignment="1">
      <alignment horizontal="center" vertical="center"/>
    </xf>
    <xf numFmtId="0" fontId="46" fillId="0" borderId="1" xfId="84" applyFont="1" applyBorder="1" applyAlignment="1">
      <alignment horizontal="left" vertical="center" wrapText="1" indent="1" readingOrder="1"/>
    </xf>
    <xf numFmtId="9" fontId="44" fillId="3" borderId="1" xfId="85" applyFont="1" applyFill="1" applyBorder="1" applyAlignment="1">
      <alignment horizontal="center" vertical="center" wrapText="1" readingOrder="1"/>
    </xf>
    <xf numFmtId="0" fontId="44" fillId="3" borderId="55" xfId="84" applyFont="1" applyFill="1" applyBorder="1" applyAlignment="1">
      <alignment horizontal="left" vertical="center" wrapText="1" indent="1" readingOrder="1"/>
    </xf>
    <xf numFmtId="166" fontId="66" fillId="0" borderId="0" xfId="86" applyNumberFormat="1" applyFont="1" applyFill="1" applyBorder="1" applyAlignment="1">
      <alignment horizontal="right" vertical="center" indent="1"/>
    </xf>
    <xf numFmtId="3" fontId="83" fillId="0" borderId="0" xfId="84" applyNumberFormat="1" applyFont="1"/>
    <xf numFmtId="0" fontId="36" fillId="0" borderId="0" xfId="84" applyFont="1" applyFill="1" applyBorder="1" applyAlignment="1">
      <alignment horizontal="left" vertical="center" indent="1"/>
    </xf>
    <xf numFmtId="173" fontId="144" fillId="0" borderId="0" xfId="86" applyNumberFormat="1" applyFont="1" applyFill="1" applyBorder="1" applyAlignment="1">
      <alignment horizontal="right" vertical="center" indent="1"/>
    </xf>
    <xf numFmtId="3" fontId="36" fillId="3" borderId="0" xfId="84" applyNumberFormat="1" applyFont="1" applyFill="1" applyBorder="1" applyAlignment="1">
      <alignment horizontal="center" vertical="center"/>
    </xf>
    <xf numFmtId="166" fontId="44" fillId="3" borderId="1" xfId="84" applyNumberFormat="1" applyFont="1" applyFill="1" applyBorder="1" applyAlignment="1">
      <alignment horizontal="center" vertical="center" wrapText="1" readingOrder="1"/>
    </xf>
    <xf numFmtId="174" fontId="60" fillId="0" borderId="0" xfId="86" applyNumberFormat="1" applyFont="1" applyFill="1" applyBorder="1" applyAlignment="1">
      <alignment horizontal="right" vertical="center" indent="1"/>
    </xf>
    <xf numFmtId="166" fontId="46" fillId="0" borderId="0" xfId="84" applyNumberFormat="1" applyFont="1" applyBorder="1" applyAlignment="1">
      <alignment horizontal="center" vertical="center" wrapText="1" readingOrder="1"/>
    </xf>
    <xf numFmtId="0" fontId="46" fillId="0" borderId="0" xfId="84" applyFont="1" applyAlignment="1">
      <alignment horizontal="left" vertical="center" wrapText="1" indent="1" readingOrder="1"/>
    </xf>
    <xf numFmtId="173" fontId="60" fillId="0" borderId="0" xfId="86" applyNumberFormat="1" applyFont="1" applyFill="1" applyBorder="1" applyAlignment="1">
      <alignment horizontal="right" vertical="center" indent="1"/>
    </xf>
    <xf numFmtId="3" fontId="33" fillId="0" borderId="0" xfId="84" applyNumberFormat="1" applyFont="1" applyAlignment="1">
      <alignment horizontal="center" vertical="center"/>
    </xf>
    <xf numFmtId="9" fontId="44" fillId="0" borderId="0" xfId="85" applyFont="1" applyFill="1" applyBorder="1" applyAlignment="1">
      <alignment horizontal="center" vertical="center" wrapText="1" readingOrder="1"/>
    </xf>
    <xf numFmtId="3" fontId="33" fillId="0" borderId="0" xfId="84" applyNumberFormat="1" applyFont="1" applyFill="1" applyBorder="1" applyAlignment="1">
      <alignment vertical="center"/>
    </xf>
    <xf numFmtId="173" fontId="60" fillId="0" borderId="0" xfId="86" applyNumberFormat="1" applyFont="1" applyAlignment="1">
      <alignment horizontal="right" vertical="center" indent="1"/>
    </xf>
    <xf numFmtId="3" fontId="33" fillId="0" borderId="0" xfId="84" applyNumberFormat="1" applyFont="1" applyAlignment="1">
      <alignment vertical="center"/>
    </xf>
    <xf numFmtId="0" fontId="46" fillId="0" borderId="0" xfId="84" applyFont="1" applyFill="1" applyBorder="1" applyAlignment="1">
      <alignment horizontal="center" vertical="center" wrapText="1" readingOrder="1"/>
    </xf>
    <xf numFmtId="3" fontId="46" fillId="0" borderId="71" xfId="27" applyFont="1" applyFill="1" applyBorder="1" applyAlignment="1">
      <alignment horizontal="center" vertical="center"/>
      <protection locked="0"/>
    </xf>
    <xf numFmtId="3" fontId="46" fillId="0" borderId="71" xfId="27" applyNumberFormat="1" applyFont="1" applyFill="1" applyBorder="1" applyAlignment="1">
      <alignment horizontal="center" vertical="center"/>
      <protection locked="0"/>
    </xf>
    <xf numFmtId="0" fontId="46" fillId="0" borderId="71" xfId="25" applyFont="1" applyFill="1" applyBorder="1" applyAlignment="1">
      <alignment horizontal="left" vertical="center" wrapText="1" indent="2"/>
    </xf>
    <xf numFmtId="0" fontId="46" fillId="0" borderId="71" xfId="25" quotePrefix="1" applyFont="1" applyFill="1" applyBorder="1" applyAlignment="1">
      <alignment horizontal="center" vertical="center"/>
    </xf>
    <xf numFmtId="3" fontId="33" fillId="0" borderId="0" xfId="84" applyNumberFormat="1" applyFont="1" applyFill="1" applyBorder="1" applyAlignment="1">
      <alignment horizontal="center" vertical="center"/>
    </xf>
    <xf numFmtId="3" fontId="33" fillId="0" borderId="0" xfId="84" applyNumberFormat="1" applyFont="1" applyFill="1" applyBorder="1" applyAlignment="1"/>
    <xf numFmtId="0" fontId="44" fillId="0" borderId="0" xfId="84" applyFont="1" applyFill="1" applyBorder="1" applyAlignment="1">
      <alignment vertical="center" wrapText="1" readingOrder="1"/>
    </xf>
    <xf numFmtId="174" fontId="144" fillId="0" borderId="0" xfId="86" applyNumberFormat="1" applyFont="1" applyFill="1" applyBorder="1" applyAlignment="1">
      <alignment horizontal="right" vertical="center" indent="1"/>
    </xf>
    <xf numFmtId="3" fontId="33" fillId="0" borderId="4" xfId="84" applyNumberFormat="1" applyFont="1" applyBorder="1" applyAlignment="1">
      <alignment horizontal="center" vertical="center"/>
    </xf>
    <xf numFmtId="0" fontId="46" fillId="0" borderId="0" xfId="84" applyFont="1" applyBorder="1" applyAlignment="1">
      <alignment horizontal="left" vertical="center" wrapText="1" indent="1" readingOrder="1"/>
    </xf>
    <xf numFmtId="0" fontId="44" fillId="0" borderId="56" xfId="84" applyFont="1" applyFill="1" applyBorder="1" applyAlignment="1">
      <alignment horizontal="center" vertical="center" wrapText="1" readingOrder="1"/>
    </xf>
    <xf numFmtId="173" fontId="59" fillId="0" borderId="0" xfId="86" applyNumberFormat="1" applyFont="1" applyFill="1" applyBorder="1" applyAlignment="1">
      <alignment horizontal="right" vertical="center" indent="1"/>
    </xf>
    <xf numFmtId="0" fontId="59" fillId="0" borderId="0" xfId="84" applyFont="1" applyFill="1" applyBorder="1" applyAlignment="1">
      <alignment horizontal="left" vertical="center" wrapText="1" indent="1"/>
    </xf>
    <xf numFmtId="0" fontId="59" fillId="0" borderId="0" xfId="84" applyFont="1" applyAlignment="1">
      <alignment horizontal="center"/>
    </xf>
    <xf numFmtId="0" fontId="33" fillId="0" borderId="0" xfId="84" applyFont="1" applyAlignment="1">
      <alignment horizontal="center"/>
    </xf>
    <xf numFmtId="0" fontId="146" fillId="0" borderId="0" xfId="84" applyFont="1" applyAlignment="1">
      <alignment horizontal="left" vertical="center" readingOrder="1"/>
    </xf>
    <xf numFmtId="0" fontId="44" fillId="0" borderId="55" xfId="84" applyFont="1" applyFill="1" applyBorder="1" applyAlignment="1">
      <alignment horizontal="left" vertical="center" wrapText="1" indent="1" readingOrder="1"/>
    </xf>
    <xf numFmtId="0" fontId="137" fillId="0" borderId="18" xfId="84" applyFont="1" applyFill="1" applyBorder="1" applyAlignment="1">
      <alignment horizontal="center" vertical="center" wrapText="1" readingOrder="1"/>
    </xf>
    <xf numFmtId="0" fontId="137" fillId="0" borderId="27" xfId="84" applyFont="1" applyFill="1" applyBorder="1" applyAlignment="1">
      <alignment horizontal="center" vertical="center" wrapText="1" readingOrder="1"/>
    </xf>
    <xf numFmtId="0" fontId="137" fillId="0" borderId="43" xfId="84" applyFont="1" applyFill="1" applyBorder="1" applyAlignment="1">
      <alignment horizontal="left" vertical="center" wrapText="1" indent="1" readingOrder="1"/>
    </xf>
    <xf numFmtId="0" fontId="63" fillId="0" borderId="0" xfId="84" applyFont="1" applyAlignment="1">
      <alignment horizontal="left" vertical="center" readingOrder="1"/>
    </xf>
    <xf numFmtId="0" fontId="137" fillId="0" borderId="0" xfId="84" applyFont="1" applyFill="1" applyBorder="1" applyAlignment="1">
      <alignment horizontal="center" vertical="center" wrapText="1" readingOrder="1"/>
    </xf>
    <xf numFmtId="166" fontId="59" fillId="0" borderId="0" xfId="84" applyNumberFormat="1" applyFont="1" applyFill="1" applyBorder="1" applyAlignment="1">
      <alignment horizontal="right" vertical="center" indent="1"/>
    </xf>
    <xf numFmtId="0" fontId="33" fillId="0" borderId="0" xfId="84" applyFont="1" applyFill="1"/>
    <xf numFmtId="0" fontId="143" fillId="0" borderId="0" xfId="84" applyFont="1" applyFill="1" applyBorder="1" applyAlignment="1">
      <alignment horizontal="center" vertical="center" wrapText="1" readingOrder="1"/>
    </xf>
    <xf numFmtId="0" fontId="59" fillId="0" borderId="0" xfId="84" applyFont="1" applyFill="1" applyBorder="1" applyAlignment="1">
      <alignment vertical="center"/>
    </xf>
    <xf numFmtId="0" fontId="33" fillId="0" borderId="0" xfId="87" applyFont="1"/>
    <xf numFmtId="3" fontId="44" fillId="3" borderId="0" xfId="87" applyNumberFormat="1" applyFont="1" applyFill="1" applyAlignment="1">
      <alignment horizontal="right" indent="1"/>
    </xf>
    <xf numFmtId="3" fontId="44" fillId="3" borderId="0" xfId="87" applyNumberFormat="1" applyFont="1" applyFill="1" applyAlignment="1">
      <alignment horizontal="right" vertical="center" indent="1"/>
    </xf>
    <xf numFmtId="0" fontId="44" fillId="3" borderId="0" xfId="87" applyFont="1" applyFill="1" applyAlignment="1">
      <alignment horizontal="left" indent="1"/>
    </xf>
    <xf numFmtId="3" fontId="84" fillId="0" borderId="2" xfId="87" applyNumberFormat="1" applyFont="1" applyFill="1" applyBorder="1" applyAlignment="1">
      <alignment horizontal="right" indent="1"/>
    </xf>
    <xf numFmtId="3" fontId="84" fillId="0" borderId="2" xfId="87" applyNumberFormat="1" applyFont="1" applyFill="1" applyBorder="1" applyAlignment="1">
      <alignment horizontal="right" vertical="center" indent="1"/>
    </xf>
    <xf numFmtId="0" fontId="84" fillId="0" borderId="2" xfId="87" applyFont="1" applyBorder="1" applyAlignment="1">
      <alignment horizontal="left" indent="1"/>
    </xf>
    <xf numFmtId="3" fontId="84" fillId="0" borderId="0" xfId="87" applyNumberFormat="1" applyFont="1" applyFill="1" applyAlignment="1">
      <alignment horizontal="right" indent="1"/>
    </xf>
    <xf numFmtId="3" fontId="84" fillId="0" borderId="0" xfId="87" applyNumberFormat="1" applyFont="1" applyFill="1" applyAlignment="1">
      <alignment horizontal="right" vertical="center" indent="1"/>
    </xf>
    <xf numFmtId="0" fontId="84" fillId="0" borderId="0" xfId="87" applyFont="1" applyAlignment="1">
      <alignment horizontal="left" indent="1"/>
    </xf>
    <xf numFmtId="0" fontId="44" fillId="0" borderId="1" xfId="87" applyFont="1" applyBorder="1" applyAlignment="1">
      <alignment horizontal="center"/>
    </xf>
    <xf numFmtId="0" fontId="137" fillId="0" borderId="1" xfId="87" applyFont="1" applyBorder="1" applyAlignment="1">
      <alignment horizontal="left" indent="1"/>
    </xf>
    <xf numFmtId="0" fontId="84" fillId="0" borderId="0" xfId="87" applyFont="1"/>
    <xf numFmtId="0" fontId="84" fillId="0" borderId="0" xfId="87" applyFont="1" applyFill="1"/>
    <xf numFmtId="0" fontId="44" fillId="0" borderId="0" xfId="87" applyFont="1" applyFill="1" applyAlignment="1">
      <alignment horizontal="left" indent="1"/>
    </xf>
    <xf numFmtId="0" fontId="84" fillId="0" borderId="2" xfId="87" applyFont="1" applyFill="1" applyBorder="1" applyAlignment="1">
      <alignment horizontal="left" indent="1"/>
    </xf>
    <xf numFmtId="0" fontId="84" fillId="0" borderId="0" xfId="87" applyFont="1" applyFill="1" applyAlignment="1">
      <alignment horizontal="left" indent="1"/>
    </xf>
    <xf numFmtId="0" fontId="137" fillId="0" borderId="1" xfId="87" applyFont="1" applyFill="1" applyBorder="1" applyAlignment="1">
      <alignment horizontal="left" indent="1"/>
    </xf>
    <xf numFmtId="166" fontId="36" fillId="0" borderId="0" xfId="87" applyNumberFormat="1" applyFont="1" applyFill="1" applyAlignment="1">
      <alignment horizontal="right" indent="1"/>
    </xf>
    <xf numFmtId="0" fontId="36" fillId="0" borderId="0" xfId="87" applyFont="1"/>
    <xf numFmtId="0" fontId="98" fillId="0" borderId="0" xfId="87" applyFont="1" applyFill="1"/>
    <xf numFmtId="3" fontId="144" fillId="0" borderId="0" xfId="87" applyNumberFormat="1" applyFont="1"/>
    <xf numFmtId="0" fontId="44" fillId="0" borderId="0" xfId="87" applyFont="1"/>
    <xf numFmtId="3" fontId="84" fillId="0" borderId="0" xfId="87" applyNumberFormat="1" applyFont="1" applyAlignment="1">
      <alignment horizontal="right" vertical="center" indent="1"/>
    </xf>
    <xf numFmtId="0" fontId="33" fillId="0" borderId="0" xfId="87" applyFont="1" applyFill="1"/>
    <xf numFmtId="3" fontId="44" fillId="0" borderId="0" xfId="87" applyNumberFormat="1" applyFont="1" applyFill="1" applyAlignment="1">
      <alignment horizontal="right" vertical="center" indent="1"/>
    </xf>
    <xf numFmtId="0" fontId="144" fillId="0" borderId="0" xfId="87" applyFont="1" applyAlignment="1">
      <alignment horizontal="left" indent="1"/>
    </xf>
    <xf numFmtId="0" fontId="144" fillId="0" borderId="0" xfId="87" applyFont="1"/>
    <xf numFmtId="3" fontId="60" fillId="0" borderId="0" xfId="87" applyNumberFormat="1" applyFont="1"/>
    <xf numFmtId="0" fontId="60" fillId="0" borderId="0" xfId="87" applyFont="1"/>
    <xf numFmtId="0" fontId="33" fillId="0" borderId="0" xfId="88" applyFont="1"/>
    <xf numFmtId="0" fontId="33" fillId="0" borderId="0" xfId="88" applyFont="1" applyBorder="1"/>
    <xf numFmtId="3" fontId="33" fillId="0" borderId="0" xfId="88" applyNumberFormat="1" applyFont="1" applyBorder="1"/>
    <xf numFmtId="0" fontId="60" fillId="0" borderId="0" xfId="88" applyFont="1" applyBorder="1" applyAlignment="1"/>
    <xf numFmtId="3" fontId="36" fillId="3" borderId="0" xfId="88" applyNumberFormat="1" applyFont="1" applyFill="1" applyAlignment="1">
      <alignment horizontal="right" vertical="center" indent="1"/>
    </xf>
    <xf numFmtId="0" fontId="36" fillId="3" borderId="0" xfId="88" applyFont="1" applyFill="1" applyAlignment="1">
      <alignment horizontal="right" vertical="center" indent="1"/>
    </xf>
    <xf numFmtId="0" fontId="36" fillId="3" borderId="0" xfId="88" applyFont="1" applyFill="1" applyBorder="1" applyAlignment="1">
      <alignment horizontal="left" indent="1"/>
    </xf>
    <xf numFmtId="0" fontId="91" fillId="2" borderId="0" xfId="88" applyFont="1" applyFill="1" applyBorder="1" applyAlignment="1">
      <alignment vertical="top"/>
    </xf>
    <xf numFmtId="1" fontId="33" fillId="0" borderId="2" xfId="88" applyNumberFormat="1" applyFont="1" applyFill="1" applyBorder="1" applyAlignment="1">
      <alignment horizontal="right" vertical="center" indent="1"/>
    </xf>
    <xf numFmtId="1" fontId="46" fillId="0" borderId="2" xfId="88" applyNumberFormat="1" applyFont="1" applyFill="1" applyBorder="1" applyAlignment="1">
      <alignment horizontal="right" vertical="center" indent="1"/>
    </xf>
    <xf numFmtId="1" fontId="33" fillId="0" borderId="1" xfId="88" applyNumberFormat="1" applyFont="1" applyFill="1" applyBorder="1" applyAlignment="1">
      <alignment horizontal="right" vertical="center" indent="1"/>
    </xf>
    <xf numFmtId="0" fontId="33" fillId="0" borderId="1" xfId="88" applyFont="1" applyBorder="1" applyAlignment="1">
      <alignment horizontal="left" indent="1"/>
    </xf>
    <xf numFmtId="166" fontId="66" fillId="2" borderId="0" xfId="88" applyNumberFormat="1" applyFont="1" applyFill="1" applyBorder="1" applyAlignment="1" applyProtection="1">
      <alignment vertical="center"/>
    </xf>
    <xf numFmtId="164" fontId="66" fillId="2" borderId="0" xfId="88" applyNumberFormat="1" applyFont="1" applyFill="1" applyBorder="1" applyAlignment="1" applyProtection="1">
      <alignment vertical="center"/>
    </xf>
    <xf numFmtId="1" fontId="33" fillId="0" borderId="0" xfId="88" applyNumberFormat="1" applyFont="1" applyFill="1" applyBorder="1" applyAlignment="1">
      <alignment horizontal="right" vertical="center" indent="1"/>
    </xf>
    <xf numFmtId="1" fontId="46" fillId="0" borderId="0" xfId="88" applyNumberFormat="1" applyFont="1" applyFill="1" applyAlignment="1">
      <alignment horizontal="right" vertical="center" indent="1"/>
    </xf>
    <xf numFmtId="1" fontId="33" fillId="0" borderId="0" xfId="88" applyNumberFormat="1" applyFont="1" applyFill="1" applyAlignment="1">
      <alignment horizontal="right" vertical="center" indent="1"/>
    </xf>
    <xf numFmtId="0" fontId="33" fillId="0" borderId="0" xfId="88" applyFont="1" applyAlignment="1">
      <alignment horizontal="left" indent="1"/>
    </xf>
    <xf numFmtId="164" fontId="60" fillId="2" borderId="0" xfId="88" applyNumberFormat="1" applyFont="1" applyFill="1" applyBorder="1" applyAlignment="1" applyProtection="1">
      <alignment vertical="center"/>
    </xf>
    <xf numFmtId="0" fontId="33" fillId="0" borderId="0" xfId="88" applyFont="1" applyFill="1" applyBorder="1"/>
    <xf numFmtId="1" fontId="36" fillId="3" borderId="0" xfId="88" applyNumberFormat="1" applyFont="1" applyFill="1" applyAlignment="1">
      <alignment horizontal="right" vertical="center" indent="1"/>
    </xf>
    <xf numFmtId="1" fontId="48" fillId="3" borderId="0" xfId="88" applyNumberFormat="1" applyFont="1" applyFill="1" applyAlignment="1">
      <alignment horizontal="right" vertical="center" indent="1"/>
    </xf>
    <xf numFmtId="0" fontId="36" fillId="3" borderId="0" xfId="88" applyFont="1" applyFill="1" applyAlignment="1">
      <alignment horizontal="left" indent="1"/>
    </xf>
    <xf numFmtId="0" fontId="36" fillId="0" borderId="2" xfId="88" applyFont="1" applyBorder="1" applyAlignment="1">
      <alignment horizontal="center" vertical="center"/>
    </xf>
    <xf numFmtId="0" fontId="36" fillId="0" borderId="2" xfId="88" applyFont="1" applyBorder="1" applyAlignment="1">
      <alignment horizontal="center"/>
    </xf>
    <xf numFmtId="0" fontId="62" fillId="0" borderId="1" xfId="88" applyFont="1" applyBorder="1"/>
    <xf numFmtId="1" fontId="60" fillId="2" borderId="0" xfId="88" applyNumberFormat="1" applyFont="1" applyFill="1" applyBorder="1" applyAlignment="1" applyProtection="1">
      <alignment vertical="center"/>
    </xf>
    <xf numFmtId="3" fontId="66" fillId="2" borderId="0" xfId="88" applyNumberFormat="1" applyFont="1" applyFill="1" applyBorder="1" applyAlignment="1" applyProtection="1">
      <alignment vertical="center"/>
    </xf>
    <xf numFmtId="3" fontId="60" fillId="2" borderId="0" xfId="88" applyNumberFormat="1" applyFont="1" applyFill="1" applyBorder="1" applyAlignment="1" applyProtection="1">
      <alignment vertical="center"/>
    </xf>
    <xf numFmtId="3" fontId="33" fillId="0" borderId="0" xfId="88" applyNumberFormat="1" applyFont="1" applyFill="1" applyBorder="1"/>
    <xf numFmtId="0" fontId="60" fillId="2" borderId="0" xfId="88" applyFont="1" applyFill="1" applyBorder="1" applyAlignment="1" applyProtection="1">
      <alignment vertical="center"/>
    </xf>
    <xf numFmtId="1" fontId="36" fillId="3" borderId="0" xfId="88" applyNumberFormat="1" applyFont="1" applyFill="1" applyBorder="1" applyAlignment="1">
      <alignment horizontal="right" vertical="center" indent="1"/>
    </xf>
    <xf numFmtId="0" fontId="36" fillId="0" borderId="0" xfId="88" applyFont="1" applyFill="1" applyBorder="1" applyAlignment="1">
      <alignment horizontal="right" vertical="center" indent="1"/>
    </xf>
    <xf numFmtId="0" fontId="36" fillId="0" borderId="0" xfId="88" applyFont="1" applyFill="1" applyBorder="1" applyAlignment="1">
      <alignment horizontal="left" vertical="center" indent="1"/>
    </xf>
    <xf numFmtId="0" fontId="33" fillId="0" borderId="0" xfId="88" applyFont="1" applyFill="1" applyBorder="1" applyAlignment="1">
      <alignment horizontal="right" vertical="center" indent="1"/>
    </xf>
    <xf numFmtId="0" fontId="33" fillId="0" borderId="0" xfId="88" applyFont="1" applyFill="1" applyBorder="1" applyAlignment="1">
      <alignment horizontal="left" vertical="center" indent="1"/>
    </xf>
    <xf numFmtId="1" fontId="48" fillId="3" borderId="0" xfId="88" applyNumberFormat="1" applyFont="1" applyFill="1" applyBorder="1" applyAlignment="1">
      <alignment horizontal="right" vertical="center" indent="1"/>
    </xf>
    <xf numFmtId="1" fontId="48" fillId="3" borderId="0" xfId="88" applyNumberFormat="1" applyFont="1" applyFill="1" applyBorder="1" applyAlignment="1">
      <alignment horizontal="right" indent="1"/>
    </xf>
    <xf numFmtId="1" fontId="48" fillId="3" borderId="0" xfId="88" applyNumberFormat="1" applyFont="1" applyFill="1" applyAlignment="1">
      <alignment horizontal="right" indent="1"/>
    </xf>
    <xf numFmtId="1" fontId="36" fillId="3" borderId="0" xfId="88" applyNumberFormat="1" applyFont="1" applyFill="1" applyAlignment="1">
      <alignment horizontal="right" indent="1"/>
    </xf>
    <xf numFmtId="0" fontId="75" fillId="2" borderId="0" xfId="88" applyFont="1" applyFill="1" applyBorder="1" applyAlignment="1" applyProtection="1">
      <alignment horizontal="right"/>
    </xf>
    <xf numFmtId="0" fontId="66" fillId="2" borderId="0" xfId="88" applyFont="1" applyFill="1" applyBorder="1" applyAlignment="1" applyProtection="1">
      <alignment horizontal="right"/>
    </xf>
    <xf numFmtId="0" fontId="33" fillId="0" borderId="1" xfId="88" applyFont="1" applyBorder="1" applyAlignment="1">
      <alignment horizontal="left"/>
    </xf>
    <xf numFmtId="0" fontId="67" fillId="2" borderId="0" xfId="88" applyFont="1" applyFill="1" applyBorder="1" applyAlignment="1" applyProtection="1">
      <alignment horizontal="center" vertical="top"/>
    </xf>
    <xf numFmtId="0" fontId="60" fillId="2" borderId="0" xfId="88" applyFont="1" applyFill="1" applyBorder="1" applyAlignment="1" applyProtection="1">
      <alignment horizontal="center" vertical="top"/>
    </xf>
    <xf numFmtId="0" fontId="66" fillId="2" borderId="0" xfId="88" applyFont="1" applyFill="1" applyBorder="1" applyAlignment="1" applyProtection="1">
      <alignment horizontal="left" vertical="top"/>
    </xf>
    <xf numFmtId="0" fontId="33" fillId="0" borderId="0" xfId="88" applyFont="1" applyAlignment="1">
      <alignment horizontal="left"/>
    </xf>
    <xf numFmtId="0" fontId="60" fillId="2" borderId="0" xfId="88" applyFont="1" applyFill="1" applyBorder="1" applyAlignment="1"/>
    <xf numFmtId="0" fontId="66" fillId="2" borderId="0" xfId="88" applyFont="1" applyFill="1" applyBorder="1" applyAlignment="1"/>
    <xf numFmtId="0" fontId="33" fillId="0" borderId="0" xfId="88" applyFont="1" applyAlignment="1">
      <alignment wrapText="1"/>
    </xf>
    <xf numFmtId="0" fontId="66" fillId="2" borderId="0" xfId="88" applyFont="1" applyFill="1" applyBorder="1" applyAlignment="1" applyProtection="1">
      <alignment horizontal="center" vertical="top" wrapText="1"/>
    </xf>
    <xf numFmtId="0" fontId="36" fillId="2" borderId="0" xfId="88" applyFont="1" applyFill="1" applyBorder="1" applyAlignment="1" applyProtection="1">
      <alignment horizontal="left" vertical="top" wrapText="1"/>
    </xf>
    <xf numFmtId="0" fontId="36" fillId="0" borderId="0" xfId="88" applyFont="1" applyFill="1" applyBorder="1" applyAlignment="1">
      <alignment horizontal="center" vertical="center" wrapText="1"/>
    </xf>
    <xf numFmtId="0" fontId="36" fillId="0" borderId="0" xfId="88" applyFont="1" applyFill="1" applyBorder="1" applyAlignment="1">
      <alignment horizontal="left" vertical="center" wrapText="1"/>
    </xf>
    <xf numFmtId="0" fontId="33" fillId="0" borderId="0" xfId="88" applyFont="1" applyFill="1" applyBorder="1" applyAlignment="1">
      <alignment wrapText="1"/>
    </xf>
    <xf numFmtId="0" fontId="66" fillId="2" borderId="0" xfId="88" applyFont="1" applyFill="1" applyBorder="1" applyAlignment="1" applyProtection="1">
      <alignment horizontal="center" vertical="center"/>
    </xf>
    <xf numFmtId="0" fontId="39" fillId="0" borderId="0" xfId="88" applyFont="1" applyFill="1" applyBorder="1"/>
    <xf numFmtId="0" fontId="36" fillId="3" borderId="0" xfId="88" applyFont="1" applyFill="1" applyAlignment="1">
      <alignment horizontal="left"/>
    </xf>
    <xf numFmtId="3" fontId="36" fillId="3" borderId="0" xfId="88" applyNumberFormat="1" applyFont="1" applyFill="1" applyAlignment="1">
      <alignment horizontal="right" indent="1"/>
    </xf>
    <xf numFmtId="3" fontId="33" fillId="0" borderId="2" xfId="88" applyNumberFormat="1" applyFont="1" applyFill="1" applyBorder="1" applyAlignment="1">
      <alignment horizontal="right" vertical="center" indent="1"/>
    </xf>
    <xf numFmtId="3" fontId="46" fillId="0" borderId="2" xfId="88" applyNumberFormat="1" applyFont="1" applyFill="1" applyBorder="1" applyAlignment="1">
      <alignment horizontal="right" vertical="center" indent="1"/>
    </xf>
    <xf numFmtId="3" fontId="33" fillId="0" borderId="1" xfId="88" applyNumberFormat="1" applyFont="1" applyFill="1" applyBorder="1" applyAlignment="1">
      <alignment horizontal="right" vertical="center" indent="1"/>
    </xf>
    <xf numFmtId="3" fontId="33" fillId="0" borderId="0" xfId="88" applyNumberFormat="1" applyFont="1" applyFill="1" applyBorder="1" applyAlignment="1">
      <alignment horizontal="right" vertical="center" indent="1"/>
    </xf>
    <xf numFmtId="3" fontId="46" fillId="0" borderId="0" xfId="88" applyNumberFormat="1" applyFont="1" applyFill="1" applyAlignment="1">
      <alignment horizontal="right" vertical="center" indent="1"/>
    </xf>
    <xf numFmtId="3" fontId="33" fillId="0" borderId="0" xfId="88" applyNumberFormat="1" applyFont="1" applyFill="1" applyAlignment="1">
      <alignment horizontal="right" vertical="center" indent="1"/>
    </xf>
    <xf numFmtId="3" fontId="48" fillId="3" borderId="0" xfId="88" applyNumberFormat="1" applyFont="1" applyFill="1" applyAlignment="1">
      <alignment horizontal="right" vertical="center" indent="1"/>
    </xf>
    <xf numFmtId="0" fontId="36" fillId="0" borderId="0" xfId="88" applyFont="1" applyFill="1" applyBorder="1" applyAlignment="1">
      <alignment horizontal="center" vertical="center"/>
    </xf>
    <xf numFmtId="0" fontId="37" fillId="0" borderId="0" xfId="88" applyFont="1"/>
    <xf numFmtId="0" fontId="37" fillId="0" borderId="0" xfId="88" applyFont="1" applyFill="1" applyBorder="1"/>
    <xf numFmtId="0" fontId="37" fillId="0" borderId="0" xfId="88" applyFont="1" applyFill="1"/>
    <xf numFmtId="0" fontId="33" fillId="0" borderId="0" xfId="88" applyFont="1" applyFill="1"/>
    <xf numFmtId="0" fontId="33" fillId="0" borderId="0" xfId="88" applyFont="1" applyFill="1" applyAlignment="1">
      <alignment horizontal="right" indent="1"/>
    </xf>
    <xf numFmtId="0" fontId="70" fillId="0" borderId="0" xfId="88" applyFont="1" applyFill="1"/>
    <xf numFmtId="0" fontId="70" fillId="0" borderId="0" xfId="88" applyFont="1" applyFill="1" applyBorder="1" applyAlignment="1">
      <alignment horizontal="right" vertical="center" indent="1"/>
    </xf>
    <xf numFmtId="0" fontId="37" fillId="0" borderId="0" xfId="88" applyFont="1" applyFill="1" applyBorder="1" applyAlignment="1">
      <alignment horizontal="right" vertical="center" indent="1"/>
    </xf>
    <xf numFmtId="9" fontId="67" fillId="5" borderId="0" xfId="88" applyNumberFormat="1" applyFont="1" applyFill="1" applyBorder="1" applyAlignment="1" applyProtection="1">
      <alignment horizontal="right" vertical="center"/>
    </xf>
    <xf numFmtId="0" fontId="60" fillId="5" borderId="0" xfId="88" applyFont="1" applyFill="1" applyBorder="1" applyAlignment="1" applyProtection="1">
      <alignment horizontal="right" vertical="center"/>
    </xf>
    <xf numFmtId="10" fontId="37" fillId="0" borderId="0" xfId="88" applyNumberFormat="1" applyFont="1" applyFill="1"/>
    <xf numFmtId="0" fontId="67" fillId="0" borderId="0" xfId="88" applyFont="1" applyBorder="1" applyAlignment="1" applyProtection="1">
      <alignment horizontal="center" vertical="top"/>
    </xf>
    <xf numFmtId="0" fontId="66" fillId="5" borderId="0" xfId="88" applyFont="1" applyFill="1" applyBorder="1" applyAlignment="1" applyProtection="1">
      <alignment horizontal="right" vertical="center"/>
    </xf>
    <xf numFmtId="0" fontId="33" fillId="2" borderId="0" xfId="88" applyFont="1" applyFill="1" applyBorder="1" applyAlignment="1"/>
    <xf numFmtId="0" fontId="66" fillId="2" borderId="0" xfId="88" applyFont="1" applyFill="1" applyBorder="1" applyAlignment="1">
      <alignment horizontal="right"/>
    </xf>
    <xf numFmtId="0" fontId="65" fillId="2" borderId="0" xfId="88" applyFont="1" applyFill="1" applyBorder="1" applyAlignment="1" applyProtection="1">
      <alignment horizontal="center" vertical="top"/>
    </xf>
    <xf numFmtId="0" fontId="65" fillId="2" borderId="0" xfId="88" applyFont="1" applyFill="1" applyBorder="1" applyAlignment="1" applyProtection="1">
      <alignment horizontal="left" vertical="top"/>
    </xf>
    <xf numFmtId="0" fontId="65" fillId="5" borderId="0" xfId="88" applyFont="1" applyFill="1" applyBorder="1" applyAlignment="1" applyProtection="1">
      <alignment horizontal="center" vertical="center"/>
    </xf>
    <xf numFmtId="0" fontId="34" fillId="0" borderId="0" xfId="88" applyFont="1" applyFill="1" applyBorder="1" applyAlignment="1">
      <alignment horizontal="center" vertical="center"/>
    </xf>
    <xf numFmtId="0" fontId="59" fillId="0" borderId="0" xfId="88" applyFont="1"/>
    <xf numFmtId="0" fontId="39" fillId="0" borderId="0" xfId="88" applyFont="1"/>
    <xf numFmtId="0" fontId="39" fillId="0" borderId="0" xfId="88" applyFont="1" applyBorder="1"/>
    <xf numFmtId="0" fontId="59" fillId="0" borderId="0" xfId="89" applyFont="1"/>
    <xf numFmtId="0" fontId="59" fillId="0" borderId="0" xfId="89" applyFont="1" applyAlignment="1">
      <alignment horizontal="right"/>
    </xf>
    <xf numFmtId="0" fontId="59" fillId="0" borderId="0" xfId="89" applyFont="1" applyFill="1"/>
    <xf numFmtId="0" fontId="59" fillId="0" borderId="0" xfId="89" applyFont="1" applyBorder="1"/>
    <xf numFmtId="0" fontId="59" fillId="0" borderId="0" xfId="89" applyFont="1" applyBorder="1" applyAlignment="1">
      <alignment horizontal="right"/>
    </xf>
    <xf numFmtId="0" fontId="59" fillId="0" borderId="0" xfId="89" applyFont="1" applyFill="1" applyBorder="1"/>
    <xf numFmtId="0" fontId="59" fillId="0" borderId="0" xfId="89" applyFont="1" applyFill="1" applyBorder="1" applyAlignment="1">
      <alignment horizontal="right"/>
    </xf>
    <xf numFmtId="3" fontId="94" fillId="0" borderId="0" xfId="89" applyNumberFormat="1" applyFont="1" applyBorder="1"/>
    <xf numFmtId="0" fontId="94" fillId="0" borderId="0" xfId="89" applyFont="1" applyBorder="1"/>
    <xf numFmtId="3" fontId="95" fillId="0" borderId="0" xfId="89" applyNumberFormat="1" applyFont="1" applyBorder="1"/>
    <xf numFmtId="0" fontId="95" fillId="0" borderId="0" xfId="89" applyFont="1" applyBorder="1"/>
    <xf numFmtId="0" fontId="95" fillId="0" borderId="0" xfId="89" applyFont="1" applyBorder="1" applyAlignment="1">
      <alignment horizontal="center"/>
    </xf>
    <xf numFmtId="3" fontId="33" fillId="0" borderId="0" xfId="89" applyNumberFormat="1" applyFont="1" applyAlignment="1">
      <alignment horizontal="right" vertical="center" indent="1"/>
    </xf>
    <xf numFmtId="0" fontId="33" fillId="0" borderId="0" xfId="89" applyFont="1" applyFill="1" applyBorder="1" applyAlignment="1">
      <alignment horizontal="left" vertical="center" indent="1"/>
    </xf>
    <xf numFmtId="0" fontId="33" fillId="0" borderId="0" xfId="89" applyFont="1" applyFill="1" applyBorder="1"/>
    <xf numFmtId="0" fontId="33" fillId="0" borderId="0" xfId="89" applyFont="1"/>
    <xf numFmtId="0" fontId="48" fillId="0" borderId="0" xfId="89" applyFont="1" applyFill="1" applyBorder="1" applyAlignment="1">
      <alignment horizontal="right" vertical="center"/>
    </xf>
    <xf numFmtId="0" fontId="46" fillId="0" borderId="0" xfId="89" applyFont="1" applyFill="1" applyBorder="1" applyAlignment="1">
      <alignment horizontal="right" vertical="center"/>
    </xf>
    <xf numFmtId="0" fontId="59" fillId="0" borderId="0" xfId="89" applyFont="1" applyFill="1" applyBorder="1" applyAlignment="1">
      <alignment vertical="center"/>
    </xf>
    <xf numFmtId="0" fontId="36" fillId="3" borderId="0" xfId="89" applyFont="1" applyFill="1" applyAlignment="1">
      <alignment horizontal="right" vertical="center" indent="1"/>
    </xf>
    <xf numFmtId="0" fontId="48" fillId="3" borderId="0" xfId="89" applyFont="1" applyFill="1" applyBorder="1" applyAlignment="1">
      <alignment horizontal="right" vertical="center" wrapText="1" indent="1" readingOrder="1"/>
    </xf>
    <xf numFmtId="0" fontId="48" fillId="3" borderId="0" xfId="89" applyFont="1" applyFill="1" applyBorder="1" applyAlignment="1">
      <alignment horizontal="right" vertical="center" wrapText="1"/>
    </xf>
    <xf numFmtId="0" fontId="48" fillId="3" borderId="0" xfId="89" applyFont="1" applyFill="1" applyBorder="1" applyAlignment="1">
      <alignment horizontal="left" vertical="center" wrapText="1" indent="1" readingOrder="1"/>
    </xf>
    <xf numFmtId="0" fontId="33" fillId="0" borderId="0" xfId="89" applyFont="1" applyAlignment="1">
      <alignment horizontal="right" vertical="center" indent="1"/>
    </xf>
    <xf numFmtId="0" fontId="46" fillId="0" borderId="0" xfId="89" applyFont="1" applyFill="1" applyBorder="1" applyAlignment="1">
      <alignment horizontal="right" vertical="center" wrapText="1" indent="1" readingOrder="1"/>
    </xf>
    <xf numFmtId="0" fontId="46" fillId="0" borderId="0" xfId="89" applyFont="1" applyFill="1" applyBorder="1" applyAlignment="1">
      <alignment horizontal="right" vertical="center" wrapText="1"/>
    </xf>
    <xf numFmtId="0" fontId="46" fillId="0" borderId="0" xfId="89" applyFont="1" applyFill="1" applyBorder="1" applyAlignment="1">
      <alignment horizontal="left" vertical="center" wrapText="1" indent="1" readingOrder="1"/>
    </xf>
    <xf numFmtId="3" fontId="48" fillId="3" borderId="0" xfId="89" applyNumberFormat="1" applyFont="1" applyFill="1" applyBorder="1" applyAlignment="1">
      <alignment horizontal="right" vertical="center" wrapText="1" indent="1" readingOrder="1"/>
    </xf>
    <xf numFmtId="3" fontId="48" fillId="3" borderId="0" xfId="89" applyNumberFormat="1" applyFont="1" applyFill="1" applyBorder="1" applyAlignment="1">
      <alignment horizontal="right" vertical="center" wrapText="1"/>
    </xf>
    <xf numFmtId="3" fontId="46" fillId="0" borderId="0" xfId="89" applyNumberFormat="1" applyFont="1" applyFill="1" applyBorder="1" applyAlignment="1">
      <alignment horizontal="right" vertical="center" wrapText="1" indent="1" readingOrder="1"/>
    </xf>
    <xf numFmtId="3" fontId="46" fillId="0" borderId="0" xfId="89" applyNumberFormat="1" applyFont="1" applyFill="1" applyBorder="1" applyAlignment="1">
      <alignment horizontal="right" vertical="center" wrapText="1"/>
    </xf>
    <xf numFmtId="0" fontId="44" fillId="0" borderId="12" xfId="89" applyFont="1" applyFill="1" applyBorder="1" applyAlignment="1">
      <alignment horizontal="right" vertical="center" wrapText="1"/>
    </xf>
    <xf numFmtId="0" fontId="44" fillId="0" borderId="24" xfId="89" applyFont="1" applyFill="1" applyBorder="1" applyAlignment="1">
      <alignment horizontal="right" vertical="center" wrapText="1"/>
    </xf>
    <xf numFmtId="0" fontId="44" fillId="0" borderId="23" xfId="89" applyFont="1" applyFill="1" applyBorder="1" applyAlignment="1">
      <alignment horizontal="right" vertical="center" wrapText="1"/>
    </xf>
    <xf numFmtId="0" fontId="44" fillId="0" borderId="12" xfId="89" applyFont="1" applyFill="1" applyBorder="1" applyAlignment="1">
      <alignment horizontal="left" vertical="center" wrapText="1" indent="1" readingOrder="1"/>
    </xf>
    <xf numFmtId="0" fontId="48" fillId="0" borderId="0" xfId="89" applyFont="1" applyAlignment="1">
      <alignment vertical="center"/>
    </xf>
    <xf numFmtId="0" fontId="98" fillId="0" borderId="0" xfId="89" applyFont="1" applyAlignment="1">
      <alignment vertical="center"/>
    </xf>
    <xf numFmtId="9" fontId="36" fillId="3" borderId="22" xfId="89" applyNumberFormat="1" applyFont="1" applyFill="1" applyBorder="1" applyAlignment="1">
      <alignment horizontal="right" vertical="center"/>
    </xf>
    <xf numFmtId="9" fontId="36" fillId="3" borderId="21" xfId="89" applyNumberFormat="1" applyFont="1" applyFill="1" applyBorder="1" applyAlignment="1">
      <alignment horizontal="right" vertical="center"/>
    </xf>
    <xf numFmtId="9" fontId="36" fillId="3" borderId="5" xfId="89" applyNumberFormat="1" applyFont="1" applyFill="1" applyBorder="1" applyAlignment="1">
      <alignment horizontal="right" vertical="center"/>
    </xf>
    <xf numFmtId="9" fontId="36" fillId="3" borderId="20" xfId="89" applyNumberFormat="1" applyFont="1" applyFill="1" applyBorder="1" applyAlignment="1">
      <alignment horizontal="right" vertical="center"/>
    </xf>
    <xf numFmtId="9" fontId="33" fillId="0" borderId="17" xfId="89" applyNumberFormat="1" applyFont="1" applyBorder="1" applyAlignment="1">
      <alignment horizontal="right" vertical="center"/>
    </xf>
    <xf numFmtId="9" fontId="33" fillId="0" borderId="19" xfId="89" applyNumberFormat="1" applyFont="1" applyBorder="1" applyAlignment="1">
      <alignment horizontal="right" vertical="center"/>
    </xf>
    <xf numFmtId="9" fontId="33" fillId="0" borderId="2" xfId="89" applyNumberFormat="1" applyFont="1" applyBorder="1" applyAlignment="1">
      <alignment horizontal="right" vertical="center"/>
    </xf>
    <xf numFmtId="0" fontId="46" fillId="0" borderId="1" xfId="89" applyFont="1" applyFill="1" applyBorder="1" applyAlignment="1">
      <alignment horizontal="left" vertical="center" wrapText="1" indent="1" readingOrder="1"/>
    </xf>
    <xf numFmtId="9" fontId="33" fillId="0" borderId="11" xfId="89" applyNumberFormat="1" applyFont="1" applyBorder="1" applyAlignment="1">
      <alignment horizontal="right" vertical="center"/>
    </xf>
    <xf numFmtId="9" fontId="33" fillId="0" borderId="10" xfId="89" applyNumberFormat="1" applyFont="1" applyBorder="1" applyAlignment="1">
      <alignment horizontal="right" vertical="center"/>
    </xf>
    <xf numFmtId="9" fontId="33" fillId="0" borderId="0" xfId="89" applyNumberFormat="1" applyFont="1" applyBorder="1" applyAlignment="1">
      <alignment horizontal="right" vertical="center"/>
    </xf>
    <xf numFmtId="9" fontId="36" fillId="0" borderId="11" xfId="89" applyNumberFormat="1" applyFont="1" applyFill="1" applyBorder="1" applyAlignment="1">
      <alignment horizontal="right" vertical="center"/>
    </xf>
    <xf numFmtId="9" fontId="36" fillId="0" borderId="10" xfId="89" applyNumberFormat="1" applyFont="1" applyFill="1" applyBorder="1" applyAlignment="1">
      <alignment horizontal="right" vertical="center"/>
    </xf>
    <xf numFmtId="9" fontId="36" fillId="0" borderId="0" xfId="89" applyNumberFormat="1" applyFont="1" applyFill="1" applyBorder="1" applyAlignment="1">
      <alignment horizontal="right" vertical="center"/>
    </xf>
    <xf numFmtId="0" fontId="33" fillId="0" borderId="0" xfId="89" applyFont="1" applyBorder="1" applyAlignment="1">
      <alignment horizontal="right" vertical="center"/>
    </xf>
    <xf numFmtId="0" fontId="48" fillId="0" borderId="0" xfId="89" applyFont="1" applyFill="1" applyBorder="1" applyAlignment="1">
      <alignment horizontal="left" vertical="center" wrapText="1" indent="1" readingOrder="1"/>
    </xf>
    <xf numFmtId="9" fontId="36" fillId="3" borderId="11" xfId="89" applyNumberFormat="1" applyFont="1" applyFill="1" applyBorder="1" applyAlignment="1">
      <alignment horizontal="right" vertical="center"/>
    </xf>
    <xf numFmtId="9" fontId="36" fillId="3" borderId="10" xfId="89" applyNumberFormat="1" applyFont="1" applyFill="1" applyBorder="1" applyAlignment="1">
      <alignment horizontal="right" vertical="center"/>
    </xf>
    <xf numFmtId="9" fontId="36" fillId="3" borderId="0" xfId="89" applyNumberFormat="1" applyFont="1" applyFill="1" applyBorder="1" applyAlignment="1">
      <alignment horizontal="right" vertical="center"/>
    </xf>
    <xf numFmtId="2" fontId="46" fillId="0" borderId="1" xfId="89" applyNumberFormat="1" applyFont="1" applyFill="1" applyBorder="1" applyAlignment="1">
      <alignment horizontal="left" vertical="center" wrapText="1" indent="1" readingOrder="1"/>
    </xf>
    <xf numFmtId="2" fontId="46" fillId="0" borderId="0" xfId="89" applyNumberFormat="1" applyFont="1" applyFill="1" applyBorder="1" applyAlignment="1">
      <alignment horizontal="left" vertical="center" wrapText="1" indent="1" readingOrder="1"/>
    </xf>
    <xf numFmtId="0" fontId="36" fillId="0" borderId="14" xfId="89" applyFont="1" applyBorder="1" applyAlignment="1">
      <alignment horizontal="right"/>
    </xf>
    <xf numFmtId="0" fontId="36" fillId="0" borderId="13" xfId="89" applyFont="1" applyBorder="1" applyAlignment="1">
      <alignment horizontal="right"/>
    </xf>
    <xf numFmtId="0" fontId="36" fillId="0" borderId="1" xfId="89" applyFont="1" applyBorder="1" applyAlignment="1">
      <alignment horizontal="right"/>
    </xf>
    <xf numFmtId="0" fontId="44" fillId="0" borderId="18" xfId="89" applyFont="1" applyFill="1" applyBorder="1" applyAlignment="1">
      <alignment horizontal="left" vertical="center" wrapText="1" indent="1" readingOrder="1"/>
    </xf>
    <xf numFmtId="0" fontId="33" fillId="0" borderId="11" xfId="89" applyFont="1" applyBorder="1"/>
    <xf numFmtId="0" fontId="33" fillId="0" borderId="10" xfId="89" applyFont="1" applyBorder="1"/>
    <xf numFmtId="0" fontId="33" fillId="0" borderId="0" xfId="89" applyFont="1" applyBorder="1"/>
    <xf numFmtId="0" fontId="39" fillId="0" borderId="9" xfId="89" applyFont="1" applyBorder="1"/>
    <xf numFmtId="0" fontId="98" fillId="0" borderId="8" xfId="89" applyFont="1" applyBorder="1"/>
    <xf numFmtId="0" fontId="39" fillId="0" borderId="3" xfId="89" applyFont="1" applyBorder="1"/>
    <xf numFmtId="0" fontId="93" fillId="0" borderId="0" xfId="89" applyFont="1" applyAlignment="1">
      <alignment horizontal="right" vertical="center"/>
    </xf>
    <xf numFmtId="0" fontId="33" fillId="0" borderId="0" xfId="89" applyFont="1" applyFill="1" applyBorder="1" applyAlignment="1">
      <alignment horizontal="left" indent="1"/>
    </xf>
    <xf numFmtId="9" fontId="46" fillId="0" borderId="17" xfId="89" applyNumberFormat="1" applyFont="1" applyFill="1" applyBorder="1" applyAlignment="1">
      <alignment horizontal="right" vertical="center"/>
    </xf>
    <xf numFmtId="9" fontId="46" fillId="0" borderId="16" xfId="89" applyNumberFormat="1" applyFont="1" applyFill="1" applyBorder="1" applyAlignment="1">
      <alignment horizontal="right" vertical="center"/>
    </xf>
    <xf numFmtId="9" fontId="33" fillId="0" borderId="15" xfId="89" applyNumberFormat="1" applyFont="1" applyBorder="1" applyAlignment="1">
      <alignment horizontal="right" vertical="center"/>
    </xf>
    <xf numFmtId="0" fontId="33" fillId="0" borderId="11" xfId="89" applyFont="1" applyBorder="1" applyAlignment="1">
      <alignment horizontal="right" vertical="center"/>
    </xf>
    <xf numFmtId="3" fontId="33" fillId="0" borderId="10" xfId="89" applyNumberFormat="1" applyFont="1" applyBorder="1" applyAlignment="1">
      <alignment horizontal="right" vertical="center"/>
    </xf>
    <xf numFmtId="3" fontId="33" fillId="0" borderId="0" xfId="89" applyNumberFormat="1" applyFont="1" applyBorder="1" applyAlignment="1">
      <alignment horizontal="right" vertical="center"/>
    </xf>
    <xf numFmtId="3" fontId="46" fillId="0" borderId="10" xfId="89" applyNumberFormat="1" applyFont="1" applyBorder="1" applyAlignment="1">
      <alignment horizontal="right" vertical="center"/>
    </xf>
    <xf numFmtId="1" fontId="33" fillId="0" borderId="11" xfId="89" applyNumberFormat="1" applyFont="1" applyBorder="1" applyAlignment="1">
      <alignment horizontal="right" vertical="center"/>
    </xf>
    <xf numFmtId="1" fontId="33" fillId="0" borderId="10" xfId="89" applyNumberFormat="1" applyFont="1" applyBorder="1" applyAlignment="1">
      <alignment horizontal="right" vertical="center"/>
    </xf>
    <xf numFmtId="1" fontId="33" fillId="0" borderId="0" xfId="89" applyNumberFormat="1" applyFont="1" applyBorder="1" applyAlignment="1">
      <alignment horizontal="right" vertical="center"/>
    </xf>
    <xf numFmtId="0" fontId="83" fillId="0" borderId="11" xfId="89" applyFont="1" applyBorder="1" applyAlignment="1">
      <alignment horizontal="right" vertical="center"/>
    </xf>
    <xf numFmtId="0" fontId="33" fillId="0" borderId="10" xfId="89" applyFont="1" applyBorder="1" applyAlignment="1">
      <alignment horizontal="right" vertical="center"/>
    </xf>
    <xf numFmtId="0" fontId="85" fillId="0" borderId="0" xfId="89" applyFont="1" applyFill="1" applyBorder="1" applyAlignment="1">
      <alignment horizontal="right" vertical="center"/>
    </xf>
    <xf numFmtId="0" fontId="46" fillId="0" borderId="0" xfId="89" applyFont="1" applyFill="1" applyBorder="1" applyAlignment="1">
      <alignment horizontal="left" vertical="center" wrapText="1" indent="1"/>
    </xf>
    <xf numFmtId="0" fontId="92" fillId="0" borderId="0" xfId="89" applyFont="1" applyAlignment="1">
      <alignment horizontal="right" vertical="center"/>
    </xf>
    <xf numFmtId="0" fontId="85" fillId="0" borderId="0" xfId="89" applyFont="1" applyFill="1" applyBorder="1" applyAlignment="1">
      <alignment vertical="center"/>
    </xf>
    <xf numFmtId="9" fontId="46" fillId="0" borderId="0" xfId="89" applyNumberFormat="1" applyFont="1" applyFill="1" applyBorder="1" applyAlignment="1">
      <alignment horizontal="right" vertical="center"/>
    </xf>
    <xf numFmtId="0" fontId="36" fillId="0" borderId="17" xfId="89" applyFont="1" applyFill="1" applyBorder="1" applyAlignment="1">
      <alignment horizontal="right"/>
    </xf>
    <xf numFmtId="0" fontId="5" fillId="0" borderId="11" xfId="89" applyBorder="1"/>
    <xf numFmtId="0" fontId="39" fillId="0" borderId="26" xfId="89" applyFont="1" applyBorder="1"/>
    <xf numFmtId="166" fontId="48" fillId="3" borderId="0" xfId="89" applyNumberFormat="1" applyFont="1" applyFill="1" applyBorder="1" applyAlignment="1">
      <alignment horizontal="right" vertical="center" indent="1" readingOrder="1"/>
    </xf>
    <xf numFmtId="166" fontId="46" fillId="0" borderId="1" xfId="89" applyNumberFormat="1" applyFont="1" applyFill="1" applyBorder="1" applyAlignment="1">
      <alignment horizontal="right" vertical="center" indent="1" readingOrder="1"/>
    </xf>
    <xf numFmtId="166" fontId="46" fillId="0" borderId="0" xfId="89" applyNumberFormat="1" applyFont="1" applyFill="1" applyBorder="1" applyAlignment="1">
      <alignment horizontal="right" vertical="center" indent="1" readingOrder="1"/>
    </xf>
    <xf numFmtId="166" fontId="48" fillId="0" borderId="11" xfId="89" applyNumberFormat="1" applyFont="1" applyFill="1" applyBorder="1" applyAlignment="1">
      <alignment horizontal="right" vertical="center" indent="1"/>
    </xf>
    <xf numFmtId="166" fontId="48" fillId="0" borderId="15" xfId="89" applyNumberFormat="1" applyFont="1" applyFill="1" applyBorder="1" applyAlignment="1">
      <alignment horizontal="right" vertical="center" indent="1"/>
    </xf>
    <xf numFmtId="166" fontId="48" fillId="0" borderId="0" xfId="89" applyNumberFormat="1" applyFont="1" applyFill="1" applyBorder="1" applyAlignment="1">
      <alignment horizontal="right" vertical="center" indent="1" readingOrder="1"/>
    </xf>
    <xf numFmtId="166" fontId="46" fillId="0" borderId="1" xfId="89" applyNumberFormat="1" applyFont="1" applyFill="1" applyBorder="1" applyAlignment="1">
      <alignment horizontal="right" vertical="center" wrapText="1" indent="1" readingOrder="1"/>
    </xf>
    <xf numFmtId="166" fontId="46" fillId="0" borderId="0" xfId="89" applyNumberFormat="1" applyFont="1" applyFill="1" applyBorder="1" applyAlignment="1">
      <alignment horizontal="right" vertical="center" wrapText="1" indent="1" readingOrder="1"/>
    </xf>
    <xf numFmtId="0" fontId="44" fillId="0" borderId="18" xfId="89" applyFont="1" applyFill="1" applyBorder="1" applyAlignment="1">
      <alignment horizontal="right" vertical="center" wrapText="1"/>
    </xf>
    <xf numFmtId="0" fontId="44" fillId="0" borderId="27" xfId="89" applyFont="1" applyFill="1" applyBorder="1" applyAlignment="1">
      <alignment horizontal="left" vertical="center" wrapText="1" indent="1" readingOrder="1"/>
    </xf>
    <xf numFmtId="0" fontId="59" fillId="0" borderId="11" xfId="89" applyFont="1" applyBorder="1"/>
    <xf numFmtId="0" fontId="59" fillId="0" borderId="15" xfId="89" applyFont="1" applyBorder="1"/>
    <xf numFmtId="0" fontId="39" fillId="0" borderId="26" xfId="89" applyFont="1" applyBorder="1" applyAlignment="1">
      <alignment vertical="center"/>
    </xf>
    <xf numFmtId="0" fontId="98" fillId="0" borderId="25" xfId="89" applyFont="1" applyBorder="1" applyAlignment="1">
      <alignment vertical="center"/>
    </xf>
    <xf numFmtId="0" fontId="39" fillId="0" borderId="0" xfId="89" applyFont="1" applyAlignment="1">
      <alignment horizontal="right" vertical="center"/>
    </xf>
    <xf numFmtId="0" fontId="156" fillId="0" borderId="0" xfId="89" applyFont="1" applyAlignment="1">
      <alignment vertical="center"/>
    </xf>
    <xf numFmtId="0" fontId="46" fillId="0" borderId="0" xfId="89" applyFont="1" applyFill="1" applyBorder="1" applyAlignment="1">
      <alignment horizontal="left" vertical="center" indent="1" readingOrder="1"/>
    </xf>
    <xf numFmtId="0" fontId="46" fillId="0" borderId="11" xfId="89" applyFont="1" applyFill="1" applyBorder="1" applyAlignment="1">
      <alignment horizontal="right" vertical="center" wrapText="1"/>
    </xf>
    <xf numFmtId="0" fontId="46" fillId="0" borderId="15" xfId="89" applyFont="1" applyFill="1" applyBorder="1" applyAlignment="1">
      <alignment horizontal="right" vertical="center" wrapText="1"/>
    </xf>
    <xf numFmtId="0" fontId="46" fillId="0" borderId="0" xfId="89" applyFont="1" applyFill="1" applyBorder="1" applyAlignment="1">
      <alignment horizontal="left" vertical="center" indent="1"/>
    </xf>
    <xf numFmtId="9" fontId="48" fillId="3" borderId="11" xfId="89" applyNumberFormat="1" applyFont="1" applyFill="1" applyBorder="1" applyAlignment="1">
      <alignment horizontal="right" vertical="center" wrapText="1"/>
    </xf>
    <xf numFmtId="9" fontId="48" fillId="3" borderId="15" xfId="89" applyNumberFormat="1" applyFont="1" applyFill="1" applyBorder="1" applyAlignment="1">
      <alignment horizontal="right" vertical="center" wrapText="1"/>
    </xf>
    <xf numFmtId="0" fontId="48" fillId="3" borderId="0" xfId="89" applyFont="1" applyFill="1" applyBorder="1" applyAlignment="1">
      <alignment horizontal="left" vertical="center" indent="1" readingOrder="1"/>
    </xf>
    <xf numFmtId="9" fontId="46" fillId="0" borderId="11" xfId="89" applyNumberFormat="1" applyFont="1" applyFill="1" applyBorder="1" applyAlignment="1">
      <alignment horizontal="right" vertical="center" wrapText="1"/>
    </xf>
    <xf numFmtId="9" fontId="46" fillId="0" borderId="15" xfId="89" applyNumberFormat="1" applyFont="1" applyFill="1" applyBorder="1" applyAlignment="1">
      <alignment horizontal="right" vertical="center" wrapText="1"/>
    </xf>
    <xf numFmtId="0" fontId="59" fillId="0" borderId="11" xfId="89" applyFont="1" applyFill="1" applyBorder="1"/>
    <xf numFmtId="0" fontId="93" fillId="0" borderId="0" xfId="89" applyFont="1" applyAlignment="1">
      <alignment vertical="center"/>
    </xf>
    <xf numFmtId="0" fontId="33" fillId="0" borderId="0" xfId="89" applyFont="1" applyAlignment="1">
      <alignment horizontal="left" vertical="center" indent="1"/>
    </xf>
    <xf numFmtId="0" fontId="51" fillId="0" borderId="0" xfId="89" applyFont="1" applyAlignment="1">
      <alignment horizontal="right" vertical="center"/>
    </xf>
    <xf numFmtId="0" fontId="5" fillId="0" borderId="0" xfId="89"/>
    <xf numFmtId="0" fontId="5" fillId="0" borderId="0" xfId="89" applyFill="1" applyBorder="1"/>
    <xf numFmtId="0" fontId="33" fillId="0" borderId="11" xfId="89" applyFont="1" applyFill="1" applyBorder="1" applyAlignment="1">
      <alignment horizontal="right" vertical="center" indent="1"/>
    </xf>
    <xf numFmtId="0" fontId="33" fillId="0" borderId="15" xfId="89" applyFont="1" applyFill="1" applyBorder="1" applyAlignment="1">
      <alignment horizontal="right" vertical="center" indent="1"/>
    </xf>
    <xf numFmtId="166" fontId="48" fillId="0" borderId="0" xfId="89" applyNumberFormat="1" applyFont="1" applyFill="1" applyBorder="1" applyAlignment="1">
      <alignment horizontal="right" vertical="center" indent="1"/>
    </xf>
    <xf numFmtId="0" fontId="36" fillId="0" borderId="13" xfId="89" applyFont="1" applyFill="1" applyBorder="1" applyAlignment="1">
      <alignment horizontal="right"/>
    </xf>
    <xf numFmtId="0" fontId="36" fillId="0" borderId="1" xfId="89" applyFont="1" applyFill="1" applyBorder="1" applyAlignment="1">
      <alignment horizontal="right"/>
    </xf>
    <xf numFmtId="0" fontId="44" fillId="0" borderId="18" xfId="89" applyFont="1" applyFill="1" applyBorder="1" applyAlignment="1">
      <alignment horizontal="center" vertical="center" wrapText="1" readingOrder="1"/>
    </xf>
    <xf numFmtId="0" fontId="5" fillId="0" borderId="11" xfId="89" applyFill="1" applyBorder="1"/>
    <xf numFmtId="0" fontId="5" fillId="0" borderId="15" xfId="89" applyFill="1" applyBorder="1"/>
    <xf numFmtId="0" fontId="59" fillId="0" borderId="15" xfId="89" applyFont="1" applyFill="1" applyBorder="1"/>
    <xf numFmtId="0" fontId="39" fillId="0" borderId="26" xfId="89" applyFont="1" applyFill="1" applyBorder="1"/>
    <xf numFmtId="0" fontId="98" fillId="0" borderId="25" xfId="89" applyFont="1" applyFill="1" applyBorder="1"/>
    <xf numFmtId="0" fontId="39" fillId="0" borderId="3" xfId="89" applyFont="1" applyFill="1" applyBorder="1"/>
    <xf numFmtId="0" fontId="98" fillId="0" borderId="31" xfId="89" applyFont="1" applyFill="1" applyBorder="1"/>
    <xf numFmtId="0" fontId="39" fillId="0" borderId="0" xfId="89" applyFont="1" applyAlignment="1">
      <alignment vertical="center"/>
    </xf>
    <xf numFmtId="0" fontId="33" fillId="0" borderId="11" xfId="89" applyFont="1" applyFill="1" applyBorder="1" applyAlignment="1">
      <alignment horizontal="right" vertical="center"/>
    </xf>
    <xf numFmtId="0" fontId="33" fillId="0" borderId="0" xfId="89" applyFont="1" applyFill="1" applyAlignment="1">
      <alignment horizontal="right" vertical="center"/>
    </xf>
    <xf numFmtId="0" fontId="46" fillId="0" borderId="0" xfId="89" applyFont="1" applyFill="1" applyBorder="1" applyAlignment="1">
      <alignment horizontal="right" vertical="center" wrapText="1" indent="1"/>
    </xf>
    <xf numFmtId="0" fontId="5" fillId="0" borderId="0" xfId="89" applyBorder="1"/>
    <xf numFmtId="0" fontId="98" fillId="0" borderId="25" xfId="89" applyFont="1" applyBorder="1"/>
    <xf numFmtId="0" fontId="98" fillId="0" borderId="31" xfId="89" applyFont="1" applyBorder="1"/>
    <xf numFmtId="0" fontId="5" fillId="0" borderId="11" xfId="89" applyFill="1" applyBorder="1" applyAlignment="1">
      <alignment horizontal="right"/>
    </xf>
    <xf numFmtId="0" fontId="5" fillId="0" borderId="15" xfId="89" applyFill="1" applyBorder="1" applyAlignment="1">
      <alignment horizontal="right"/>
    </xf>
    <xf numFmtId="166" fontId="48" fillId="0" borderId="0" xfId="89" applyNumberFormat="1" applyFont="1" applyFill="1" applyBorder="1" applyAlignment="1">
      <alignment horizontal="right" vertical="center"/>
    </xf>
    <xf numFmtId="166" fontId="48" fillId="0" borderId="15" xfId="89" applyNumberFormat="1" applyFont="1" applyFill="1" applyBorder="1" applyAlignment="1">
      <alignment horizontal="right" vertical="center"/>
    </xf>
    <xf numFmtId="9" fontId="48" fillId="3" borderId="0" xfId="89" applyNumberFormat="1" applyFont="1" applyFill="1" applyBorder="1" applyAlignment="1">
      <alignment horizontal="right" vertical="center"/>
    </xf>
    <xf numFmtId="9" fontId="48" fillId="3" borderId="15" xfId="89" applyNumberFormat="1" applyFont="1" applyFill="1" applyBorder="1" applyAlignment="1">
      <alignment horizontal="right" vertical="center"/>
    </xf>
    <xf numFmtId="9" fontId="46" fillId="0" borderId="1" xfId="89" applyNumberFormat="1" applyFont="1" applyFill="1" applyBorder="1" applyAlignment="1">
      <alignment horizontal="right" vertical="center" wrapText="1"/>
    </xf>
    <xf numFmtId="9" fontId="46" fillId="0" borderId="28" xfId="89" applyNumberFormat="1" applyFont="1" applyFill="1" applyBorder="1" applyAlignment="1">
      <alignment horizontal="right" vertical="center" wrapText="1"/>
    </xf>
    <xf numFmtId="9" fontId="46" fillId="0" borderId="0" xfId="89" applyNumberFormat="1" applyFont="1" applyFill="1" applyBorder="1" applyAlignment="1">
      <alignment horizontal="right" vertical="center" wrapText="1"/>
    </xf>
    <xf numFmtId="0" fontId="59" fillId="0" borderId="11" xfId="89" applyFont="1" applyFill="1" applyBorder="1" applyAlignment="1">
      <alignment horizontal="right"/>
    </xf>
    <xf numFmtId="0" fontId="59" fillId="0" borderId="15" xfId="89" applyFont="1" applyFill="1" applyBorder="1" applyAlignment="1">
      <alignment horizontal="right"/>
    </xf>
    <xf numFmtId="0" fontId="5" fillId="0" borderId="15" xfId="89" applyBorder="1"/>
    <xf numFmtId="0" fontId="51" fillId="0" borderId="0" xfId="89" applyFont="1" applyAlignment="1">
      <alignment vertical="center"/>
    </xf>
    <xf numFmtId="0" fontId="85" fillId="0" borderId="2" xfId="89" applyFont="1" applyFill="1" applyBorder="1" applyAlignment="1">
      <alignment vertical="center"/>
    </xf>
    <xf numFmtId="3" fontId="33" fillId="0" borderId="0" xfId="89" applyNumberFormat="1" applyFont="1" applyAlignment="1">
      <alignment horizontal="right" indent="1"/>
    </xf>
    <xf numFmtId="0" fontId="33" fillId="0" borderId="11" xfId="89" applyFont="1" applyBorder="1" applyAlignment="1">
      <alignment horizontal="right" vertical="center" indent="1"/>
    </xf>
    <xf numFmtId="1" fontId="33" fillId="0" borderId="0" xfId="89" applyNumberFormat="1" applyFont="1" applyAlignment="1">
      <alignment horizontal="right" vertical="center" indent="1"/>
    </xf>
    <xf numFmtId="0" fontId="33" fillId="0" borderId="11" xfId="89" applyFont="1" applyFill="1" applyBorder="1" applyAlignment="1">
      <alignment horizontal="right" vertical="center" indent="1" readingOrder="1"/>
    </xf>
    <xf numFmtId="0" fontId="33" fillId="0" borderId="15" xfId="89" applyFont="1" applyFill="1" applyBorder="1" applyAlignment="1">
      <alignment horizontal="right" vertical="center" indent="1" readingOrder="1"/>
    </xf>
    <xf numFmtId="0" fontId="36" fillId="3" borderId="11" xfId="89" applyFont="1" applyFill="1" applyBorder="1" applyAlignment="1">
      <alignment horizontal="right" vertical="center" indent="1"/>
    </xf>
    <xf numFmtId="0" fontId="36" fillId="3" borderId="0" xfId="89" applyFont="1" applyFill="1" applyAlignment="1">
      <alignment horizontal="left" vertical="center" indent="1"/>
    </xf>
    <xf numFmtId="0" fontId="33" fillId="0" borderId="37" xfId="89" applyFont="1" applyBorder="1" applyAlignment="1">
      <alignment horizontal="right" vertical="center" indent="1"/>
    </xf>
    <xf numFmtId="0" fontId="36" fillId="0" borderId="14" xfId="89" applyFont="1" applyFill="1" applyBorder="1" applyAlignment="1">
      <alignment horizontal="center"/>
    </xf>
    <xf numFmtId="0" fontId="36" fillId="0" borderId="13" xfId="89" applyFont="1" applyFill="1" applyBorder="1" applyAlignment="1">
      <alignment horizontal="center"/>
    </xf>
    <xf numFmtId="0" fontId="44" fillId="0" borderId="35" xfId="89" applyFont="1" applyFill="1" applyBorder="1" applyAlignment="1">
      <alignment horizontal="center" vertical="center" wrapText="1" readingOrder="1"/>
    </xf>
    <xf numFmtId="0" fontId="36" fillId="0" borderId="36" xfId="89" applyFont="1" applyBorder="1" applyAlignment="1">
      <alignment horizontal="left" indent="1"/>
    </xf>
    <xf numFmtId="0" fontId="39" fillId="0" borderId="26" xfId="89" applyFont="1" applyFill="1" applyBorder="1" applyAlignment="1">
      <alignment vertical="center"/>
    </xf>
    <xf numFmtId="0" fontId="98" fillId="0" borderId="25" xfId="89" applyFont="1" applyFill="1" applyBorder="1" applyAlignment="1">
      <alignment vertical="center"/>
    </xf>
    <xf numFmtId="0" fontId="97" fillId="0" borderId="0" xfId="89" applyFont="1"/>
    <xf numFmtId="0" fontId="51" fillId="0" borderId="0" xfId="89" applyFont="1"/>
    <xf numFmtId="0" fontId="156" fillId="0" borderId="0" xfId="89" applyFont="1"/>
    <xf numFmtId="166" fontId="48" fillId="3" borderId="11" xfId="89" applyNumberFormat="1" applyFont="1" applyFill="1" applyBorder="1" applyAlignment="1">
      <alignment horizontal="right" vertical="center" indent="1" readingOrder="1"/>
    </xf>
    <xf numFmtId="166" fontId="46" fillId="0" borderId="14" xfId="89" applyNumberFormat="1" applyFont="1" applyFill="1" applyBorder="1" applyAlignment="1">
      <alignment horizontal="right" vertical="center" indent="1" readingOrder="1"/>
    </xf>
    <xf numFmtId="166" fontId="46" fillId="0" borderId="11" xfId="89" applyNumberFormat="1" applyFont="1" applyFill="1" applyBorder="1" applyAlignment="1">
      <alignment horizontal="right" vertical="center" indent="1" readingOrder="1"/>
    </xf>
    <xf numFmtId="166" fontId="48" fillId="0" borderId="11" xfId="89" applyNumberFormat="1" applyFont="1" applyFill="1" applyBorder="1" applyAlignment="1">
      <alignment horizontal="right" vertical="center" indent="1" readingOrder="1"/>
    </xf>
    <xf numFmtId="166" fontId="46" fillId="0" borderId="14" xfId="89" applyNumberFormat="1" applyFont="1" applyFill="1" applyBorder="1" applyAlignment="1">
      <alignment horizontal="right" vertical="center" wrapText="1" indent="1" readingOrder="1"/>
    </xf>
    <xf numFmtId="166" fontId="46" fillId="0" borderId="11" xfId="89" applyNumberFormat="1" applyFont="1" applyFill="1" applyBorder="1" applyAlignment="1">
      <alignment horizontal="right" vertical="center" wrapText="1" indent="1" readingOrder="1"/>
    </xf>
    <xf numFmtId="0" fontId="59" fillId="0" borderId="5" xfId="89" applyFont="1" applyFill="1" applyBorder="1"/>
    <xf numFmtId="0" fontId="46" fillId="0" borderId="11" xfId="89" applyFont="1" applyFill="1" applyBorder="1" applyAlignment="1">
      <alignment horizontal="right" vertical="center" wrapText="1" indent="1"/>
    </xf>
    <xf numFmtId="0" fontId="46" fillId="0" borderId="15" xfId="89" applyFont="1" applyFill="1" applyBorder="1" applyAlignment="1">
      <alignment horizontal="right" vertical="center" wrapText="1" indent="1"/>
    </xf>
    <xf numFmtId="9" fontId="48" fillId="3" borderId="11" xfId="90" applyFont="1" applyFill="1" applyBorder="1" applyAlignment="1" applyProtection="1">
      <alignment horizontal="right" vertical="center" indent="1"/>
      <protection hidden="1"/>
    </xf>
    <xf numFmtId="9" fontId="48" fillId="3" borderId="15" xfId="90" applyFont="1" applyFill="1" applyBorder="1" applyAlignment="1" applyProtection="1">
      <alignment horizontal="right" vertical="center" indent="1"/>
      <protection hidden="1"/>
    </xf>
    <xf numFmtId="0" fontId="48" fillId="3" borderId="11" xfId="89" applyFont="1" applyFill="1" applyBorder="1" applyAlignment="1">
      <alignment horizontal="right" vertical="center" wrapText="1" indent="1" readingOrder="1"/>
    </xf>
    <xf numFmtId="9" fontId="46" fillId="0" borderId="11" xfId="90" applyFont="1" applyFill="1" applyBorder="1" applyAlignment="1" applyProtection="1">
      <alignment horizontal="right" vertical="center" indent="1"/>
      <protection hidden="1"/>
    </xf>
    <xf numFmtId="9" fontId="46" fillId="0" borderId="15" xfId="90" applyFont="1" applyFill="1" applyBorder="1" applyAlignment="1" applyProtection="1">
      <alignment horizontal="right" vertical="center" indent="1"/>
      <protection hidden="1"/>
    </xf>
    <xf numFmtId="0" fontId="46" fillId="0" borderId="11" xfId="89" applyFont="1" applyFill="1" applyBorder="1" applyAlignment="1">
      <alignment horizontal="right" vertical="center" wrapText="1" indent="1" readingOrder="1"/>
    </xf>
    <xf numFmtId="3" fontId="48" fillId="3" borderId="11" xfId="89" applyNumberFormat="1" applyFont="1" applyFill="1" applyBorder="1" applyAlignment="1">
      <alignment horizontal="right" vertical="center" wrapText="1" indent="1" readingOrder="1"/>
    </xf>
    <xf numFmtId="9" fontId="46" fillId="0" borderId="25" xfId="90" applyFont="1" applyFill="1" applyBorder="1" applyAlignment="1" applyProtection="1">
      <alignment horizontal="right" vertical="center" indent="1"/>
      <protection hidden="1"/>
    </xf>
    <xf numFmtId="3" fontId="46" fillId="0" borderId="9" xfId="89" applyNumberFormat="1" applyFont="1" applyFill="1" applyBorder="1" applyAlignment="1">
      <alignment horizontal="right" vertical="center" wrapText="1" indent="1" readingOrder="1"/>
    </xf>
    <xf numFmtId="0" fontId="93" fillId="0" borderId="0" xfId="89" applyFont="1" applyFill="1" applyAlignment="1">
      <alignment vertical="center"/>
    </xf>
    <xf numFmtId="0" fontId="44" fillId="0" borderId="0" xfId="89" applyFont="1" applyFill="1" applyBorder="1" applyAlignment="1">
      <alignment horizontal="center" vertical="center" wrapText="1" readingOrder="1"/>
    </xf>
    <xf numFmtId="0" fontId="44" fillId="0" borderId="0" xfId="89" applyFont="1" applyFill="1" applyBorder="1" applyAlignment="1">
      <alignment horizontal="right" vertical="center" wrapText="1"/>
    </xf>
    <xf numFmtId="0" fontId="46" fillId="0" borderId="0" xfId="89" applyFont="1" applyFill="1" applyBorder="1" applyAlignment="1"/>
    <xf numFmtId="3" fontId="46" fillId="0" borderId="0" xfId="89" applyNumberFormat="1" applyFont="1" applyFill="1" applyBorder="1" applyAlignment="1">
      <alignment horizontal="right" vertical="center"/>
    </xf>
    <xf numFmtId="0" fontId="48" fillId="3" borderId="0" xfId="89" applyFont="1" applyFill="1" applyBorder="1" applyAlignment="1">
      <alignment horizontal="right" vertical="center"/>
    </xf>
    <xf numFmtId="3" fontId="48" fillId="3" borderId="0" xfId="89" applyNumberFormat="1" applyFont="1" applyFill="1" applyBorder="1" applyAlignment="1">
      <alignment horizontal="right" vertical="center"/>
    </xf>
    <xf numFmtId="0" fontId="39" fillId="0" borderId="25" xfId="89" applyFont="1" applyFill="1" applyBorder="1" applyAlignment="1">
      <alignment vertical="center"/>
    </xf>
    <xf numFmtId="165" fontId="46" fillId="0" borderId="0" xfId="89" applyNumberFormat="1" applyFont="1" applyFill="1" applyBorder="1" applyAlignment="1">
      <alignment horizontal="right" vertical="center" indent="1"/>
    </xf>
    <xf numFmtId="0" fontId="5" fillId="0" borderId="0" xfId="89" applyFont="1"/>
    <xf numFmtId="0" fontId="62" fillId="0" borderId="0" xfId="89" applyFont="1" applyFill="1" applyBorder="1" applyAlignment="1">
      <alignment vertical="center"/>
    </xf>
    <xf numFmtId="0" fontId="61" fillId="0" borderId="0" xfId="89" applyFont="1" applyFill="1" applyBorder="1" applyAlignment="1">
      <alignment vertical="center"/>
    </xf>
    <xf numFmtId="0" fontId="5" fillId="0" borderId="0" xfId="89" applyFill="1"/>
    <xf numFmtId="0" fontId="48" fillId="0" borderId="0" xfId="89" applyFont="1" applyFill="1" applyBorder="1" applyAlignment="1">
      <alignment vertical="center"/>
    </xf>
    <xf numFmtId="168" fontId="48" fillId="0" borderId="0" xfId="89" applyNumberFormat="1" applyFont="1" applyFill="1" applyBorder="1" applyAlignment="1">
      <alignment vertical="center"/>
    </xf>
    <xf numFmtId="0" fontId="55" fillId="0" borderId="0" xfId="89" applyFont="1" applyAlignment="1">
      <alignment vertical="center"/>
    </xf>
    <xf numFmtId="0" fontId="33" fillId="0" borderId="0" xfId="91" applyFont="1"/>
    <xf numFmtId="0" fontId="33" fillId="0" borderId="0" xfId="91" applyFont="1" applyAlignment="1">
      <alignment vertical="center"/>
    </xf>
    <xf numFmtId="0" fontId="33" fillId="0" borderId="0" xfId="91" applyFont="1" applyFill="1" applyAlignment="1">
      <alignment horizontal="right" indent="1"/>
    </xf>
    <xf numFmtId="1" fontId="37" fillId="2" borderId="0" xfId="91" applyNumberFormat="1" applyFont="1" applyFill="1" applyAlignment="1">
      <alignment horizontal="right" indent="1"/>
    </xf>
    <xf numFmtId="3" fontId="37" fillId="2" borderId="0" xfId="91" applyNumberFormat="1" applyFont="1" applyFill="1" applyAlignment="1">
      <alignment vertical="center"/>
    </xf>
    <xf numFmtId="3" fontId="33" fillId="0" borderId="0" xfId="91" applyNumberFormat="1" applyFont="1" applyAlignment="1">
      <alignment horizontal="right" vertical="center" indent="1"/>
    </xf>
    <xf numFmtId="0" fontId="33" fillId="0" borderId="0" xfId="91" applyFont="1" applyAlignment="1">
      <alignment horizontal="left" vertical="center"/>
    </xf>
    <xf numFmtId="1" fontId="37" fillId="2" borderId="0" xfId="91" applyNumberFormat="1" applyFont="1" applyFill="1" applyAlignment="1">
      <alignment vertical="center"/>
    </xf>
    <xf numFmtId="1" fontId="36" fillId="3" borderId="0" xfId="91" applyNumberFormat="1" applyFont="1" applyFill="1" applyAlignment="1">
      <alignment horizontal="right" vertical="center" indent="1"/>
    </xf>
    <xf numFmtId="0" fontId="36" fillId="3" borderId="0" xfId="91" applyFont="1" applyFill="1" applyAlignment="1">
      <alignment horizontal="left" vertical="center"/>
    </xf>
    <xf numFmtId="0" fontId="100" fillId="0" borderId="0" xfId="91" applyFont="1" applyFill="1" applyAlignment="1">
      <alignment horizontal="right" indent="1"/>
    </xf>
    <xf numFmtId="1" fontId="33" fillId="0" borderId="0" xfId="91" applyNumberFormat="1" applyFont="1" applyAlignment="1">
      <alignment horizontal="right" vertical="center" indent="1"/>
    </xf>
    <xf numFmtId="0" fontId="33" fillId="0" borderId="0" xfId="91" applyFont="1" applyAlignment="1">
      <alignment horizontal="right" vertical="center" indent="1"/>
    </xf>
    <xf numFmtId="0" fontId="36" fillId="3" borderId="0" xfId="91" applyFont="1" applyFill="1" applyAlignment="1">
      <alignment horizontal="right" vertical="center" indent="1"/>
    </xf>
    <xf numFmtId="1" fontId="33" fillId="0" borderId="0" xfId="91" applyNumberFormat="1" applyFont="1" applyBorder="1" applyAlignment="1">
      <alignment horizontal="right" vertical="center" indent="1"/>
    </xf>
    <xf numFmtId="0" fontId="33" fillId="0" borderId="0" xfId="91" applyFont="1" applyBorder="1" applyAlignment="1">
      <alignment horizontal="right" vertical="center" indent="1"/>
    </xf>
    <xf numFmtId="0" fontId="33" fillId="0" borderId="0" xfId="91" applyFont="1" applyBorder="1" applyAlignment="1">
      <alignment horizontal="left" vertical="center"/>
    </xf>
    <xf numFmtId="0" fontId="33" fillId="0" borderId="0" xfId="91" applyFont="1" applyBorder="1" applyAlignment="1">
      <alignment horizontal="right" indent="1"/>
    </xf>
    <xf numFmtId="0" fontId="33" fillId="2" borderId="0" xfId="91" applyFont="1" applyFill="1" applyBorder="1" applyAlignment="1">
      <alignment horizontal="right" indent="1"/>
    </xf>
    <xf numFmtId="0" fontId="33" fillId="2" borderId="0" xfId="91" applyFont="1" applyFill="1" applyBorder="1" applyAlignment="1">
      <alignment vertical="center"/>
    </xf>
    <xf numFmtId="0" fontId="36" fillId="0" borderId="1" xfId="91" applyFont="1" applyBorder="1" applyAlignment="1">
      <alignment horizontal="left" vertical="center" indent="1"/>
    </xf>
    <xf numFmtId="0" fontId="33" fillId="0" borderId="0" xfId="91" applyFont="1" applyBorder="1"/>
    <xf numFmtId="0" fontId="33" fillId="0" borderId="0" xfId="91" applyFont="1" applyBorder="1" applyAlignment="1">
      <alignment vertical="center"/>
    </xf>
    <xf numFmtId="0" fontId="36" fillId="0" borderId="0" xfId="91" applyFont="1" applyAlignment="1">
      <alignment vertical="center"/>
    </xf>
    <xf numFmtId="0" fontId="39" fillId="0" borderId="0" xfId="91" applyFont="1" applyAlignment="1">
      <alignment vertical="center"/>
    </xf>
    <xf numFmtId="9" fontId="33" fillId="0" borderId="17" xfId="91" applyNumberFormat="1" applyFont="1" applyBorder="1" applyAlignment="1">
      <alignment horizontal="right" vertical="center"/>
    </xf>
    <xf numFmtId="9" fontId="33" fillId="0" borderId="16" xfId="91" applyNumberFormat="1" applyFont="1" applyBorder="1" applyAlignment="1">
      <alignment horizontal="right" vertical="center"/>
    </xf>
    <xf numFmtId="0" fontId="33" fillId="0" borderId="0" xfId="91" applyFont="1" applyAlignment="1">
      <alignment horizontal="right" vertical="center"/>
    </xf>
    <xf numFmtId="9" fontId="33" fillId="0" borderId="11" xfId="91" applyNumberFormat="1" applyFont="1" applyBorder="1" applyAlignment="1">
      <alignment horizontal="right" vertical="center"/>
    </xf>
    <xf numFmtId="9" fontId="33" fillId="0" borderId="15" xfId="91" applyNumberFormat="1" applyFont="1" applyBorder="1" applyAlignment="1">
      <alignment horizontal="right" vertical="center"/>
    </xf>
    <xf numFmtId="166" fontId="33" fillId="0" borderId="0" xfId="91" applyNumberFormat="1" applyFont="1" applyAlignment="1">
      <alignment horizontal="right" vertical="center"/>
    </xf>
    <xf numFmtId="0" fontId="33" fillId="0" borderId="0" xfId="91" applyFont="1" applyAlignment="1">
      <alignment horizontal="left" vertical="center" wrapText="1"/>
    </xf>
    <xf numFmtId="0" fontId="33" fillId="0" borderId="0" xfId="91" applyFont="1" applyFill="1" applyBorder="1" applyAlignment="1">
      <alignment horizontal="right" vertical="center"/>
    </xf>
    <xf numFmtId="0" fontId="33" fillId="0" borderId="0" xfId="91" applyFont="1" applyFill="1" applyBorder="1" applyAlignment="1">
      <alignment horizontal="left" vertical="center" wrapText="1"/>
    </xf>
    <xf numFmtId="164" fontId="33" fillId="0" borderId="0" xfId="91" applyNumberFormat="1" applyFont="1" applyAlignment="1">
      <alignment horizontal="right" vertical="center"/>
    </xf>
    <xf numFmtId="1" fontId="33" fillId="0" borderId="0" xfId="91" applyNumberFormat="1" applyFont="1" applyAlignment="1">
      <alignment horizontal="right" vertical="center"/>
    </xf>
    <xf numFmtId="9" fontId="33" fillId="0" borderId="10" xfId="91" applyNumberFormat="1" applyFont="1" applyBorder="1" applyAlignment="1">
      <alignment horizontal="right" vertical="center"/>
    </xf>
    <xf numFmtId="0" fontId="33" fillId="0" borderId="11" xfId="91" applyFont="1" applyBorder="1" applyAlignment="1">
      <alignment horizontal="right" vertical="center"/>
    </xf>
    <xf numFmtId="0" fontId="33" fillId="0" borderId="10" xfId="91" applyFont="1" applyBorder="1" applyAlignment="1">
      <alignment horizontal="right" vertical="center"/>
    </xf>
    <xf numFmtId="0" fontId="33" fillId="0" borderId="0" xfId="91" applyFont="1" applyAlignment="1">
      <alignment horizontal="left" vertical="center" indent="1"/>
    </xf>
    <xf numFmtId="9" fontId="36" fillId="3" borderId="11" xfId="91" applyNumberFormat="1" applyFont="1" applyFill="1" applyBorder="1" applyAlignment="1">
      <alignment horizontal="right" vertical="center"/>
    </xf>
    <xf numFmtId="9" fontId="36" fillId="3" borderId="10" xfId="91" applyNumberFormat="1" applyFont="1" applyFill="1" applyBorder="1" applyAlignment="1">
      <alignment horizontal="right" vertical="center"/>
    </xf>
    <xf numFmtId="1" fontId="36" fillId="3" borderId="0" xfId="91" applyNumberFormat="1" applyFont="1" applyFill="1" applyAlignment="1">
      <alignment horizontal="right" vertical="center"/>
    </xf>
    <xf numFmtId="9" fontId="33" fillId="0" borderId="11" xfId="91" quotePrefix="1" applyNumberFormat="1" applyFont="1" applyBorder="1" applyAlignment="1">
      <alignment horizontal="right" vertical="center"/>
    </xf>
    <xf numFmtId="9" fontId="33" fillId="0" borderId="10" xfId="91" quotePrefix="1" applyNumberFormat="1" applyFont="1" applyBorder="1" applyAlignment="1">
      <alignment horizontal="right" vertical="center"/>
    </xf>
    <xf numFmtId="0" fontId="36" fillId="0" borderId="14" xfId="91" applyFont="1" applyBorder="1" applyAlignment="1">
      <alignment horizontal="right"/>
    </xf>
    <xf numFmtId="0" fontId="36" fillId="0" borderId="13" xfId="91" applyFont="1" applyBorder="1" applyAlignment="1">
      <alignment horizontal="right"/>
    </xf>
    <xf numFmtId="0" fontId="36" fillId="0" borderId="1" xfId="91" applyFont="1" applyBorder="1" applyAlignment="1">
      <alignment horizontal="right"/>
    </xf>
    <xf numFmtId="0" fontId="36" fillId="0" borderId="1" xfId="91" applyFont="1" applyBorder="1" applyAlignment="1">
      <alignment horizontal="left" indent="1"/>
    </xf>
    <xf numFmtId="0" fontId="36" fillId="0" borderId="11" xfId="91" applyFont="1" applyBorder="1"/>
    <xf numFmtId="0" fontId="36" fillId="0" borderId="10" xfId="91" applyFont="1" applyBorder="1"/>
    <xf numFmtId="0" fontId="36" fillId="0" borderId="0" xfId="91" applyFont="1" applyBorder="1"/>
    <xf numFmtId="0" fontId="51" fillId="0" borderId="9" xfId="91" applyFont="1" applyBorder="1"/>
    <xf numFmtId="0" fontId="51" fillId="0" borderId="8" xfId="91" applyFont="1" applyBorder="1"/>
    <xf numFmtId="0" fontId="36" fillId="0" borderId="0" xfId="91" applyFont="1"/>
    <xf numFmtId="0" fontId="39" fillId="0" borderId="0" xfId="91" applyFont="1"/>
    <xf numFmtId="0" fontId="33" fillId="0" borderId="0" xfId="91" applyFont="1" applyFill="1" applyBorder="1"/>
    <xf numFmtId="0" fontId="33" fillId="0" borderId="0" xfId="91" applyFont="1" applyFill="1" applyBorder="1" applyAlignment="1">
      <alignment vertical="center"/>
    </xf>
    <xf numFmtId="0" fontId="39" fillId="0" borderId="0" xfId="91" applyFont="1" applyFill="1" applyBorder="1" applyAlignment="1">
      <alignment vertical="center"/>
    </xf>
    <xf numFmtId="9" fontId="33" fillId="0" borderId="41" xfId="91" applyNumberFormat="1" applyFont="1" applyBorder="1" applyAlignment="1">
      <alignment horizontal="right" vertical="center"/>
    </xf>
    <xf numFmtId="9" fontId="33" fillId="0" borderId="13" xfId="91" applyNumberFormat="1" applyFont="1" applyBorder="1" applyAlignment="1">
      <alignment horizontal="right" vertical="center"/>
    </xf>
    <xf numFmtId="9" fontId="33" fillId="0" borderId="1" xfId="91" applyNumberFormat="1" applyFont="1" applyBorder="1" applyAlignment="1">
      <alignment horizontal="right" vertical="center"/>
    </xf>
    <xf numFmtId="3" fontId="33" fillId="2" borderId="0" xfId="91" applyNumberFormat="1" applyFont="1" applyFill="1" applyAlignment="1">
      <alignment horizontal="right" vertical="center"/>
    </xf>
    <xf numFmtId="9" fontId="33" fillId="0" borderId="40" xfId="91" applyNumberFormat="1" applyFont="1" applyBorder="1" applyAlignment="1">
      <alignment horizontal="right" vertical="center"/>
    </xf>
    <xf numFmtId="9" fontId="33" fillId="0" borderId="0" xfId="91" applyNumberFormat="1" applyFont="1" applyBorder="1" applyAlignment="1">
      <alignment horizontal="right" vertical="center"/>
    </xf>
    <xf numFmtId="0" fontId="33" fillId="2" borderId="0" xfId="91" applyFont="1" applyFill="1" applyAlignment="1">
      <alignment horizontal="right" vertical="center"/>
    </xf>
    <xf numFmtId="1" fontId="33" fillId="2" borderId="0" xfId="91" applyNumberFormat="1" applyFont="1" applyFill="1" applyAlignment="1">
      <alignment horizontal="right" vertical="center"/>
    </xf>
    <xf numFmtId="0" fontId="33" fillId="0" borderId="40" xfId="91" applyFont="1" applyBorder="1" applyAlignment="1">
      <alignment horizontal="right" vertical="center"/>
    </xf>
    <xf numFmtId="0" fontId="33" fillId="0" borderId="0" xfId="91" applyFont="1" applyBorder="1" applyAlignment="1">
      <alignment horizontal="right" vertical="center"/>
    </xf>
    <xf numFmtId="9" fontId="36" fillId="3" borderId="40" xfId="91" applyNumberFormat="1" applyFont="1" applyFill="1" applyBorder="1" applyAlignment="1">
      <alignment horizontal="right" vertical="center"/>
    </xf>
    <xf numFmtId="9" fontId="36" fillId="3" borderId="0" xfId="91" applyNumberFormat="1" applyFont="1" applyFill="1" applyBorder="1" applyAlignment="1">
      <alignment horizontal="right" vertical="center"/>
    </xf>
    <xf numFmtId="0" fontId="36" fillId="3" borderId="0" xfId="91" applyFont="1" applyFill="1" applyAlignment="1">
      <alignment horizontal="right" vertical="center"/>
    </xf>
    <xf numFmtId="0" fontId="36" fillId="0" borderId="1" xfId="91" applyFont="1" applyBorder="1" applyAlignment="1">
      <alignment horizontal="right" vertical="center"/>
    </xf>
    <xf numFmtId="0" fontId="33" fillId="0" borderId="11" xfId="91" applyFont="1" applyBorder="1"/>
    <xf numFmtId="0" fontId="33" fillId="0" borderId="10" xfId="91" applyFont="1" applyBorder="1"/>
    <xf numFmtId="0" fontId="39" fillId="0" borderId="9" xfId="91" applyFont="1" applyBorder="1"/>
    <xf numFmtId="0" fontId="39" fillId="0" borderId="3" xfId="91" applyFont="1" applyBorder="1"/>
    <xf numFmtId="0" fontId="33" fillId="0" borderId="0" xfId="91" applyFont="1" applyFill="1"/>
    <xf numFmtId="0" fontId="4" fillId="0" borderId="0" xfId="91"/>
    <xf numFmtId="0" fontId="33" fillId="0" borderId="0" xfId="91" applyFont="1" applyAlignment="1">
      <alignment horizontal="right" indent="1"/>
    </xf>
    <xf numFmtId="1" fontId="33" fillId="0" borderId="0" xfId="91" applyNumberFormat="1" applyFont="1" applyFill="1" applyAlignment="1">
      <alignment horizontal="right" vertical="center" indent="1"/>
    </xf>
    <xf numFmtId="9" fontId="33" fillId="0" borderId="41" xfId="91" applyNumberFormat="1" applyFont="1" applyBorder="1" applyAlignment="1">
      <alignment horizontal="right" vertical="center" indent="1"/>
    </xf>
    <xf numFmtId="9" fontId="33" fillId="0" borderId="13" xfId="91" applyNumberFormat="1" applyFont="1" applyBorder="1" applyAlignment="1">
      <alignment horizontal="right" vertical="center" indent="1"/>
    </xf>
    <xf numFmtId="9" fontId="33" fillId="0" borderId="40" xfId="91" applyNumberFormat="1" applyFont="1" applyBorder="1" applyAlignment="1">
      <alignment horizontal="right" vertical="center" indent="1"/>
    </xf>
    <xf numFmtId="9" fontId="33" fillId="0" borderId="10" xfId="91" applyNumberFormat="1" applyFont="1" applyBorder="1" applyAlignment="1">
      <alignment horizontal="right" vertical="center" indent="1"/>
    </xf>
    <xf numFmtId="0" fontId="33" fillId="0" borderId="0" xfId="91" applyFont="1" applyFill="1" applyAlignment="1">
      <alignment horizontal="right" vertical="center" indent="1"/>
    </xf>
    <xf numFmtId="0" fontId="33" fillId="0" borderId="40" xfId="91" applyFont="1" applyBorder="1" applyAlignment="1">
      <alignment horizontal="right" vertical="center" indent="1"/>
    </xf>
    <xf numFmtId="0" fontId="33" fillId="0" borderId="10" xfId="91" applyFont="1" applyBorder="1" applyAlignment="1">
      <alignment horizontal="right" vertical="center" indent="1"/>
    </xf>
    <xf numFmtId="1" fontId="36" fillId="0" borderId="0" xfId="91" applyNumberFormat="1" applyFont="1" applyFill="1" applyAlignment="1">
      <alignment horizontal="right" vertical="center" indent="1"/>
    </xf>
    <xf numFmtId="9" fontId="36" fillId="3" borderId="40" xfId="91" applyNumberFormat="1" applyFont="1" applyFill="1" applyBorder="1" applyAlignment="1">
      <alignment horizontal="right" vertical="center" indent="1"/>
    </xf>
    <xf numFmtId="9" fontId="36" fillId="3" borderId="10" xfId="91" applyNumberFormat="1" applyFont="1" applyFill="1" applyBorder="1" applyAlignment="1">
      <alignment horizontal="right" vertical="center" indent="1"/>
    </xf>
    <xf numFmtId="0" fontId="36" fillId="3" borderId="0" xfId="91" applyFont="1" applyFill="1" applyAlignment="1">
      <alignment horizontal="left" vertical="center" indent="1"/>
    </xf>
    <xf numFmtId="0" fontId="33" fillId="3" borderId="0" xfId="91" applyFont="1" applyFill="1" applyAlignment="1">
      <alignment horizontal="right" vertical="center" indent="1"/>
    </xf>
    <xf numFmtId="1" fontId="36" fillId="0" borderId="0" xfId="91" applyNumberFormat="1" applyFont="1" applyFill="1" applyBorder="1" applyAlignment="1">
      <alignment horizontal="right" vertical="center" indent="1"/>
    </xf>
    <xf numFmtId="1" fontId="36" fillId="3" borderId="0" xfId="91" applyNumberFormat="1" applyFont="1" applyFill="1" applyBorder="1" applyAlignment="1">
      <alignment horizontal="right" vertical="center" indent="1"/>
    </xf>
    <xf numFmtId="0" fontId="36" fillId="3" borderId="0" xfId="91" applyFont="1" applyFill="1" applyBorder="1" applyAlignment="1">
      <alignment horizontal="right" vertical="center" indent="1"/>
    </xf>
    <xf numFmtId="0" fontId="36" fillId="3" borderId="0" xfId="91" applyFont="1" applyFill="1" applyBorder="1" applyAlignment="1">
      <alignment horizontal="left" vertical="center" indent="1"/>
    </xf>
    <xf numFmtId="1" fontId="33" fillId="0" borderId="0" xfId="91" applyNumberFormat="1" applyFont="1" applyFill="1" applyBorder="1" applyAlignment="1">
      <alignment horizontal="right" vertical="center" indent="1"/>
    </xf>
    <xf numFmtId="0" fontId="33" fillId="0" borderId="0" xfId="91" applyFont="1" applyBorder="1" applyAlignment="1">
      <alignment horizontal="left" vertical="center" indent="1"/>
    </xf>
    <xf numFmtId="9" fontId="33" fillId="0" borderId="11" xfId="91" applyNumberFormat="1" applyFont="1" applyBorder="1" applyAlignment="1">
      <alignment horizontal="right" vertical="center" indent="1"/>
    </xf>
    <xf numFmtId="0" fontId="36" fillId="0" borderId="0" xfId="91" applyFont="1" applyFill="1" applyBorder="1" applyAlignment="1">
      <alignment horizontal="center" vertical="center"/>
    </xf>
    <xf numFmtId="0" fontId="36" fillId="0" borderId="14" xfId="91" applyFont="1" applyBorder="1" applyAlignment="1">
      <alignment horizontal="center"/>
    </xf>
    <xf numFmtId="0" fontId="36" fillId="0" borderId="13" xfId="91" applyFont="1" applyBorder="1" applyAlignment="1">
      <alignment horizontal="center"/>
    </xf>
    <xf numFmtId="0" fontId="36" fillId="0" borderId="1" xfId="91" applyFont="1" applyBorder="1" applyAlignment="1">
      <alignment horizontal="center" vertical="center"/>
    </xf>
    <xf numFmtId="0" fontId="36" fillId="0" borderId="2" xfId="91" applyFont="1" applyBorder="1" applyAlignment="1">
      <alignment horizontal="left" vertical="center" indent="1"/>
    </xf>
    <xf numFmtId="0" fontId="33" fillId="0" borderId="11" xfId="91" applyFont="1" applyBorder="1" applyAlignment="1">
      <alignment vertical="center"/>
    </xf>
    <xf numFmtId="0" fontId="33" fillId="0" borderId="10" xfId="91" applyFont="1" applyBorder="1" applyAlignment="1">
      <alignment vertical="center"/>
    </xf>
    <xf numFmtId="0" fontId="33" fillId="0" borderId="0" xfId="91" applyFont="1" applyFill="1" applyAlignment="1">
      <alignment vertical="center"/>
    </xf>
    <xf numFmtId="0" fontId="33" fillId="0" borderId="39" xfId="91" applyFont="1" applyBorder="1" applyAlignment="1">
      <alignment vertical="center"/>
    </xf>
    <xf numFmtId="0" fontId="39" fillId="0" borderId="8" xfId="91" applyFont="1" applyBorder="1" applyAlignment="1">
      <alignment vertical="center"/>
    </xf>
    <xf numFmtId="3" fontId="33" fillId="0" borderId="0" xfId="91" applyNumberFormat="1" applyFont="1" applyFill="1" applyAlignment="1">
      <alignment horizontal="right" vertical="center" indent="1"/>
    </xf>
    <xf numFmtId="3" fontId="33" fillId="0" borderId="0" xfId="92" applyNumberFormat="1" applyFont="1" applyAlignment="1">
      <alignment horizontal="right" vertical="center" indent="1"/>
    </xf>
    <xf numFmtId="3" fontId="33" fillId="0" borderId="40" xfId="91" applyNumberFormat="1" applyFont="1" applyBorder="1" applyAlignment="1">
      <alignment horizontal="right" vertical="center" indent="1"/>
    </xf>
    <xf numFmtId="3" fontId="33" fillId="0" borderId="10" xfId="91" applyNumberFormat="1" applyFont="1" applyBorder="1" applyAlignment="1">
      <alignment horizontal="right" vertical="center" indent="1"/>
    </xf>
    <xf numFmtId="3" fontId="36" fillId="0" borderId="0" xfId="91" applyNumberFormat="1" applyFont="1" applyFill="1" applyAlignment="1">
      <alignment horizontal="right" vertical="center" indent="1"/>
    </xf>
    <xf numFmtId="3" fontId="36" fillId="3" borderId="0" xfId="91" applyNumberFormat="1" applyFont="1" applyFill="1" applyAlignment="1">
      <alignment horizontal="right" vertical="center" indent="1"/>
    </xf>
    <xf numFmtId="3" fontId="33" fillId="0" borderId="0" xfId="91" applyNumberFormat="1" applyFont="1" applyFill="1" applyBorder="1" applyAlignment="1">
      <alignment horizontal="right" vertical="center" indent="1"/>
    </xf>
    <xf numFmtId="0" fontId="33" fillId="0" borderId="39" xfId="91" applyFont="1" applyBorder="1"/>
    <xf numFmtId="0" fontId="39" fillId="0" borderId="8" xfId="91" applyFont="1" applyBorder="1"/>
    <xf numFmtId="0" fontId="98" fillId="0" borderId="0" xfId="91" applyFont="1"/>
    <xf numFmtId="0" fontId="98" fillId="0" borderId="0" xfId="91" applyFont="1" applyAlignment="1">
      <alignment vertical="center"/>
    </xf>
    <xf numFmtId="0" fontId="36" fillId="0" borderId="14" xfId="89" applyFont="1" applyFill="1" applyBorder="1" applyAlignment="1">
      <alignment horizontal="right"/>
    </xf>
    <xf numFmtId="165" fontId="33" fillId="2" borderId="0" xfId="71" applyNumberFormat="1" applyFont="1" applyFill="1" applyAlignment="1">
      <alignment horizontal="right"/>
    </xf>
    <xf numFmtId="0" fontId="33" fillId="0" borderId="0" xfId="93" applyFont="1"/>
    <xf numFmtId="0" fontId="3" fillId="0" borderId="0" xfId="93"/>
    <xf numFmtId="0" fontId="33" fillId="0" borderId="0" xfId="93" applyFont="1" applyFill="1" applyBorder="1"/>
    <xf numFmtId="0" fontId="33" fillId="0" borderId="0" xfId="93" applyFont="1" applyFill="1" applyBorder="1" applyAlignment="1">
      <alignment horizontal="left" vertical="center" indent="1"/>
    </xf>
    <xf numFmtId="3" fontId="36" fillId="2" borderId="0" xfId="93" applyNumberFormat="1" applyFont="1" applyFill="1" applyBorder="1" applyAlignment="1">
      <alignment horizontal="right" vertical="center" indent="1"/>
    </xf>
    <xf numFmtId="3" fontId="36" fillId="3" borderId="0" xfId="93" applyNumberFormat="1" applyFont="1" applyFill="1" applyBorder="1" applyAlignment="1">
      <alignment horizontal="right" vertical="center" indent="1"/>
    </xf>
    <xf numFmtId="0" fontId="36" fillId="3" borderId="0" xfId="93" applyFont="1" applyFill="1" applyAlignment="1">
      <alignment horizontal="left" vertical="center" indent="1"/>
    </xf>
    <xf numFmtId="3" fontId="33" fillId="2" borderId="0" xfId="93" applyNumberFormat="1" applyFont="1" applyFill="1" applyBorder="1" applyAlignment="1">
      <alignment horizontal="right" vertical="center" indent="1"/>
    </xf>
    <xf numFmtId="0" fontId="33" fillId="2" borderId="0" xfId="93" applyFont="1" applyFill="1" applyAlignment="1">
      <alignment horizontal="left" vertical="center" indent="1"/>
    </xf>
    <xf numFmtId="0" fontId="33" fillId="0" borderId="0" xfId="93" applyFont="1" applyAlignment="1">
      <alignment horizontal="left" vertical="center" indent="1"/>
    </xf>
    <xf numFmtId="0" fontId="36" fillId="0" borderId="2" xfId="93" applyFont="1" applyFill="1" applyBorder="1" applyAlignment="1">
      <alignment horizontal="left" vertical="center" indent="1"/>
    </xf>
    <xf numFmtId="0" fontId="36" fillId="0" borderId="2" xfId="93" applyFont="1" applyBorder="1" applyAlignment="1">
      <alignment horizontal="left" vertical="center" indent="1"/>
    </xf>
    <xf numFmtId="0" fontId="33" fillId="0" borderId="0" xfId="93" applyFont="1" applyFill="1" applyBorder="1" applyAlignment="1">
      <alignment vertical="center"/>
    </xf>
    <xf numFmtId="0" fontId="33" fillId="0" borderId="0" xfId="93" applyFont="1" applyAlignment="1">
      <alignment vertical="center"/>
    </xf>
    <xf numFmtId="0" fontId="98" fillId="0" borderId="0" xfId="93" applyFont="1" applyAlignment="1">
      <alignment vertical="center"/>
    </xf>
    <xf numFmtId="1" fontId="33" fillId="2" borderId="0" xfId="93" applyNumberFormat="1" applyFont="1" applyFill="1" applyBorder="1" applyAlignment="1">
      <alignment horizontal="right" vertical="center" indent="1"/>
    </xf>
    <xf numFmtId="3" fontId="33" fillId="2" borderId="0" xfId="93" applyNumberFormat="1" applyFont="1" applyFill="1" applyAlignment="1">
      <alignment horizontal="right" vertical="center" indent="1"/>
    </xf>
    <xf numFmtId="3" fontId="36" fillId="2" borderId="0" xfId="93" applyNumberFormat="1" applyFont="1" applyFill="1" applyAlignment="1">
      <alignment horizontal="right" vertical="center" indent="1"/>
    </xf>
    <xf numFmtId="0" fontId="36" fillId="0" borderId="0" xfId="93" applyFont="1" applyBorder="1" applyAlignment="1">
      <alignment horizontal="center" vertical="center"/>
    </xf>
    <xf numFmtId="0" fontId="36" fillId="0" borderId="2" xfId="93" applyFont="1" applyBorder="1" applyAlignment="1">
      <alignment horizontal="center" vertical="center"/>
    </xf>
    <xf numFmtId="0" fontId="39" fillId="0" borderId="0" xfId="93" applyFont="1"/>
    <xf numFmtId="0" fontId="98" fillId="0" borderId="0" xfId="93" applyFont="1"/>
    <xf numFmtId="0" fontId="33" fillId="2" borderId="0" xfId="93" applyFont="1" applyFill="1" applyAlignment="1">
      <alignment vertical="center"/>
    </xf>
    <xf numFmtId="0" fontId="33" fillId="2" borderId="0" xfId="93" applyFont="1" applyFill="1" applyBorder="1"/>
    <xf numFmtId="0" fontId="33" fillId="2" borderId="0" xfId="93" applyFont="1" applyFill="1" applyBorder="1" applyAlignment="1">
      <alignment vertical="center"/>
    </xf>
    <xf numFmtId="0" fontId="39" fillId="2" borderId="0" xfId="93" applyFont="1" applyFill="1" applyAlignment="1">
      <alignment vertical="center"/>
    </xf>
    <xf numFmtId="0" fontId="36" fillId="2" borderId="2" xfId="93" applyFont="1" applyFill="1" applyBorder="1" applyAlignment="1">
      <alignment horizontal="left" vertical="center" indent="1"/>
    </xf>
    <xf numFmtId="0" fontId="36" fillId="2" borderId="2" xfId="93" applyFont="1" applyFill="1" applyBorder="1" applyAlignment="1">
      <alignment horizontal="center" vertical="center"/>
    </xf>
    <xf numFmtId="0" fontId="36" fillId="2" borderId="0" xfId="93" applyFont="1" applyFill="1" applyBorder="1" applyAlignment="1">
      <alignment horizontal="center" vertical="center"/>
    </xf>
    <xf numFmtId="0" fontId="33" fillId="2" borderId="0" xfId="93" applyFont="1" applyFill="1"/>
    <xf numFmtId="0" fontId="33" fillId="2" borderId="0" xfId="93" applyFont="1" applyFill="1" applyBorder="1" applyAlignment="1">
      <alignment horizontal="right" indent="1"/>
    </xf>
    <xf numFmtId="3" fontId="36" fillId="3" borderId="0" xfId="93" applyNumberFormat="1" applyFont="1" applyFill="1" applyAlignment="1">
      <alignment horizontal="right" vertical="center" indent="1"/>
    </xf>
    <xf numFmtId="165" fontId="46" fillId="0" borderId="0" xfId="71" applyNumberFormat="1" applyFont="1" applyFill="1" applyAlignment="1">
      <alignment horizontal="right"/>
    </xf>
    <xf numFmtId="0" fontId="44" fillId="0" borderId="1" xfId="84" applyFont="1" applyFill="1" applyBorder="1" applyAlignment="1">
      <alignment horizontal="center" vertical="center" wrapText="1" readingOrder="1"/>
    </xf>
    <xf numFmtId="0" fontId="48" fillId="0" borderId="0" xfId="18" applyFont="1"/>
    <xf numFmtId="0" fontId="48" fillId="0" borderId="0" xfId="18" applyFont="1" applyAlignment="1">
      <alignment horizontal="left" vertical="center" readingOrder="1"/>
    </xf>
    <xf numFmtId="3" fontId="46" fillId="0" borderId="0" xfId="98" applyNumberFormat="1" applyFont="1" applyAlignment="1">
      <alignment horizontal="right" vertical="center" indent="1"/>
    </xf>
    <xf numFmtId="3" fontId="33" fillId="0" borderId="0" xfId="98" applyNumberFormat="1" applyFont="1" applyAlignment="1">
      <alignment horizontal="right" vertical="center" indent="1"/>
    </xf>
    <xf numFmtId="0" fontId="98" fillId="0" borderId="0" xfId="133" applyFont="1" applyFill="1"/>
    <xf numFmtId="0" fontId="55" fillId="0" borderId="0" xfId="133" applyFont="1" applyFill="1"/>
    <xf numFmtId="0" fontId="33" fillId="0" borderId="0" xfId="133" applyFont="1" applyFill="1"/>
    <xf numFmtId="0" fontId="98" fillId="2" borderId="0" xfId="133" applyFont="1" applyFill="1" applyAlignment="1"/>
    <xf numFmtId="0" fontId="39" fillId="0" borderId="0" xfId="133" applyFont="1" applyAlignment="1">
      <alignment horizontal="right"/>
    </xf>
    <xf numFmtId="0" fontId="98" fillId="0" borderId="0" xfId="133" applyFont="1" applyFill="1" applyAlignment="1"/>
    <xf numFmtId="0" fontId="39" fillId="0" borderId="0" xfId="133" applyFont="1" applyFill="1" applyAlignment="1">
      <alignment horizontal="right"/>
    </xf>
    <xf numFmtId="0" fontId="33" fillId="0" borderId="0" xfId="133" applyFont="1"/>
    <xf numFmtId="0" fontId="59" fillId="0" borderId="0" xfId="133" applyFont="1" applyFill="1"/>
    <xf numFmtId="0" fontId="33" fillId="0" borderId="0" xfId="133" applyFont="1" applyAlignment="1">
      <alignment horizontal="left"/>
    </xf>
    <xf numFmtId="0" fontId="60" fillId="0" borderId="0" xfId="133" applyFont="1"/>
    <xf numFmtId="0" fontId="33" fillId="0" borderId="0" xfId="133" applyFont="1" applyAlignment="1">
      <alignment horizontal="right"/>
    </xf>
    <xf numFmtId="0" fontId="33" fillId="0" borderId="0" xfId="133" applyFont="1" applyFill="1" applyAlignment="1">
      <alignment horizontal="right"/>
    </xf>
    <xf numFmtId="0" fontId="44" fillId="0" borderId="0" xfId="133" applyFont="1" applyFill="1"/>
    <xf numFmtId="0" fontId="44" fillId="0" borderId="0" xfId="133" applyFont="1"/>
    <xf numFmtId="0" fontId="44" fillId="0" borderId="0" xfId="133" applyFont="1" applyAlignment="1">
      <alignment horizontal="left"/>
    </xf>
    <xf numFmtId="0" fontId="36" fillId="0" borderId="0" xfId="133" applyFont="1"/>
    <xf numFmtId="0" fontId="62" fillId="0" borderId="0" xfId="133" applyFont="1"/>
    <xf numFmtId="0" fontId="36" fillId="0" borderId="0" xfId="133" applyFont="1" applyAlignment="1">
      <alignment horizontal="right"/>
    </xf>
    <xf numFmtId="0" fontId="62" fillId="0" borderId="0" xfId="133" applyFont="1" applyFill="1"/>
    <xf numFmtId="0" fontId="36" fillId="0" borderId="1" xfId="133" applyFont="1" applyFill="1" applyBorder="1" applyAlignment="1">
      <alignment horizontal="left" vertical="center" indent="1"/>
    </xf>
    <xf numFmtId="0" fontId="36" fillId="0" borderId="1" xfId="133" applyFont="1" applyFill="1" applyBorder="1" applyAlignment="1">
      <alignment vertical="center"/>
    </xf>
    <xf numFmtId="0" fontId="36" fillId="0" borderId="1" xfId="133" applyFont="1" applyBorder="1" applyAlignment="1">
      <alignment horizontal="left" vertical="center" indent="1"/>
    </xf>
    <xf numFmtId="0" fontId="36" fillId="0" borderId="1" xfId="133" applyFont="1" applyBorder="1" applyAlignment="1">
      <alignment horizontal="right" vertical="center"/>
    </xf>
    <xf numFmtId="0" fontId="36" fillId="0" borderId="1" xfId="133" applyFont="1" applyBorder="1" applyAlignment="1">
      <alignment horizontal="left" indent="1"/>
    </xf>
    <xf numFmtId="0" fontId="36" fillId="0" borderId="1" xfId="133" applyFont="1" applyFill="1" applyBorder="1" applyAlignment="1">
      <alignment horizontal="right" vertical="center"/>
    </xf>
    <xf numFmtId="0" fontId="65" fillId="5" borderId="0" xfId="133" applyFont="1" applyFill="1" applyBorder="1" applyAlignment="1" applyProtection="1">
      <alignment horizontal="center" vertical="center"/>
    </xf>
    <xf numFmtId="0" fontId="33" fillId="0" borderId="0" xfId="133" applyFont="1" applyFill="1" applyAlignment="1">
      <alignment horizontal="left" vertical="center"/>
    </xf>
    <xf numFmtId="3" fontId="46" fillId="0" borderId="0" xfId="133" applyNumberFormat="1" applyFont="1" applyFill="1" applyAlignment="1">
      <alignment vertical="center"/>
    </xf>
    <xf numFmtId="0" fontId="33" fillId="0" borderId="0" xfId="133" applyFont="1" applyAlignment="1">
      <alignment vertical="center"/>
    </xf>
    <xf numFmtId="0" fontId="33" fillId="0" borderId="0" xfId="133" applyFont="1" applyAlignment="1">
      <alignment horizontal="right" vertical="center"/>
    </xf>
    <xf numFmtId="3" fontId="33" fillId="0" borderId="0" xfId="133" applyNumberFormat="1" applyFont="1" applyAlignment="1">
      <alignment horizontal="right" vertical="center"/>
    </xf>
    <xf numFmtId="3" fontId="33" fillId="0" borderId="0" xfId="133" applyNumberFormat="1" applyFont="1" applyFill="1" applyAlignment="1">
      <alignment horizontal="right" vertical="center"/>
    </xf>
    <xf numFmtId="0" fontId="33" fillId="0" borderId="0" xfId="133" applyFont="1" applyFill="1" applyAlignment="1">
      <alignment vertical="center"/>
    </xf>
    <xf numFmtId="0" fontId="33" fillId="0" borderId="0" xfId="133" applyFont="1" applyFill="1" applyAlignment="1">
      <alignment horizontal="right" vertical="center"/>
    </xf>
    <xf numFmtId="0" fontId="44" fillId="0" borderId="0" xfId="133" applyFont="1" applyAlignment="1">
      <alignment vertical="center"/>
    </xf>
    <xf numFmtId="0" fontId="36" fillId="0" borderId="0" xfId="133" applyFont="1" applyAlignment="1">
      <alignment horizontal="right" vertical="center"/>
    </xf>
    <xf numFmtId="0" fontId="44" fillId="0" borderId="0" xfId="133" applyFont="1" applyFill="1" applyAlignment="1">
      <alignment vertical="center"/>
    </xf>
    <xf numFmtId="0" fontId="36" fillId="0" borderId="0" xfId="133" applyFont="1" applyFill="1" applyAlignment="1">
      <alignment horizontal="right" vertical="center"/>
    </xf>
    <xf numFmtId="0" fontId="65" fillId="2" borderId="0" xfId="133" applyFont="1" applyFill="1" applyBorder="1" applyAlignment="1" applyProtection="1">
      <alignment horizontal="left" vertical="top"/>
    </xf>
    <xf numFmtId="0" fontId="65" fillId="2" borderId="0" xfId="133" applyFont="1" applyFill="1" applyBorder="1" applyAlignment="1" applyProtection="1">
      <alignment horizontal="center" vertical="top"/>
    </xf>
    <xf numFmtId="3" fontId="33" fillId="0" borderId="0" xfId="133" applyNumberFormat="1" applyFont="1" applyAlignment="1">
      <alignment horizontal="right"/>
    </xf>
    <xf numFmtId="3" fontId="33" fillId="0" borderId="0" xfId="133" applyNumberFormat="1" applyFont="1" applyFill="1" applyAlignment="1">
      <alignment horizontal="right"/>
    </xf>
    <xf numFmtId="0" fontId="66" fillId="2" borderId="0" xfId="133" applyFont="1" applyFill="1" applyBorder="1" applyAlignment="1">
      <alignment horizontal="right"/>
    </xf>
    <xf numFmtId="0" fontId="33" fillId="2" borderId="0" xfId="133" applyFont="1" applyFill="1" applyBorder="1" applyAlignment="1"/>
    <xf numFmtId="0" fontId="33" fillId="0" borderId="0" xfId="133" applyFont="1" applyAlignment="1">
      <alignment horizontal="left" vertical="center"/>
    </xf>
    <xf numFmtId="0" fontId="66" fillId="5" borderId="0" xfId="133" applyFont="1" applyFill="1" applyBorder="1" applyAlignment="1" applyProtection="1">
      <alignment horizontal="right" vertical="center"/>
    </xf>
    <xf numFmtId="0" fontId="67" fillId="0" borderId="0" xfId="133" applyFont="1" applyBorder="1" applyAlignment="1" applyProtection="1">
      <alignment horizontal="center" vertical="top"/>
    </xf>
    <xf numFmtId="0" fontId="60" fillId="5" borderId="0" xfId="133" applyFont="1" applyFill="1" applyBorder="1" applyAlignment="1" applyProtection="1">
      <alignment horizontal="right" vertical="center"/>
    </xf>
    <xf numFmtId="9" fontId="67" fillId="5" borderId="0" xfId="133" applyNumberFormat="1" applyFont="1" applyFill="1" applyBorder="1" applyAlignment="1" applyProtection="1">
      <alignment horizontal="right" vertical="center"/>
    </xf>
    <xf numFmtId="0" fontId="36" fillId="0" borderId="0" xfId="133" applyFont="1" applyFill="1" applyAlignment="1">
      <alignment horizontal="left" vertical="center"/>
    </xf>
    <xf numFmtId="3" fontId="48" fillId="0" borderId="0" xfId="133" applyNumberFormat="1" applyFont="1" applyFill="1" applyAlignment="1">
      <alignment vertical="center"/>
    </xf>
    <xf numFmtId="0" fontId="36" fillId="0" borderId="0" xfId="133" applyFont="1" applyAlignment="1">
      <alignment horizontal="left"/>
    </xf>
    <xf numFmtId="3" fontId="36" fillId="0" borderId="0" xfId="133" applyNumberFormat="1" applyFont="1" applyFill="1" applyAlignment="1">
      <alignment horizontal="right" vertical="center"/>
    </xf>
    <xf numFmtId="3" fontId="60" fillId="2" borderId="0" xfId="133" applyNumberFormat="1" applyFont="1" applyFill="1" applyBorder="1" applyAlignment="1" applyProtection="1">
      <alignment vertical="center"/>
    </xf>
    <xf numFmtId="3" fontId="46" fillId="0" borderId="0" xfId="133" applyNumberFormat="1" applyFont="1" applyFill="1" applyAlignment="1">
      <alignment vertical="center" wrapText="1"/>
    </xf>
    <xf numFmtId="0" fontId="33" fillId="0" borderId="0" xfId="133" applyFont="1" applyAlignment="1">
      <alignment horizontal="left" vertical="center" wrapText="1"/>
    </xf>
    <xf numFmtId="0" fontId="33" fillId="0" borderId="0" xfId="133" applyFont="1" applyFill="1" applyAlignment="1">
      <alignment horizontal="left" vertical="center" wrapText="1"/>
    </xf>
    <xf numFmtId="3" fontId="66" fillId="2" borderId="0" xfId="133" applyNumberFormat="1" applyFont="1" applyFill="1" applyBorder="1" applyAlignment="1" applyProtection="1">
      <alignment vertical="center"/>
    </xf>
    <xf numFmtId="3" fontId="33" fillId="0" borderId="0" xfId="133" applyNumberFormat="1" applyFont="1" applyAlignment="1">
      <alignment horizontal="right" vertical="center" wrapText="1"/>
    </xf>
    <xf numFmtId="3" fontId="33" fillId="0" borderId="0" xfId="133" applyNumberFormat="1" applyFont="1" applyFill="1" applyAlignment="1">
      <alignment horizontal="right" vertical="center" wrapText="1"/>
    </xf>
    <xf numFmtId="0" fontId="60" fillId="2" borderId="0" xfId="133" applyFont="1" applyFill="1" applyBorder="1" applyAlignment="1" applyProtection="1">
      <alignment vertical="center"/>
    </xf>
    <xf numFmtId="3" fontId="48" fillId="0" borderId="0" xfId="133" applyNumberFormat="1" applyFont="1" applyFill="1" applyAlignment="1">
      <alignment vertical="center" wrapText="1"/>
    </xf>
    <xf numFmtId="0" fontId="46" fillId="0" borderId="0" xfId="133" applyFont="1" applyFill="1" applyAlignment="1">
      <alignment vertical="center"/>
    </xf>
    <xf numFmtId="3" fontId="46" fillId="0" borderId="0" xfId="133" applyNumberFormat="1" applyFont="1" applyFill="1" applyAlignment="1">
      <alignment horizontal="right" vertical="center" wrapText="1"/>
    </xf>
    <xf numFmtId="1" fontId="60" fillId="2" borderId="0" xfId="133" applyNumberFormat="1" applyFont="1" applyFill="1" applyBorder="1" applyAlignment="1" applyProtection="1">
      <alignment vertical="center"/>
    </xf>
    <xf numFmtId="0" fontId="36" fillId="0" borderId="1" xfId="133" applyFont="1" applyBorder="1"/>
    <xf numFmtId="0" fontId="46" fillId="0" borderId="0" xfId="133" applyFont="1" applyFill="1" applyAlignment="1"/>
    <xf numFmtId="4" fontId="33" fillId="0" borderId="0" xfId="133" applyNumberFormat="1" applyFont="1" applyAlignment="1">
      <alignment horizontal="right" vertical="center"/>
    </xf>
    <xf numFmtId="0" fontId="33" fillId="0" borderId="0" xfId="133" applyFont="1" applyFill="1" applyAlignment="1"/>
    <xf numFmtId="2" fontId="33" fillId="0" borderId="0" xfId="133" applyNumberFormat="1" applyFont="1" applyAlignment="1">
      <alignment horizontal="right" vertical="center"/>
    </xf>
    <xf numFmtId="164" fontId="66" fillId="2" borderId="0" xfId="133" applyNumberFormat="1" applyFont="1" applyFill="1" applyBorder="1" applyAlignment="1" applyProtection="1">
      <alignment vertical="center"/>
    </xf>
    <xf numFmtId="0" fontId="33" fillId="0" borderId="2" xfId="133" applyFont="1" applyBorder="1" applyAlignment="1">
      <alignment horizontal="left" vertical="center"/>
    </xf>
    <xf numFmtId="3" fontId="33" fillId="0" borderId="2" xfId="133" applyNumberFormat="1" applyFont="1" applyBorder="1" applyAlignment="1">
      <alignment horizontal="right" vertical="center"/>
    </xf>
    <xf numFmtId="164" fontId="33" fillId="0" borderId="0" xfId="133" applyNumberFormat="1" applyFont="1" applyAlignment="1">
      <alignment horizontal="right" vertical="center"/>
    </xf>
    <xf numFmtId="166" fontId="33" fillId="0" borderId="0" xfId="133" applyNumberFormat="1" applyFont="1" applyAlignment="1">
      <alignment horizontal="right" vertical="center"/>
    </xf>
    <xf numFmtId="0" fontId="33" fillId="0" borderId="2" xfId="133" applyFont="1" applyFill="1" applyBorder="1" applyAlignment="1">
      <alignment horizontal="left" vertical="center"/>
    </xf>
    <xf numFmtId="3" fontId="33" fillId="0" borderId="2" xfId="133" applyNumberFormat="1" applyFont="1" applyFill="1" applyBorder="1" applyAlignment="1">
      <alignment horizontal="right" vertical="center"/>
    </xf>
    <xf numFmtId="164" fontId="60" fillId="2" borderId="0" xfId="133" applyNumberFormat="1" applyFont="1" applyFill="1" applyBorder="1" applyAlignment="1" applyProtection="1">
      <alignment vertical="center"/>
    </xf>
    <xf numFmtId="0" fontId="36" fillId="0" borderId="0" xfId="133" applyFont="1" applyFill="1" applyAlignment="1">
      <alignment vertical="center"/>
    </xf>
    <xf numFmtId="0" fontId="36" fillId="3" borderId="0" xfId="133" applyFont="1" applyFill="1" applyAlignment="1">
      <alignment horizontal="left" vertical="center"/>
    </xf>
    <xf numFmtId="3" fontId="36" fillId="3" borderId="0" xfId="133" applyNumberFormat="1" applyFont="1" applyFill="1" applyAlignment="1">
      <alignment horizontal="right" vertical="center"/>
    </xf>
    <xf numFmtId="167" fontId="33" fillId="0" borderId="0" xfId="133" applyNumberFormat="1" applyFont="1" applyAlignment="1">
      <alignment horizontal="right" vertical="center"/>
    </xf>
    <xf numFmtId="0" fontId="36" fillId="0" borderId="0" xfId="133" applyFont="1" applyFill="1" applyAlignment="1">
      <alignment horizontal="left" vertical="center" indent="1"/>
    </xf>
    <xf numFmtId="0" fontId="33" fillId="0" borderId="0" xfId="133" applyFont="1" applyFill="1" applyAlignment="1">
      <alignment horizontal="left"/>
    </xf>
    <xf numFmtId="2" fontId="33" fillId="0" borderId="0" xfId="133" applyNumberFormat="1" applyFont="1" applyFill="1" applyAlignment="1">
      <alignment horizontal="right"/>
    </xf>
    <xf numFmtId="4" fontId="33" fillId="0" borderId="0" xfId="133" applyNumberFormat="1" applyFont="1" applyFill="1" applyAlignment="1">
      <alignment horizontal="right" vertical="center"/>
    </xf>
    <xf numFmtId="0" fontId="35" fillId="0" borderId="0" xfId="133" applyFont="1" applyAlignment="1">
      <alignment vertical="center"/>
    </xf>
    <xf numFmtId="0" fontId="46" fillId="0" borderId="0" xfId="133" applyFont="1" applyAlignment="1">
      <alignment horizontal="left" vertical="center"/>
    </xf>
    <xf numFmtId="0" fontId="35" fillId="0" borderId="0" xfId="133" applyFont="1" applyFill="1" applyAlignment="1">
      <alignment vertical="center"/>
    </xf>
    <xf numFmtId="2" fontId="33" fillId="0" borderId="0" xfId="133" applyNumberFormat="1" applyFont="1" applyFill="1" applyAlignment="1">
      <alignment horizontal="right" vertical="center"/>
    </xf>
    <xf numFmtId="0" fontId="36" fillId="0" borderId="0" xfId="133" applyFont="1" applyAlignment="1">
      <alignment vertical="center"/>
    </xf>
    <xf numFmtId="0" fontId="44" fillId="0" borderId="0" xfId="133" applyFont="1" applyAlignment="1">
      <alignment horizontal="right" vertical="center"/>
    </xf>
    <xf numFmtId="164" fontId="33" fillId="0" borderId="0" xfId="133" applyNumberFormat="1" applyFont="1" applyFill="1" applyAlignment="1">
      <alignment horizontal="right" vertical="center"/>
    </xf>
    <xf numFmtId="0" fontId="33" fillId="2" borderId="0" xfId="133" applyFont="1" applyFill="1" applyAlignment="1">
      <alignment horizontal="right"/>
    </xf>
    <xf numFmtId="0" fontId="0" fillId="0" borderId="0" xfId="133" applyFont="1" applyFill="1" applyAlignment="1">
      <alignment horizontal="left" vertical="center"/>
    </xf>
    <xf numFmtId="3" fontId="33" fillId="2" borderId="0" xfId="133" applyNumberFormat="1" applyFont="1" applyFill="1" applyAlignment="1">
      <alignment horizontal="right" vertical="center"/>
    </xf>
    <xf numFmtId="1" fontId="33" fillId="0" borderId="0" xfId="133" applyNumberFormat="1" applyFont="1" applyAlignment="1">
      <alignment horizontal="right" vertical="center"/>
    </xf>
    <xf numFmtId="0" fontId="66" fillId="2" borderId="0" xfId="133" applyFont="1" applyFill="1" applyBorder="1" applyAlignment="1" applyProtection="1">
      <alignment horizontal="center" vertical="center"/>
    </xf>
    <xf numFmtId="0" fontId="46" fillId="0" borderId="0" xfId="133" applyFont="1" applyFill="1" applyAlignment="1">
      <alignment horizontal="left" vertical="center" wrapText="1"/>
    </xf>
    <xf numFmtId="3" fontId="33" fillId="2" borderId="0" xfId="133" applyNumberFormat="1" applyFont="1" applyFill="1" applyAlignment="1">
      <alignment horizontal="right" vertical="center" wrapText="1"/>
    </xf>
    <xf numFmtId="0" fontId="33" fillId="2" borderId="0" xfId="133" applyFont="1" applyFill="1" applyAlignment="1">
      <alignment horizontal="right" wrapText="1"/>
    </xf>
    <xf numFmtId="0" fontId="33" fillId="0" borderId="0" xfId="133" applyFont="1" applyAlignment="1">
      <alignment horizontal="right" wrapText="1"/>
    </xf>
    <xf numFmtId="166" fontId="33" fillId="0" borderId="0" xfId="133" applyNumberFormat="1" applyFont="1" applyAlignment="1">
      <alignment horizontal="right" vertical="center" wrapText="1"/>
    </xf>
    <xf numFmtId="0" fontId="33" fillId="0" borderId="0" xfId="133" applyFont="1" applyFill="1" applyAlignment="1">
      <alignment horizontal="right" vertical="center" wrapText="1"/>
    </xf>
    <xf numFmtId="0" fontId="36" fillId="2" borderId="0" xfId="133" applyFont="1" applyFill="1" applyBorder="1" applyAlignment="1" applyProtection="1">
      <alignment horizontal="left" vertical="top" wrapText="1"/>
    </xf>
    <xf numFmtId="0" fontId="66" fillId="2" borderId="0" xfId="133" applyFont="1" applyFill="1" applyBorder="1" applyAlignment="1" applyProtection="1">
      <alignment horizontal="center" vertical="top" wrapText="1"/>
    </xf>
    <xf numFmtId="0" fontId="33" fillId="0" borderId="0" xfId="133" applyFont="1" applyAlignment="1">
      <alignment wrapText="1"/>
    </xf>
    <xf numFmtId="0" fontId="46" fillId="0" borderId="0" xfId="133" applyFont="1" applyFill="1" applyAlignment="1">
      <alignment horizontal="left" vertical="center"/>
    </xf>
    <xf numFmtId="0" fontId="0" fillId="0" borderId="0" xfId="133" applyFont="1" applyAlignment="1">
      <alignment horizontal="left" vertical="center"/>
    </xf>
    <xf numFmtId="0" fontId="66" fillId="2" borderId="0" xfId="133" applyFont="1" applyFill="1" applyBorder="1" applyAlignment="1"/>
    <xf numFmtId="0" fontId="60" fillId="2" borderId="0" xfId="133" applyFont="1" applyFill="1" applyBorder="1" applyAlignment="1"/>
    <xf numFmtId="0" fontId="66" fillId="2" borderId="0" xfId="133" applyFont="1" applyFill="1" applyBorder="1" applyAlignment="1" applyProtection="1">
      <alignment horizontal="left" vertical="top"/>
    </xf>
    <xf numFmtId="0" fontId="60" fillId="2" borderId="0" xfId="133" applyFont="1" applyFill="1" applyBorder="1" applyAlignment="1" applyProtection="1">
      <alignment horizontal="center" vertical="top"/>
    </xf>
    <xf numFmtId="0" fontId="67" fillId="2" borderId="0" xfId="133" applyFont="1" applyFill="1" applyBorder="1" applyAlignment="1" applyProtection="1">
      <alignment horizontal="center" vertical="top"/>
    </xf>
    <xf numFmtId="0" fontId="66" fillId="2" borderId="0" xfId="133" applyFont="1" applyFill="1" applyBorder="1" applyAlignment="1" applyProtection="1">
      <alignment horizontal="right"/>
    </xf>
    <xf numFmtId="0" fontId="75" fillId="2" borderId="0" xfId="133" applyFont="1" applyFill="1" applyBorder="1" applyAlignment="1" applyProtection="1">
      <alignment horizontal="right"/>
    </xf>
    <xf numFmtId="166" fontId="33" fillId="0" borderId="0" xfId="133" applyNumberFormat="1" applyFont="1" applyFill="1" applyAlignment="1">
      <alignment horizontal="right" vertical="center"/>
    </xf>
    <xf numFmtId="166" fontId="33" fillId="0" borderId="2" xfId="133" applyNumberFormat="1" applyFont="1" applyBorder="1" applyAlignment="1">
      <alignment horizontal="right" vertical="center"/>
    </xf>
    <xf numFmtId="0" fontId="33" fillId="0" borderId="2" xfId="133" applyFont="1" applyBorder="1" applyAlignment="1">
      <alignment horizontal="right" vertical="center"/>
    </xf>
    <xf numFmtId="0" fontId="80" fillId="0" borderId="0" xfId="133" applyFont="1" applyFill="1" applyAlignment="1">
      <alignment vertical="center"/>
    </xf>
    <xf numFmtId="0" fontId="80" fillId="0" borderId="0" xfId="133" applyFont="1" applyFill="1" applyAlignment="1">
      <alignment horizontal="right" vertical="center"/>
    </xf>
    <xf numFmtId="0" fontId="82" fillId="0" borderId="0" xfId="133" applyFont="1" applyFill="1" applyAlignment="1">
      <alignment horizontal="right" vertical="center"/>
    </xf>
    <xf numFmtId="0" fontId="33" fillId="0" borderId="1" xfId="133" applyFont="1" applyFill="1" applyBorder="1" applyAlignment="1">
      <alignment horizontal="left"/>
    </xf>
    <xf numFmtId="3" fontId="33" fillId="0" borderId="1" xfId="133" applyNumberFormat="1" applyFont="1" applyFill="1" applyBorder="1" applyAlignment="1">
      <alignment horizontal="right"/>
    </xf>
    <xf numFmtId="3" fontId="33" fillId="0" borderId="1" xfId="133" applyNumberFormat="1" applyFont="1" applyFill="1" applyBorder="1" applyAlignment="1">
      <alignment horizontal="right" vertical="center"/>
    </xf>
    <xf numFmtId="0" fontId="46" fillId="0" borderId="2" xfId="133" applyFont="1" applyBorder="1" applyAlignment="1">
      <alignment horizontal="left" vertical="center"/>
    </xf>
    <xf numFmtId="3" fontId="33" fillId="2" borderId="2" xfId="133" applyNumberFormat="1" applyFont="1" applyFill="1" applyBorder="1" applyAlignment="1">
      <alignment horizontal="right" vertical="center"/>
    </xf>
    <xf numFmtId="0" fontId="46" fillId="0" borderId="2" xfId="133" applyFont="1" applyFill="1" applyBorder="1" applyAlignment="1">
      <alignment horizontal="left" vertical="center"/>
    </xf>
    <xf numFmtId="0" fontId="46" fillId="0" borderId="0" xfId="133" applyFont="1" applyFill="1" applyAlignment="1">
      <alignment horizontal="left"/>
    </xf>
    <xf numFmtId="3" fontId="36" fillId="2" borderId="0" xfId="133" applyNumberFormat="1" applyFont="1" applyFill="1" applyAlignment="1">
      <alignment horizontal="right" vertical="center"/>
    </xf>
    <xf numFmtId="164" fontId="33" fillId="0" borderId="2" xfId="133" applyNumberFormat="1" applyFont="1" applyFill="1" applyBorder="1" applyAlignment="1">
      <alignment horizontal="right" vertical="center"/>
    </xf>
    <xf numFmtId="0" fontId="33" fillId="0" borderId="2" xfId="133" applyFont="1" applyFill="1" applyBorder="1" applyAlignment="1">
      <alignment horizontal="right" vertical="center"/>
    </xf>
    <xf numFmtId="166" fontId="33" fillId="0" borderId="2" xfId="133" applyNumberFormat="1" applyFont="1" applyFill="1" applyBorder="1" applyAlignment="1">
      <alignment horizontal="right" vertical="center"/>
    </xf>
    <xf numFmtId="0" fontId="62" fillId="0" borderId="0" xfId="133" applyFont="1" applyAlignment="1">
      <alignment vertical="center"/>
    </xf>
    <xf numFmtId="0" fontId="36" fillId="2" borderId="0" xfId="133" applyFont="1" applyFill="1" applyAlignment="1">
      <alignment horizontal="right" vertical="center"/>
    </xf>
    <xf numFmtId="0" fontId="60" fillId="0" borderId="0" xfId="133" applyFont="1" applyFill="1" applyAlignment="1">
      <alignment horizontal="left" vertical="center" wrapText="1"/>
    </xf>
    <xf numFmtId="3" fontId="33" fillId="2" borderId="0" xfId="133" applyNumberFormat="1" applyFont="1" applyFill="1" applyAlignment="1">
      <alignment horizontal="right"/>
    </xf>
    <xf numFmtId="166" fontId="33" fillId="0" borderId="0" xfId="133" applyNumberFormat="1" applyFont="1" applyFill="1" applyBorder="1" applyAlignment="1">
      <alignment horizontal="right" vertical="center"/>
    </xf>
    <xf numFmtId="0" fontId="33" fillId="0" borderId="0" xfId="133" applyFont="1" applyAlignment="1">
      <alignment horizontal="left" vertical="center" indent="1"/>
    </xf>
    <xf numFmtId="0" fontId="33" fillId="2" borderId="0" xfId="133" applyFont="1" applyFill="1" applyAlignment="1">
      <alignment horizontal="right" vertical="center"/>
    </xf>
    <xf numFmtId="0" fontId="33" fillId="0" borderId="0" xfId="133" applyFont="1" applyFill="1" applyAlignment="1">
      <alignment horizontal="left" vertical="center" indent="1"/>
    </xf>
    <xf numFmtId="0" fontId="33" fillId="0" borderId="0" xfId="133" applyFont="1" applyFill="1" applyBorder="1" applyAlignment="1">
      <alignment horizontal="left" vertical="center" indent="1"/>
    </xf>
    <xf numFmtId="3" fontId="85" fillId="0" borderId="0" xfId="133" applyNumberFormat="1" applyFont="1" applyFill="1" applyBorder="1" applyAlignment="1">
      <alignment horizontal="right" vertical="center"/>
    </xf>
    <xf numFmtId="0" fontId="59" fillId="0" borderId="0" xfId="133" applyFont="1" applyFill="1" applyBorder="1" applyAlignment="1">
      <alignment horizontal="right"/>
    </xf>
    <xf numFmtId="164" fontId="33" fillId="0" borderId="0" xfId="133" applyNumberFormat="1" applyFont="1" applyAlignment="1">
      <alignment horizontal="right"/>
    </xf>
    <xf numFmtId="166" fontId="84" fillId="0" borderId="0" xfId="133" applyNumberFormat="1" applyFont="1" applyFill="1" applyBorder="1" applyAlignment="1">
      <alignment horizontal="right" vertical="center"/>
    </xf>
    <xf numFmtId="166" fontId="46" fillId="0" borderId="0" xfId="133" applyNumberFormat="1" applyFont="1" applyFill="1" applyBorder="1" applyAlignment="1">
      <alignment horizontal="right" vertical="center"/>
    </xf>
    <xf numFmtId="0" fontId="33" fillId="0" borderId="2" xfId="133" applyFont="1" applyBorder="1" applyAlignment="1">
      <alignment horizontal="left" vertical="center" indent="1"/>
    </xf>
    <xf numFmtId="0" fontId="50" fillId="0" borderId="0" xfId="133" applyFont="1" applyFill="1" applyAlignment="1">
      <alignment vertical="top"/>
    </xf>
    <xf numFmtId="0" fontId="33" fillId="0" borderId="2" xfId="133" applyFont="1" applyFill="1" applyBorder="1" applyAlignment="1">
      <alignment horizontal="left" vertical="center" indent="1"/>
    </xf>
    <xf numFmtId="0" fontId="36" fillId="3" borderId="0" xfId="133" applyFont="1" applyFill="1" applyAlignment="1">
      <alignment horizontal="left" vertical="center" indent="1"/>
    </xf>
    <xf numFmtId="0" fontId="59" fillId="0" borderId="0" xfId="133" applyFont="1" applyFill="1" applyAlignment="1">
      <alignment horizontal="right"/>
    </xf>
    <xf numFmtId="0" fontId="1" fillId="0" borderId="0" xfId="133" applyFill="1"/>
    <xf numFmtId="0" fontId="33" fillId="2" borderId="0" xfId="133" applyFont="1" applyFill="1" applyAlignment="1">
      <alignment horizontal="left"/>
    </xf>
    <xf numFmtId="0" fontId="33" fillId="2" borderId="0" xfId="133" applyFont="1" applyFill="1"/>
    <xf numFmtId="0" fontId="89" fillId="0" borderId="0" xfId="133" applyFont="1" applyFill="1"/>
    <xf numFmtId="0" fontId="60" fillId="0" borderId="0" xfId="133" applyFont="1" applyFill="1"/>
    <xf numFmtId="166" fontId="33" fillId="0" borderId="0" xfId="133" applyNumberFormat="1" applyFont="1" applyFill="1" applyAlignment="1">
      <alignment horizontal="right"/>
    </xf>
    <xf numFmtId="164" fontId="33" fillId="0" borderId="0" xfId="133" applyNumberFormat="1" applyFont="1" applyFill="1" applyAlignment="1">
      <alignment horizontal="right"/>
    </xf>
    <xf numFmtId="166" fontId="66" fillId="2" borderId="0" xfId="133" applyNumberFormat="1" applyFont="1" applyFill="1" applyBorder="1" applyAlignment="1" applyProtection="1">
      <alignment vertical="center"/>
    </xf>
    <xf numFmtId="0" fontId="60" fillId="2" borderId="0" xfId="133" applyFont="1" applyFill="1"/>
    <xf numFmtId="3" fontId="60" fillId="2" borderId="0" xfId="133" applyNumberFormat="1" applyFont="1" applyFill="1"/>
    <xf numFmtId="0" fontId="33" fillId="0" borderId="0" xfId="133" applyFont="1" applyFill="1" applyAlignment="1">
      <alignment horizontal="left" indent="1"/>
    </xf>
    <xf numFmtId="0" fontId="60" fillId="0" borderId="0" xfId="133" applyFont="1" applyFill="1" applyAlignment="1">
      <alignment horizontal="right"/>
    </xf>
    <xf numFmtId="0" fontId="89" fillId="0" borderId="0" xfId="133" applyFont="1" applyFill="1" applyAlignment="1"/>
    <xf numFmtId="0" fontId="35" fillId="0" borderId="0" xfId="133" applyFont="1" applyFill="1"/>
    <xf numFmtId="0" fontId="87" fillId="0" borderId="0" xfId="133" applyFont="1" applyFill="1"/>
    <xf numFmtId="0" fontId="35" fillId="0" borderId="0" xfId="133" applyFont="1" applyFill="1" applyAlignment="1">
      <alignment horizontal="right"/>
    </xf>
    <xf numFmtId="0" fontId="33" fillId="0" borderId="0" xfId="133" applyFont="1" applyFill="1" applyBorder="1" applyAlignment="1">
      <alignment horizontal="right"/>
    </xf>
    <xf numFmtId="0" fontId="91" fillId="2" borderId="0" xfId="133" applyFont="1" applyFill="1" applyBorder="1" applyAlignment="1">
      <alignment vertical="top"/>
    </xf>
    <xf numFmtId="0" fontId="60" fillId="0" borderId="0" xfId="133" applyFont="1" applyBorder="1" applyAlignment="1"/>
    <xf numFmtId="0" fontId="59" fillId="0" borderId="0" xfId="133" applyFont="1" applyFill="1" applyAlignment="1"/>
    <xf numFmtId="0" fontId="33" fillId="0" borderId="0" xfId="133" applyFont="1" applyBorder="1"/>
    <xf numFmtId="0" fontId="33" fillId="0" borderId="0" xfId="133" applyFont="1" applyAlignment="1"/>
    <xf numFmtId="3" fontId="33" fillId="2" borderId="0" xfId="98" applyNumberFormat="1" applyFont="1" applyFill="1" applyAlignment="1">
      <alignment horizontal="right" vertical="center" indent="1"/>
    </xf>
    <xf numFmtId="9" fontId="33" fillId="0" borderId="10" xfId="99" applyFont="1" applyFill="1" applyBorder="1" applyAlignment="1">
      <alignment horizontal="right" vertical="center" indent="1"/>
    </xf>
    <xf numFmtId="9" fontId="33" fillId="0" borderId="11" xfId="98" applyNumberFormat="1" applyFont="1" applyFill="1" applyBorder="1" applyAlignment="1">
      <alignment horizontal="right" vertical="center" indent="1"/>
    </xf>
    <xf numFmtId="3" fontId="33" fillId="0" borderId="0" xfId="98" applyNumberFormat="1" applyFont="1" applyFill="1" applyAlignment="1">
      <alignment horizontal="right" vertical="center" indent="1"/>
    </xf>
    <xf numFmtId="0" fontId="33" fillId="0" borderId="0" xfId="98" applyFont="1" applyFill="1" applyAlignment="1">
      <alignment horizontal="right" vertical="center" indent="1"/>
    </xf>
    <xf numFmtId="9" fontId="33" fillId="0" borderId="10" xfId="98" applyNumberFormat="1" applyFont="1" applyFill="1" applyBorder="1" applyAlignment="1">
      <alignment horizontal="right" indent="1"/>
    </xf>
    <xf numFmtId="9" fontId="33" fillId="0" borderId="0" xfId="98" applyNumberFormat="1" applyFont="1" applyFill="1" applyBorder="1" applyAlignment="1">
      <alignment horizontal="right" indent="1"/>
    </xf>
    <xf numFmtId="0" fontId="54" fillId="0" borderId="0" xfId="80" applyFont="1" applyBorder="1" applyAlignment="1">
      <alignment horizontal="center" vertical="center"/>
    </xf>
    <xf numFmtId="0" fontId="52" fillId="0" borderId="0" xfId="80" applyFont="1" applyBorder="1" applyAlignment="1">
      <alignment horizontal="center" vertical="center"/>
    </xf>
    <xf numFmtId="0" fontId="39" fillId="0" borderId="0" xfId="133" applyFont="1" applyFill="1" applyAlignment="1"/>
    <xf numFmtId="0" fontId="61" fillId="0" borderId="0" xfId="133" applyFont="1" applyFill="1"/>
    <xf numFmtId="0" fontId="36" fillId="0" borderId="0" xfId="133" applyFont="1" applyFill="1" applyAlignment="1">
      <alignment horizontal="right"/>
    </xf>
    <xf numFmtId="3" fontId="36" fillId="0" borderId="0" xfId="133" applyNumberFormat="1" applyFont="1" applyFill="1" applyAlignment="1">
      <alignment horizontal="right"/>
    </xf>
    <xf numFmtId="0" fontId="36" fillId="0" borderId="0" xfId="133" applyFont="1" applyFill="1"/>
    <xf numFmtId="0" fontId="46" fillId="0" borderId="0" xfId="133" applyFont="1" applyFill="1" applyAlignment="1">
      <alignment horizontal="right" vertical="center"/>
    </xf>
    <xf numFmtId="1" fontId="33" fillId="0" borderId="0" xfId="133" applyNumberFormat="1" applyFont="1" applyFill="1" applyAlignment="1">
      <alignment horizontal="right" vertical="center"/>
    </xf>
    <xf numFmtId="166" fontId="33" fillId="0" borderId="0" xfId="133" applyNumberFormat="1" applyFont="1" applyFill="1" applyAlignment="1">
      <alignment horizontal="right" vertical="center" wrapText="1"/>
    </xf>
    <xf numFmtId="3" fontId="46" fillId="0" borderId="0" xfId="133" applyNumberFormat="1" applyFont="1" applyFill="1" applyAlignment="1">
      <alignment horizontal="right" vertical="center"/>
    </xf>
    <xf numFmtId="0" fontId="59" fillId="0" borderId="0" xfId="133" applyFont="1" applyFill="1" applyBorder="1" applyAlignment="1">
      <alignment vertical="center"/>
    </xf>
    <xf numFmtId="0" fontId="87" fillId="0" borderId="0" xfId="133" applyFont="1" applyFill="1" applyBorder="1" applyAlignment="1">
      <alignment horizontal="right"/>
    </xf>
    <xf numFmtId="0" fontId="87" fillId="0" borderId="0" xfId="133" applyFont="1" applyFill="1" applyAlignment="1">
      <alignment horizontal="right"/>
    </xf>
    <xf numFmtId="0" fontId="84" fillId="0" borderId="0" xfId="133" applyFont="1" applyFill="1" applyAlignment="1">
      <alignment horizontal="right" vertical="center"/>
    </xf>
    <xf numFmtId="166" fontId="46" fillId="0" borderId="0" xfId="133" applyNumberFormat="1" applyFont="1" applyFill="1" applyAlignment="1">
      <alignment horizontal="right"/>
    </xf>
    <xf numFmtId="0" fontId="46" fillId="0" borderId="0" xfId="133" applyFont="1" applyFill="1" applyAlignment="1">
      <alignment horizontal="right"/>
    </xf>
    <xf numFmtId="0" fontId="43" fillId="0" borderId="0" xfId="133" applyFont="1" applyFill="1" applyAlignment="1"/>
    <xf numFmtId="0" fontId="43" fillId="0" borderId="0" xfId="133" applyFont="1" applyFill="1" applyAlignment="1">
      <alignment horizontal="right"/>
    </xf>
    <xf numFmtId="0" fontId="46" fillId="0" borderId="0" xfId="133" applyFont="1" applyFill="1"/>
    <xf numFmtId="0" fontId="48" fillId="0" borderId="0" xfId="133" applyFont="1" applyFill="1"/>
    <xf numFmtId="0" fontId="48" fillId="0" borderId="0" xfId="133" applyFont="1" applyFill="1" applyAlignment="1">
      <alignment horizontal="right"/>
    </xf>
    <xf numFmtId="3" fontId="46" fillId="0" borderId="2" xfId="133" applyNumberFormat="1" applyFont="1" applyFill="1" applyBorder="1" applyAlignment="1">
      <alignment horizontal="right" vertical="center"/>
    </xf>
    <xf numFmtId="3" fontId="48" fillId="0" borderId="0" xfId="133" applyNumberFormat="1" applyFont="1" applyFill="1" applyAlignment="1">
      <alignment horizontal="right" vertical="center"/>
    </xf>
    <xf numFmtId="0" fontId="48" fillId="0" borderId="0" xfId="133" applyFont="1" applyFill="1" applyAlignment="1">
      <alignment horizontal="right" vertical="center"/>
    </xf>
    <xf numFmtId="3" fontId="60" fillId="0" borderId="0" xfId="133" applyNumberFormat="1" applyFont="1" applyFill="1" applyAlignment="1">
      <alignment horizontal="right"/>
    </xf>
    <xf numFmtId="0" fontId="158" fillId="0" borderId="0" xfId="133" applyFont="1" applyFill="1" applyAlignment="1" applyProtection="1"/>
    <xf numFmtId="0" fontId="60" fillId="0" borderId="61" xfId="133" applyFont="1" applyFill="1" applyBorder="1" applyAlignment="1" applyProtection="1">
      <alignment horizontal="center" vertical="top" wrapText="1"/>
    </xf>
    <xf numFmtId="0" fontId="66" fillId="0" borderId="59" xfId="133" applyFont="1" applyFill="1" applyBorder="1" applyAlignment="1" applyProtection="1">
      <alignment horizontal="center" vertical="top" wrapText="1"/>
    </xf>
    <xf numFmtId="0" fontId="66" fillId="0" borderId="33" xfId="133" applyFont="1" applyFill="1" applyBorder="1" applyAlignment="1" applyProtection="1">
      <alignment horizontal="right" vertical="center" wrapText="1"/>
    </xf>
    <xf numFmtId="0" fontId="66" fillId="0" borderId="0" xfId="133" applyFont="1" applyFill="1" applyBorder="1" applyAlignment="1" applyProtection="1">
      <alignment horizontal="right" vertical="center" wrapText="1"/>
    </xf>
    <xf numFmtId="0" fontId="67" fillId="0" borderId="0" xfId="133" applyFont="1" applyFill="1" applyBorder="1" applyAlignment="1" applyProtection="1">
      <alignment horizontal="center" vertical="top" wrapText="1"/>
    </xf>
    <xf numFmtId="0" fontId="67" fillId="0" borderId="30" xfId="133" applyFont="1" applyFill="1" applyBorder="1" applyAlignment="1" applyProtection="1">
      <alignment horizontal="center" vertical="top" wrapText="1"/>
    </xf>
    <xf numFmtId="0" fontId="60" fillId="0" borderId="60" xfId="133" applyFont="1" applyFill="1" applyBorder="1" applyProtection="1"/>
    <xf numFmtId="0" fontId="66" fillId="0" borderId="50" xfId="133" applyFont="1" applyFill="1" applyBorder="1" applyAlignment="1" applyProtection="1">
      <alignment horizontal="right" vertical="center" wrapText="1"/>
    </xf>
    <xf numFmtId="0" fontId="66" fillId="0" borderId="51" xfId="133" applyFont="1" applyFill="1" applyBorder="1" applyAlignment="1" applyProtection="1">
      <alignment horizontal="right" vertical="center" wrapText="1"/>
    </xf>
    <xf numFmtId="0" fontId="75" fillId="0" borderId="50" xfId="133" applyFont="1" applyFill="1" applyBorder="1" applyAlignment="1" applyProtection="1">
      <alignment horizontal="right" vertical="center" wrapText="1"/>
    </xf>
    <xf numFmtId="0" fontId="75" fillId="0" borderId="60" xfId="133" applyFont="1" applyFill="1" applyBorder="1" applyAlignment="1" applyProtection="1">
      <alignment horizontal="right" vertical="center" wrapText="1"/>
    </xf>
    <xf numFmtId="0" fontId="66" fillId="0" borderId="6" xfId="133" applyFont="1" applyFill="1" applyBorder="1" applyAlignment="1" applyProtection="1">
      <alignment horizontal="right" vertical="center" wrapText="1"/>
    </xf>
    <xf numFmtId="0" fontId="60" fillId="0" borderId="33" xfId="133" applyFont="1" applyFill="1" applyBorder="1" applyAlignment="1" applyProtection="1">
      <alignment vertical="center" wrapText="1"/>
    </xf>
    <xf numFmtId="3" fontId="60" fillId="0" borderId="33" xfId="10" applyNumberFormat="1" applyFont="1" applyFill="1" applyBorder="1" applyAlignment="1" applyProtection="1">
      <alignment horizontal="right" vertical="center"/>
      <protection hidden="1"/>
    </xf>
    <xf numFmtId="3" fontId="60" fillId="0" borderId="0" xfId="133" applyNumberFormat="1" applyFont="1" applyFill="1" applyBorder="1" applyAlignment="1" applyProtection="1">
      <alignment vertical="center"/>
    </xf>
    <xf numFmtId="9" fontId="67" fillId="0" borderId="33" xfId="134" applyFont="1" applyFill="1" applyBorder="1" applyAlignment="1" applyProtection="1">
      <alignment vertical="center"/>
    </xf>
    <xf numFmtId="3" fontId="60" fillId="0" borderId="33" xfId="133" applyNumberFormat="1" applyFont="1" applyFill="1" applyBorder="1" applyAlignment="1" applyProtection="1">
      <alignment vertical="center"/>
    </xf>
    <xf numFmtId="9" fontId="67" fillId="0" borderId="59" xfId="134" applyFont="1" applyFill="1" applyBorder="1" applyAlignment="1" applyProtection="1">
      <alignment vertical="center"/>
    </xf>
    <xf numFmtId="3" fontId="60" fillId="0" borderId="33" xfId="9" applyNumberFormat="1" applyFont="1" applyFill="1" applyBorder="1" applyAlignment="1" applyProtection="1">
      <alignment vertical="center"/>
    </xf>
    <xf numFmtId="3" fontId="60" fillId="0" borderId="0" xfId="9" applyNumberFormat="1" applyFont="1" applyFill="1" applyBorder="1" applyAlignment="1" applyProtection="1">
      <alignment vertical="center"/>
    </xf>
    <xf numFmtId="0" fontId="60" fillId="0" borderId="33" xfId="133" applyFont="1" applyFill="1" applyBorder="1" applyAlignment="1" applyProtection="1">
      <alignment vertical="center"/>
    </xf>
    <xf numFmtId="3" fontId="60" fillId="0" borderId="33" xfId="10" applyNumberFormat="1" applyFont="1" applyFill="1" applyBorder="1" applyAlignment="1" applyProtection="1">
      <alignment vertical="center"/>
      <protection hidden="1"/>
    </xf>
    <xf numFmtId="0" fontId="66" fillId="0" borderId="33" xfId="133" applyFont="1" applyFill="1" applyBorder="1" applyAlignment="1" applyProtection="1">
      <alignment vertical="center"/>
    </xf>
    <xf numFmtId="3" fontId="66" fillId="0" borderId="33" xfId="10" applyNumberFormat="1" applyFont="1" applyFill="1" applyBorder="1" applyAlignment="1" applyProtection="1">
      <alignment vertical="center"/>
      <protection hidden="1"/>
    </xf>
    <xf numFmtId="3" fontId="66" fillId="0" borderId="0" xfId="133" applyNumberFormat="1" applyFont="1" applyFill="1" applyBorder="1" applyAlignment="1" applyProtection="1">
      <alignment vertical="center"/>
    </xf>
    <xf numFmtId="9" fontId="75" fillId="0" borderId="33" xfId="134" applyFont="1" applyFill="1" applyBorder="1" applyAlignment="1" applyProtection="1">
      <alignment vertical="center"/>
    </xf>
    <xf numFmtId="3" fontId="66" fillId="0" borderId="33" xfId="133" applyNumberFormat="1" applyFont="1" applyFill="1" applyBorder="1" applyAlignment="1" applyProtection="1">
      <alignment vertical="center"/>
    </xf>
    <xf numFmtId="9" fontId="75" fillId="0" borderId="59" xfId="134" applyFont="1" applyFill="1" applyBorder="1" applyAlignment="1" applyProtection="1">
      <alignment vertical="center"/>
    </xf>
    <xf numFmtId="3" fontId="66" fillId="0" borderId="33" xfId="9" applyNumberFormat="1" applyFont="1" applyFill="1" applyBorder="1" applyAlignment="1" applyProtection="1">
      <alignment vertical="center"/>
    </xf>
    <xf numFmtId="3" fontId="66" fillId="0" borderId="0" xfId="9" applyNumberFormat="1" applyFont="1" applyFill="1" applyBorder="1" applyAlignment="1" applyProtection="1">
      <alignment vertical="center"/>
    </xf>
    <xf numFmtId="0" fontId="60" fillId="0" borderId="0" xfId="133" applyFont="1" applyFill="1" applyBorder="1" applyAlignment="1" applyProtection="1">
      <alignment vertical="center"/>
    </xf>
    <xf numFmtId="3" fontId="66" fillId="0" borderId="33" xfId="10" applyNumberFormat="1" applyFont="1" applyFill="1" applyBorder="1" applyAlignment="1" applyProtection="1">
      <alignment horizontal="right" vertical="center"/>
      <protection hidden="1"/>
    </xf>
    <xf numFmtId="3" fontId="66" fillId="0" borderId="0" xfId="10" applyNumberFormat="1" applyFont="1" applyFill="1" applyBorder="1" applyAlignment="1" applyProtection="1">
      <alignment horizontal="right" vertical="center"/>
      <protection hidden="1"/>
    </xf>
    <xf numFmtId="1" fontId="66" fillId="0" borderId="33" xfId="9" applyNumberFormat="1" applyFont="1" applyFill="1" applyBorder="1" applyAlignment="1" applyProtection="1">
      <alignment vertical="center"/>
    </xf>
    <xf numFmtId="1" fontId="66" fillId="0" borderId="0" xfId="9" applyNumberFormat="1" applyFont="1" applyFill="1" applyBorder="1" applyAlignment="1" applyProtection="1">
      <alignment vertical="center"/>
    </xf>
    <xf numFmtId="1" fontId="60" fillId="0" borderId="33" xfId="9" applyNumberFormat="1" applyFont="1" applyFill="1" applyBorder="1" applyAlignment="1" applyProtection="1">
      <alignment vertical="center"/>
    </xf>
    <xf numFmtId="1" fontId="60" fillId="0" borderId="0" xfId="9" applyNumberFormat="1" applyFont="1" applyFill="1" applyBorder="1" applyAlignment="1" applyProtection="1">
      <alignment vertical="center"/>
    </xf>
    <xf numFmtId="3" fontId="60" fillId="0" borderId="50" xfId="10" applyNumberFormat="1" applyFont="1" applyFill="1" applyBorder="1" applyAlignment="1" applyProtection="1">
      <alignment horizontal="right" vertical="center"/>
      <protection hidden="1"/>
    </xf>
    <xf numFmtId="3" fontId="60" fillId="0" borderId="6" xfId="133" applyNumberFormat="1" applyFont="1" applyFill="1" applyBorder="1" applyAlignment="1" applyProtection="1">
      <alignment vertical="center"/>
    </xf>
    <xf numFmtId="9" fontId="67" fillId="0" borderId="50" xfId="134" applyFont="1" applyFill="1" applyBorder="1" applyAlignment="1" applyProtection="1">
      <alignment vertical="center"/>
    </xf>
    <xf numFmtId="3" fontId="60" fillId="0" borderId="50" xfId="133" applyNumberFormat="1" applyFont="1" applyFill="1" applyBorder="1" applyAlignment="1" applyProtection="1">
      <alignment vertical="center"/>
    </xf>
    <xf numFmtId="9" fontId="67" fillId="0" borderId="60" xfId="134" applyFont="1" applyFill="1" applyBorder="1" applyAlignment="1" applyProtection="1">
      <alignment vertical="center"/>
    </xf>
    <xf numFmtId="3" fontId="60" fillId="0" borderId="50" xfId="9" applyNumberFormat="1" applyFont="1" applyFill="1" applyBorder="1" applyAlignment="1" applyProtection="1">
      <alignment vertical="center"/>
    </xf>
    <xf numFmtId="3" fontId="60" fillId="0" borderId="6" xfId="9" applyNumberFormat="1" applyFont="1" applyFill="1" applyBorder="1" applyAlignment="1" applyProtection="1">
      <alignment vertical="center"/>
    </xf>
    <xf numFmtId="0" fontId="66" fillId="0" borderId="52" xfId="133" applyFont="1" applyFill="1" applyBorder="1" applyAlignment="1" applyProtection="1">
      <alignment vertical="center"/>
    </xf>
    <xf numFmtId="3" fontId="66" fillId="0" borderId="52" xfId="133" applyNumberFormat="1" applyFont="1" applyFill="1" applyBorder="1" applyAlignment="1" applyProtection="1">
      <alignment vertical="center"/>
    </xf>
    <xf numFmtId="3" fontId="66" fillId="0" borderId="7" xfId="133" applyNumberFormat="1" applyFont="1" applyFill="1" applyBorder="1" applyAlignment="1" applyProtection="1">
      <alignment vertical="center"/>
    </xf>
    <xf numFmtId="9" fontId="75" fillId="0" borderId="54" xfId="134" applyFont="1" applyFill="1" applyBorder="1" applyAlignment="1" applyProtection="1">
      <alignment vertical="center"/>
    </xf>
    <xf numFmtId="1" fontId="66" fillId="0" borderId="52" xfId="9" applyNumberFormat="1" applyFont="1" applyFill="1" applyBorder="1" applyAlignment="1" applyProtection="1">
      <alignment vertical="center"/>
    </xf>
    <xf numFmtId="1" fontId="66" fillId="0" borderId="7" xfId="9" applyNumberFormat="1" applyFont="1" applyFill="1" applyBorder="1" applyAlignment="1" applyProtection="1">
      <alignment vertical="center"/>
    </xf>
    <xf numFmtId="3" fontId="66" fillId="0" borderId="52" xfId="9" applyNumberFormat="1" applyFont="1" applyFill="1" applyBorder="1" applyAlignment="1" applyProtection="1">
      <alignment vertical="center"/>
    </xf>
    <xf numFmtId="3" fontId="66" fillId="0" borderId="7" xfId="9" applyNumberFormat="1" applyFont="1" applyFill="1" applyBorder="1" applyAlignment="1" applyProtection="1">
      <alignment vertical="center"/>
    </xf>
    <xf numFmtId="3" fontId="66" fillId="0" borderId="53" xfId="9" applyNumberFormat="1" applyFont="1" applyFill="1" applyBorder="1" applyAlignment="1" applyProtection="1">
      <alignment vertical="center"/>
    </xf>
    <xf numFmtId="0" fontId="60" fillId="0" borderId="33" xfId="10" applyFont="1" applyFill="1" applyBorder="1" applyAlignment="1" applyProtection="1">
      <alignment vertical="center"/>
    </xf>
    <xf numFmtId="1" fontId="60" fillId="0" borderId="33" xfId="10" applyNumberFormat="1" applyFont="1" applyFill="1" applyBorder="1" applyAlignment="1" applyProtection="1">
      <alignment vertical="center"/>
    </xf>
    <xf numFmtId="1" fontId="60" fillId="0" borderId="0" xfId="10" applyNumberFormat="1" applyFont="1" applyFill="1" applyBorder="1" applyAlignment="1" applyProtection="1">
      <alignment vertical="center"/>
    </xf>
    <xf numFmtId="1" fontId="60" fillId="0" borderId="49" xfId="133" applyNumberFormat="1" applyFont="1" applyFill="1" applyBorder="1" applyAlignment="1" applyProtection="1">
      <alignment vertical="center"/>
    </xf>
    <xf numFmtId="1" fontId="60" fillId="0" borderId="29" xfId="133" applyNumberFormat="1" applyFont="1" applyFill="1" applyBorder="1" applyAlignment="1" applyProtection="1">
      <alignment vertical="center"/>
    </xf>
    <xf numFmtId="1" fontId="60" fillId="0" borderId="0" xfId="9" applyNumberFormat="1" applyFont="1" applyFill="1" applyAlignment="1" applyProtection="1">
      <alignment vertical="center"/>
    </xf>
    <xf numFmtId="3" fontId="60" fillId="0" borderId="49" xfId="133" applyNumberFormat="1" applyFont="1" applyFill="1" applyBorder="1" applyAlignment="1" applyProtection="1">
      <alignment vertical="center"/>
    </xf>
    <xf numFmtId="1" fontId="60" fillId="0" borderId="29" xfId="9" applyNumberFormat="1" applyFont="1" applyFill="1" applyBorder="1" applyAlignment="1" applyProtection="1">
      <alignment vertical="center"/>
    </xf>
    <xf numFmtId="9" fontId="67" fillId="0" borderId="30" xfId="134" applyFont="1" applyFill="1" applyBorder="1" applyAlignment="1" applyProtection="1">
      <alignment vertical="center"/>
    </xf>
    <xf numFmtId="166" fontId="67" fillId="0" borderId="33" xfId="134" applyNumberFormat="1" applyFont="1" applyFill="1" applyBorder="1" applyAlignment="1" applyProtection="1">
      <alignment vertical="center"/>
    </xf>
    <xf numFmtId="1" fontId="60" fillId="0" borderId="33" xfId="133" applyNumberFormat="1" applyFont="1" applyFill="1" applyBorder="1" applyAlignment="1" applyProtection="1">
      <alignment vertical="center"/>
    </xf>
    <xf numFmtId="1" fontId="60" fillId="0" borderId="30" xfId="133" applyNumberFormat="1" applyFont="1" applyFill="1" applyBorder="1" applyAlignment="1" applyProtection="1">
      <alignment vertical="center"/>
    </xf>
    <xf numFmtId="166" fontId="67" fillId="0" borderId="59" xfId="134" applyNumberFormat="1" applyFont="1" applyFill="1" applyBorder="1" applyAlignment="1" applyProtection="1">
      <alignment vertical="center"/>
    </xf>
    <xf numFmtId="178" fontId="60" fillId="0" borderId="33" xfId="133" applyNumberFormat="1" applyFont="1" applyFill="1" applyBorder="1" applyAlignment="1" applyProtection="1">
      <alignment horizontal="right" vertical="center"/>
    </xf>
    <xf numFmtId="178" fontId="60" fillId="0" borderId="0" xfId="133" applyNumberFormat="1" applyFont="1" applyFill="1" applyBorder="1" applyAlignment="1" applyProtection="1">
      <alignment horizontal="right" vertical="center"/>
    </xf>
    <xf numFmtId="178" fontId="60" fillId="0" borderId="30" xfId="133" applyNumberFormat="1" applyFont="1" applyFill="1" applyBorder="1" applyAlignment="1" applyProtection="1">
      <alignment horizontal="right" vertical="center"/>
    </xf>
    <xf numFmtId="166" fontId="67" fillId="0" borderId="30" xfId="134" applyNumberFormat="1" applyFont="1" applyFill="1" applyBorder="1" applyAlignment="1" applyProtection="1">
      <alignment vertical="center"/>
    </xf>
    <xf numFmtId="1" fontId="60" fillId="0" borderId="0" xfId="133" applyNumberFormat="1" applyFont="1" applyFill="1" applyBorder="1" applyAlignment="1" applyProtection="1">
      <alignment vertical="center"/>
    </xf>
    <xf numFmtId="1" fontId="60" fillId="0" borderId="30" xfId="9" applyNumberFormat="1" applyFont="1" applyFill="1" applyBorder="1" applyAlignment="1" applyProtection="1">
      <alignment vertical="center"/>
    </xf>
    <xf numFmtId="3" fontId="60" fillId="0" borderId="33" xfId="10" applyNumberFormat="1" applyFont="1" applyFill="1" applyBorder="1" applyAlignment="1" applyProtection="1">
      <alignment vertical="center"/>
    </xf>
    <xf numFmtId="3" fontId="60" fillId="0" borderId="0" xfId="10" applyNumberFormat="1" applyFont="1" applyFill="1" applyBorder="1" applyAlignment="1" applyProtection="1">
      <alignment vertical="center"/>
    </xf>
    <xf numFmtId="3" fontId="60" fillId="0" borderId="30" xfId="10" applyNumberFormat="1" applyFont="1" applyFill="1" applyBorder="1" applyAlignment="1" applyProtection="1">
      <alignment vertical="center"/>
    </xf>
    <xf numFmtId="3" fontId="60" fillId="0" borderId="0" xfId="10" applyNumberFormat="1" applyFont="1" applyFill="1" applyBorder="1" applyAlignment="1" applyProtection="1">
      <protection hidden="1"/>
    </xf>
    <xf numFmtId="3" fontId="60" fillId="0" borderId="0" xfId="10" applyNumberFormat="1" applyFont="1" applyFill="1" applyBorder="1" applyAlignment="1" applyProtection="1">
      <alignment vertical="center"/>
      <protection hidden="1"/>
    </xf>
    <xf numFmtId="3" fontId="60" fillId="0" borderId="33" xfId="10" applyNumberFormat="1" applyFont="1" applyFill="1" applyBorder="1" applyAlignment="1" applyProtection="1">
      <protection hidden="1"/>
    </xf>
    <xf numFmtId="0" fontId="60" fillId="0" borderId="50" xfId="10" applyFont="1" applyFill="1" applyBorder="1" applyAlignment="1" applyProtection="1">
      <alignment vertical="center"/>
    </xf>
    <xf numFmtId="3" fontId="60" fillId="0" borderId="50" xfId="10" applyNumberFormat="1" applyFont="1" applyFill="1" applyBorder="1" applyAlignment="1" applyProtection="1">
      <alignment vertical="center"/>
    </xf>
    <xf numFmtId="3" fontId="60" fillId="0" borderId="6" xfId="10" applyNumberFormat="1" applyFont="1" applyFill="1" applyBorder="1" applyAlignment="1" applyProtection="1">
      <alignment vertical="center"/>
    </xf>
    <xf numFmtId="3" fontId="60" fillId="0" borderId="51" xfId="10" applyNumberFormat="1" applyFont="1" applyFill="1" applyBorder="1" applyAlignment="1" applyProtection="1">
      <alignment vertical="center"/>
    </xf>
    <xf numFmtId="9" fontId="67" fillId="0" borderId="51" xfId="134" applyFont="1" applyFill="1" applyBorder="1" applyAlignment="1" applyProtection="1">
      <alignment vertical="center"/>
    </xf>
    <xf numFmtId="0" fontId="66" fillId="0" borderId="33" xfId="10" applyFont="1" applyFill="1" applyBorder="1" applyAlignment="1" applyProtection="1">
      <alignment vertical="center"/>
    </xf>
    <xf numFmtId="0" fontId="60" fillId="0" borderId="0" xfId="10" applyFont="1" applyFill="1" applyBorder="1" applyAlignment="1" applyProtection="1">
      <alignment vertical="center"/>
    </xf>
    <xf numFmtId="178" fontId="66" fillId="0" borderId="33" xfId="133" applyNumberFormat="1" applyFont="1" applyFill="1" applyBorder="1" applyAlignment="1" applyProtection="1">
      <alignment vertical="center"/>
    </xf>
    <xf numFmtId="178" fontId="66" fillId="0" borderId="0" xfId="133" applyNumberFormat="1" applyFont="1" applyFill="1" applyBorder="1" applyAlignment="1" applyProtection="1">
      <alignment vertical="center"/>
    </xf>
    <xf numFmtId="166" fontId="66" fillId="0" borderId="33" xfId="9" applyNumberFormat="1" applyFont="1" applyFill="1" applyBorder="1" applyAlignment="1" applyProtection="1">
      <alignment horizontal="right" vertical="center"/>
    </xf>
    <xf numFmtId="0" fontId="66" fillId="0" borderId="0" xfId="9" applyFont="1" applyFill="1" applyBorder="1" applyAlignment="1" applyProtection="1">
      <alignment horizontal="right" vertical="center"/>
    </xf>
    <xf numFmtId="179" fontId="66" fillId="0" borderId="33" xfId="133" applyNumberFormat="1" applyFont="1" applyFill="1" applyBorder="1" applyAlignment="1" applyProtection="1">
      <alignment vertical="center"/>
    </xf>
    <xf numFmtId="164" fontId="66" fillId="0" borderId="33" xfId="133" applyNumberFormat="1" applyFont="1" applyFill="1" applyBorder="1" applyAlignment="1" applyProtection="1">
      <alignment vertical="center"/>
    </xf>
    <xf numFmtId="164" fontId="66" fillId="0" borderId="0" xfId="133" applyNumberFormat="1" applyFont="1" applyFill="1" applyBorder="1" applyAlignment="1" applyProtection="1">
      <alignment vertical="center"/>
    </xf>
    <xf numFmtId="166" fontId="60" fillId="0" borderId="33" xfId="10" applyNumberFormat="1" applyFont="1" applyFill="1" applyBorder="1" applyAlignment="1" applyProtection="1">
      <alignment vertical="center"/>
    </xf>
    <xf numFmtId="166" fontId="60" fillId="0" borderId="0" xfId="10" applyNumberFormat="1" applyFont="1" applyFill="1" applyBorder="1" applyAlignment="1" applyProtection="1">
      <alignment vertical="center"/>
    </xf>
    <xf numFmtId="166" fontId="60" fillId="0" borderId="33" xfId="133" applyNumberFormat="1" applyFont="1" applyFill="1" applyBorder="1" applyAlignment="1" applyProtection="1">
      <alignment vertical="center"/>
    </xf>
    <xf numFmtId="166" fontId="60" fillId="0" borderId="0" xfId="133" applyNumberFormat="1" applyFont="1" applyFill="1" applyBorder="1" applyAlignment="1" applyProtection="1">
      <alignment vertical="center"/>
    </xf>
    <xf numFmtId="166" fontId="60" fillId="0" borderId="33" xfId="9" applyNumberFormat="1" applyFont="1" applyFill="1" applyBorder="1" applyAlignment="1" applyProtection="1">
      <alignment horizontal="right" vertical="center"/>
    </xf>
    <xf numFmtId="166" fontId="60" fillId="0" borderId="0" xfId="9" applyNumberFormat="1" applyFont="1" applyFill="1" applyBorder="1" applyAlignment="1" applyProtection="1">
      <alignment horizontal="right" vertical="center"/>
    </xf>
    <xf numFmtId="179" fontId="60" fillId="0" borderId="0" xfId="133" applyNumberFormat="1" applyFont="1" applyFill="1" applyBorder="1" applyAlignment="1" applyProtection="1">
      <alignment horizontal="right" vertical="center"/>
    </xf>
    <xf numFmtId="164" fontId="60" fillId="0" borderId="33" xfId="133" applyNumberFormat="1" applyFont="1" applyFill="1" applyBorder="1" applyAlignment="1" applyProtection="1">
      <alignment vertical="center"/>
    </xf>
    <xf numFmtId="164" fontId="60" fillId="0" borderId="0" xfId="133" applyNumberFormat="1" applyFont="1" applyFill="1" applyBorder="1" applyAlignment="1" applyProtection="1">
      <alignment vertical="center"/>
    </xf>
    <xf numFmtId="0" fontId="66" fillId="0" borderId="52" xfId="10" applyFont="1" applyFill="1" applyBorder="1" applyAlignment="1" applyProtection="1">
      <alignment vertical="center" wrapText="1"/>
    </xf>
    <xf numFmtId="166" fontId="66" fillId="0" borderId="52" xfId="10" applyNumberFormat="1" applyFont="1" applyFill="1" applyBorder="1" applyAlignment="1" applyProtection="1">
      <alignment vertical="center"/>
    </xf>
    <xf numFmtId="166" fontId="66" fillId="0" borderId="7" xfId="10" applyNumberFormat="1" applyFont="1" applyFill="1" applyBorder="1" applyAlignment="1" applyProtection="1">
      <alignment vertical="center"/>
    </xf>
    <xf numFmtId="166" fontId="66" fillId="0" borderId="52" xfId="133" applyNumberFormat="1" applyFont="1" applyFill="1" applyBorder="1" applyAlignment="1" applyProtection="1">
      <alignment vertical="center"/>
    </xf>
    <xf numFmtId="166" fontId="66" fillId="0" borderId="7" xfId="133" applyNumberFormat="1" applyFont="1" applyFill="1" applyBorder="1" applyAlignment="1" applyProtection="1">
      <alignment vertical="center"/>
    </xf>
    <xf numFmtId="166" fontId="66" fillId="0" borderId="52" xfId="9" applyNumberFormat="1" applyFont="1" applyFill="1" applyBorder="1" applyAlignment="1" applyProtection="1">
      <alignment horizontal="right" vertical="center"/>
    </xf>
    <xf numFmtId="166" fontId="66" fillId="0" borderId="7" xfId="9" applyNumberFormat="1" applyFont="1" applyFill="1" applyBorder="1" applyAlignment="1" applyProtection="1">
      <alignment horizontal="right" vertical="center"/>
    </xf>
    <xf numFmtId="2" fontId="66" fillId="0" borderId="52" xfId="133" applyNumberFormat="1" applyFont="1" applyFill="1" applyBorder="1" applyAlignment="1" applyProtection="1">
      <alignment horizontal="right" vertical="center"/>
    </xf>
    <xf numFmtId="2" fontId="66" fillId="0" borderId="7" xfId="133" applyNumberFormat="1" applyFont="1" applyFill="1" applyBorder="1" applyAlignment="1" applyProtection="1">
      <alignment horizontal="right" vertical="center"/>
    </xf>
    <xf numFmtId="179" fontId="66" fillId="0" borderId="7" xfId="133" applyNumberFormat="1" applyFont="1" applyFill="1" applyBorder="1" applyAlignment="1" applyProtection="1">
      <alignment horizontal="right" vertical="center"/>
    </xf>
    <xf numFmtId="164" fontId="66" fillId="0" borderId="52" xfId="10" applyNumberFormat="1" applyFont="1" applyFill="1" applyBorder="1" applyAlignment="1" applyProtection="1">
      <protection hidden="1"/>
    </xf>
    <xf numFmtId="164" fontId="66" fillId="0" borderId="53" xfId="133" applyNumberFormat="1" applyFont="1" applyFill="1" applyBorder="1" applyAlignment="1" applyProtection="1">
      <alignment vertical="center"/>
    </xf>
    <xf numFmtId="166" fontId="60" fillId="0" borderId="33" xfId="133" applyNumberFormat="1" applyFont="1" applyFill="1" applyBorder="1" applyAlignment="1" applyProtection="1">
      <alignment horizontal="right" vertical="center"/>
    </xf>
    <xf numFmtId="166" fontId="60" fillId="0" borderId="0" xfId="133" applyNumberFormat="1" applyFont="1" applyFill="1" applyBorder="1" applyAlignment="1" applyProtection="1">
      <alignment horizontal="right" vertical="center"/>
    </xf>
    <xf numFmtId="2" fontId="60" fillId="0" borderId="33" xfId="9" applyNumberFormat="1" applyFont="1" applyFill="1" applyBorder="1" applyAlignment="1" applyProtection="1">
      <alignment horizontal="right" vertical="center"/>
    </xf>
    <xf numFmtId="2" fontId="60" fillId="0" borderId="0" xfId="9" applyNumberFormat="1" applyFont="1" applyFill="1" applyBorder="1" applyAlignment="1" applyProtection="1">
      <alignment horizontal="right" vertical="center"/>
    </xf>
    <xf numFmtId="2" fontId="60" fillId="0" borderId="33" xfId="133" applyNumberFormat="1" applyFont="1" applyFill="1" applyBorder="1" applyAlignment="1" applyProtection="1">
      <alignment horizontal="right" vertical="center"/>
    </xf>
    <xf numFmtId="2" fontId="60" fillId="0" borderId="0" xfId="133" applyNumberFormat="1" applyFont="1" applyFill="1" applyBorder="1" applyAlignment="1" applyProtection="1">
      <alignment horizontal="right" vertical="center"/>
    </xf>
    <xf numFmtId="9" fontId="67" fillId="0" borderId="33" xfId="134" applyFont="1" applyFill="1" applyBorder="1" applyAlignment="1" applyProtection="1">
      <alignment horizontal="right" vertical="center"/>
    </xf>
    <xf numFmtId="0" fontId="60" fillId="0" borderId="33" xfId="133" applyFont="1" applyFill="1" applyBorder="1" applyAlignment="1" applyProtection="1">
      <alignment horizontal="right" vertical="center"/>
    </xf>
    <xf numFmtId="0" fontId="60" fillId="0" borderId="0" xfId="133" applyFont="1" applyFill="1" applyBorder="1" applyAlignment="1" applyProtection="1">
      <alignment horizontal="right" vertical="center"/>
    </xf>
    <xf numFmtId="9" fontId="67" fillId="0" borderId="59" xfId="134" applyFont="1" applyFill="1" applyBorder="1" applyAlignment="1" applyProtection="1">
      <alignment horizontal="right" vertical="center"/>
    </xf>
    <xf numFmtId="0" fontId="60" fillId="0" borderId="33" xfId="133" applyNumberFormat="1" applyFont="1" applyFill="1" applyBorder="1" applyAlignment="1" applyProtection="1">
      <alignment vertical="center"/>
    </xf>
    <xf numFmtId="9" fontId="75" fillId="0" borderId="54" xfId="134" applyFont="1" applyFill="1" applyBorder="1" applyAlignment="1" applyProtection="1">
      <alignment horizontal="right" vertical="center"/>
    </xf>
    <xf numFmtId="166" fontId="66" fillId="0" borderId="52" xfId="133" applyNumberFormat="1" applyFont="1" applyFill="1" applyBorder="1" applyAlignment="1" applyProtection="1">
      <alignment horizontal="right" vertical="center"/>
    </xf>
    <xf numFmtId="166" fontId="66" fillId="0" borderId="7" xfId="133" applyNumberFormat="1" applyFont="1" applyFill="1" applyBorder="1" applyAlignment="1" applyProtection="1">
      <alignment horizontal="right" vertical="center"/>
    </xf>
    <xf numFmtId="164" fontId="66" fillId="0" borderId="52" xfId="133" applyNumberFormat="1" applyFont="1" applyFill="1" applyBorder="1" applyAlignment="1" applyProtection="1">
      <alignment vertical="center"/>
    </xf>
    <xf numFmtId="164" fontId="66" fillId="0" borderId="7" xfId="133" applyNumberFormat="1" applyFont="1" applyFill="1" applyBorder="1" applyAlignment="1" applyProtection="1">
      <alignment vertical="center"/>
    </xf>
    <xf numFmtId="0" fontId="60" fillId="0" borderId="0" xfId="133" applyFont="1" applyFill="1" applyAlignment="1" applyProtection="1"/>
    <xf numFmtId="4" fontId="66" fillId="0" borderId="0" xfId="133" applyNumberFormat="1" applyFont="1" applyFill="1" applyAlignment="1" applyProtection="1"/>
    <xf numFmtId="0" fontId="66" fillId="0" borderId="0" xfId="133" applyFont="1" applyFill="1" applyAlignment="1" applyProtection="1"/>
    <xf numFmtId="0" fontId="65" fillId="0" borderId="33" xfId="0" applyFont="1" applyFill="1" applyBorder="1" applyAlignment="1" applyProtection="1">
      <alignment horizontal="centerContinuous" vertical="top" wrapText="1"/>
    </xf>
    <xf numFmtId="0" fontId="64" fillId="0" borderId="0" xfId="0" applyFont="1" applyFill="1" applyBorder="1" applyAlignment="1" applyProtection="1">
      <alignment horizontal="centerContinuous" vertical="top" wrapText="1"/>
    </xf>
    <xf numFmtId="0" fontId="166" fillId="0" borderId="30" xfId="0" applyFont="1" applyFill="1" applyBorder="1" applyAlignment="1" applyProtection="1">
      <alignment horizontal="center" vertical="top" wrapText="1"/>
    </xf>
    <xf numFmtId="0" fontId="66" fillId="0" borderId="50" xfId="133" applyFont="1" applyFill="1" applyBorder="1" applyAlignment="1" applyProtection="1">
      <alignment horizontal="right" wrapText="1"/>
    </xf>
    <xf numFmtId="0" fontId="66" fillId="0" borderId="6" xfId="133" applyFont="1" applyFill="1" applyBorder="1" applyAlignment="1" applyProtection="1">
      <alignment horizontal="right" wrapText="1"/>
    </xf>
    <xf numFmtId="0" fontId="75" fillId="0" borderId="60" xfId="133" applyFont="1" applyFill="1" applyBorder="1" applyAlignment="1" applyProtection="1">
      <alignment horizontal="right" wrapText="1"/>
    </xf>
    <xf numFmtId="0" fontId="66" fillId="0" borderId="33" xfId="133" applyFont="1" applyFill="1" applyBorder="1" applyAlignment="1" applyProtection="1">
      <alignment horizontal="right" wrapText="1"/>
    </xf>
    <xf numFmtId="0" fontId="66" fillId="0" borderId="0" xfId="133" applyFont="1" applyFill="1" applyBorder="1" applyAlignment="1" applyProtection="1">
      <alignment horizontal="right" wrapText="1"/>
    </xf>
    <xf numFmtId="9" fontId="67" fillId="0" borderId="59" xfId="134" applyNumberFormat="1" applyFont="1" applyFill="1" applyBorder="1" applyAlignment="1" applyProtection="1">
      <alignment vertical="center"/>
    </xf>
    <xf numFmtId="3" fontId="60" fillId="0" borderId="29" xfId="133" applyNumberFormat="1" applyFont="1" applyFill="1" applyBorder="1" applyAlignment="1" applyProtection="1">
      <alignment vertical="center"/>
    </xf>
    <xf numFmtId="3" fontId="60" fillId="0" borderId="30" xfId="133" applyNumberFormat="1" applyFont="1" applyFill="1" applyBorder="1" applyAlignment="1" applyProtection="1">
      <alignment vertical="center"/>
    </xf>
    <xf numFmtId="3" fontId="66" fillId="0" borderId="30" xfId="133" applyNumberFormat="1" applyFont="1" applyFill="1" applyBorder="1" applyAlignment="1" applyProtection="1">
      <alignment vertical="center"/>
    </xf>
    <xf numFmtId="9" fontId="75" fillId="0" borderId="30" xfId="134" applyFont="1" applyFill="1" applyBorder="1" applyAlignment="1" applyProtection="1">
      <alignment vertical="center"/>
    </xf>
    <xf numFmtId="3" fontId="66" fillId="0" borderId="0" xfId="10" applyNumberFormat="1" applyFont="1" applyFill="1" applyBorder="1" applyAlignment="1" applyProtection="1">
      <alignment vertical="center"/>
      <protection hidden="1"/>
    </xf>
    <xf numFmtId="3" fontId="60" fillId="0" borderId="51" xfId="133" applyNumberFormat="1" applyFont="1" applyFill="1" applyBorder="1" applyAlignment="1" applyProtection="1">
      <alignment vertical="center"/>
    </xf>
    <xf numFmtId="3" fontId="66" fillId="0" borderId="49" xfId="133" applyNumberFormat="1" applyFont="1" applyFill="1" applyBorder="1" applyAlignment="1" applyProtection="1">
      <alignment vertical="center"/>
    </xf>
    <xf numFmtId="3" fontId="66" fillId="0" borderId="29" xfId="133" applyNumberFormat="1" applyFont="1" applyFill="1" applyBorder="1" applyAlignment="1" applyProtection="1">
      <alignment vertical="center"/>
    </xf>
    <xf numFmtId="9" fontId="67" fillId="0" borderId="61" xfId="134" applyFont="1" applyFill="1" applyBorder="1" applyAlignment="1" applyProtection="1">
      <alignment vertical="center"/>
    </xf>
    <xf numFmtId="1" fontId="60" fillId="0" borderId="0" xfId="133" applyNumberFormat="1" applyFont="1" applyFill="1" applyAlignment="1" applyProtection="1">
      <alignment vertical="center"/>
    </xf>
    <xf numFmtId="1" fontId="60" fillId="0" borderId="49" xfId="9" applyNumberFormat="1" applyFont="1" applyFill="1" applyBorder="1" applyAlignment="1" applyProtection="1">
      <alignment vertical="center"/>
    </xf>
    <xf numFmtId="178" fontId="60" fillId="0" borderId="49" xfId="133" applyNumberFormat="1" applyFont="1" applyFill="1" applyBorder="1" applyAlignment="1" applyProtection="1">
      <alignment horizontal="right" vertical="center"/>
    </xf>
    <xf numFmtId="178" fontId="60" fillId="0" borderId="29" xfId="133" applyNumberFormat="1" applyFont="1" applyFill="1" applyBorder="1" applyAlignment="1" applyProtection="1">
      <alignment horizontal="right" vertical="center"/>
    </xf>
    <xf numFmtId="164" fontId="67" fillId="0" borderId="33" xfId="134" applyNumberFormat="1" applyFont="1" applyFill="1" applyBorder="1" applyAlignment="1" applyProtection="1">
      <alignment vertical="center"/>
    </xf>
    <xf numFmtId="164" fontId="67" fillId="0" borderId="59" xfId="134" applyNumberFormat="1" applyFont="1" applyFill="1" applyBorder="1" applyAlignment="1" applyProtection="1">
      <alignment vertical="center"/>
    </xf>
    <xf numFmtId="164" fontId="67" fillId="0" borderId="30" xfId="134" applyNumberFormat="1" applyFont="1" applyFill="1" applyBorder="1" applyAlignment="1" applyProtection="1">
      <alignment vertical="center"/>
    </xf>
    <xf numFmtId="1" fontId="60" fillId="0" borderId="33" xfId="9" applyNumberFormat="1" applyFont="1" applyFill="1" applyBorder="1" applyAlignment="1" applyProtection="1">
      <alignment horizontal="right" vertical="center"/>
    </xf>
    <xf numFmtId="1" fontId="60" fillId="0" borderId="0" xfId="9" applyNumberFormat="1" applyFont="1" applyFill="1" applyBorder="1" applyAlignment="1" applyProtection="1">
      <alignment horizontal="right" vertical="center"/>
    </xf>
    <xf numFmtId="178" fontId="60" fillId="0" borderId="33" xfId="10" applyNumberFormat="1" applyFont="1" applyFill="1" applyBorder="1" applyAlignment="1" applyProtection="1">
      <alignment vertical="center"/>
    </xf>
    <xf numFmtId="178" fontId="66" fillId="0" borderId="33" xfId="9" applyNumberFormat="1" applyFont="1" applyFill="1" applyBorder="1" applyAlignment="1" applyProtection="1">
      <alignment vertical="center"/>
    </xf>
    <xf numFmtId="178" fontId="66" fillId="0" borderId="0" xfId="9" applyNumberFormat="1" applyFont="1" applyFill="1" applyBorder="1" applyAlignment="1" applyProtection="1">
      <alignment vertical="center"/>
    </xf>
    <xf numFmtId="178" fontId="60" fillId="0" borderId="33" xfId="9" applyNumberFormat="1" applyFont="1" applyFill="1" applyBorder="1" applyAlignment="1" applyProtection="1">
      <alignment horizontal="right" vertical="center"/>
    </xf>
    <xf numFmtId="178" fontId="60" fillId="0" borderId="0" xfId="9" applyNumberFormat="1" applyFont="1" applyFill="1" applyBorder="1" applyAlignment="1" applyProtection="1">
      <alignment horizontal="right" vertical="center"/>
    </xf>
    <xf numFmtId="0" fontId="158" fillId="0" borderId="0" xfId="133" applyFont="1" applyFill="1" applyAlignment="1">
      <alignment horizontal="right"/>
    </xf>
    <xf numFmtId="0" fontId="98" fillId="0" borderId="0" xfId="84" applyFont="1"/>
    <xf numFmtId="0" fontId="98" fillId="0" borderId="0" xfId="84" applyFont="1" applyAlignment="1">
      <alignment vertical="center"/>
    </xf>
    <xf numFmtId="0" fontId="98" fillId="0" borderId="0" xfId="84" applyFont="1" applyFill="1" applyAlignment="1">
      <alignment vertical="center"/>
    </xf>
    <xf numFmtId="3" fontId="33" fillId="0" borderId="0" xfId="123" applyNumberFormat="1" applyFont="1" applyFill="1" applyBorder="1" applyAlignment="1">
      <alignment horizontal="right" vertical="center" indent="1"/>
    </xf>
    <xf numFmtId="0" fontId="157" fillId="0" borderId="0" xfId="84" applyFont="1"/>
    <xf numFmtId="3" fontId="44" fillId="0" borderId="0" xfId="87" applyNumberFormat="1" applyFont="1" applyFill="1" applyAlignment="1">
      <alignment horizontal="right" indent="1"/>
    </xf>
    <xf numFmtId="0" fontId="33" fillId="0" borderId="0" xfId="93" applyFont="1" applyBorder="1"/>
    <xf numFmtId="9" fontId="33" fillId="2" borderId="0" xfId="93" applyNumberFormat="1" applyFont="1" applyFill="1" applyBorder="1" applyAlignment="1">
      <alignment horizontal="right" vertical="center" indent="1"/>
    </xf>
    <xf numFmtId="9" fontId="36" fillId="3" borderId="0" xfId="93" applyNumberFormat="1" applyFont="1" applyFill="1" applyBorder="1" applyAlignment="1">
      <alignment horizontal="right" vertical="center" indent="1"/>
    </xf>
    <xf numFmtId="9" fontId="33" fillId="3" borderId="0" xfId="93" applyNumberFormat="1" applyFont="1" applyFill="1" applyBorder="1" applyAlignment="1">
      <alignment horizontal="right" vertical="center" indent="1"/>
    </xf>
    <xf numFmtId="9" fontId="36" fillId="2" borderId="0" xfId="93" applyNumberFormat="1" applyFont="1" applyFill="1" applyBorder="1" applyAlignment="1">
      <alignment horizontal="right" vertical="center" indent="1"/>
    </xf>
    <xf numFmtId="9" fontId="46" fillId="2" borderId="0" xfId="93" applyNumberFormat="1" applyFont="1" applyFill="1" applyBorder="1" applyAlignment="1">
      <alignment horizontal="right" vertical="center" indent="1"/>
    </xf>
    <xf numFmtId="0" fontId="33" fillId="0" borderId="11" xfId="93" applyFont="1" applyBorder="1"/>
    <xf numFmtId="0" fontId="36" fillId="0" borderId="17" xfId="93" applyFont="1" applyBorder="1" applyAlignment="1">
      <alignment horizontal="center" vertical="center"/>
    </xf>
    <xf numFmtId="3" fontId="33" fillId="2" borderId="11" xfId="93" applyNumberFormat="1" applyFont="1" applyFill="1" applyBorder="1" applyAlignment="1">
      <alignment horizontal="right" vertical="center" indent="1"/>
    </xf>
    <xf numFmtId="3" fontId="36" fillId="3" borderId="11" xfId="93" applyNumberFormat="1" applyFont="1" applyFill="1" applyBorder="1" applyAlignment="1">
      <alignment horizontal="right" vertical="center" indent="1"/>
    </xf>
    <xf numFmtId="0" fontId="36" fillId="0" borderId="16" xfId="93" applyFont="1" applyBorder="1" applyAlignment="1">
      <alignment horizontal="center"/>
    </xf>
    <xf numFmtId="0" fontId="3" fillId="0" borderId="11" xfId="93" applyBorder="1"/>
    <xf numFmtId="0" fontId="36" fillId="0" borderId="17" xfId="93" applyFont="1" applyBorder="1" applyAlignment="1">
      <alignment horizontal="center"/>
    </xf>
    <xf numFmtId="9" fontId="33" fillId="2" borderId="11" xfId="93" applyNumberFormat="1" applyFont="1" applyFill="1" applyBorder="1" applyAlignment="1">
      <alignment horizontal="right" vertical="center" indent="1"/>
    </xf>
    <xf numFmtId="9" fontId="36" fillId="3" borderId="11" xfId="93" applyNumberFormat="1" applyFont="1" applyFill="1" applyBorder="1" applyAlignment="1">
      <alignment horizontal="right" vertical="center" indent="1"/>
    </xf>
    <xf numFmtId="9" fontId="33" fillId="3" borderId="11" xfId="93" applyNumberFormat="1" applyFont="1" applyFill="1" applyBorder="1" applyAlignment="1">
      <alignment horizontal="right" vertical="center" indent="1"/>
    </xf>
    <xf numFmtId="9" fontId="36" fillId="2" borderId="11" xfId="93" applyNumberFormat="1" applyFont="1" applyFill="1" applyBorder="1" applyAlignment="1">
      <alignment horizontal="right" vertical="center" indent="1"/>
    </xf>
    <xf numFmtId="9" fontId="46" fillId="2" borderId="11" xfId="93" applyNumberFormat="1" applyFont="1" applyFill="1" applyBorder="1" applyAlignment="1">
      <alignment horizontal="right" vertical="center" indent="1"/>
    </xf>
    <xf numFmtId="9" fontId="33" fillId="2" borderId="16" xfId="94" applyFont="1" applyFill="1" applyBorder="1" applyAlignment="1">
      <alignment horizontal="right" vertical="center" indent="1"/>
    </xf>
    <xf numFmtId="9" fontId="33" fillId="2" borderId="17" xfId="94" applyFont="1" applyFill="1" applyBorder="1" applyAlignment="1">
      <alignment horizontal="right" vertical="center" indent="1"/>
    </xf>
    <xf numFmtId="0" fontId="98" fillId="0" borderId="25" xfId="93" applyFont="1" applyBorder="1"/>
    <xf numFmtId="0" fontId="3" fillId="0" borderId="26" xfId="93" applyBorder="1"/>
    <xf numFmtId="0" fontId="33" fillId="2" borderId="2" xfId="93" applyFont="1" applyFill="1" applyBorder="1" applyAlignment="1">
      <alignment vertical="center"/>
    </xf>
    <xf numFmtId="0" fontId="98" fillId="2" borderId="0" xfId="93" applyFont="1" applyFill="1" applyBorder="1" applyAlignment="1">
      <alignment vertical="center"/>
    </xf>
    <xf numFmtId="0" fontId="36" fillId="2" borderId="2" xfId="93" applyFont="1" applyFill="1" applyBorder="1" applyAlignment="1">
      <alignment horizontal="center"/>
    </xf>
    <xf numFmtId="0" fontId="33" fillId="2" borderId="11" xfId="93" applyFont="1" applyFill="1" applyBorder="1" applyAlignment="1">
      <alignment vertical="center"/>
    </xf>
    <xf numFmtId="0" fontId="36" fillId="2" borderId="17" xfId="93" applyFont="1" applyFill="1" applyBorder="1" applyAlignment="1">
      <alignment horizontal="center" vertical="center"/>
    </xf>
    <xf numFmtId="0" fontId="33" fillId="2" borderId="11" xfId="93" applyFont="1" applyFill="1" applyBorder="1"/>
    <xf numFmtId="0" fontId="33" fillId="2" borderId="26" xfId="93" applyFont="1" applyFill="1" applyBorder="1" applyAlignment="1">
      <alignment vertical="center"/>
    </xf>
    <xf numFmtId="0" fontId="36" fillId="2" borderId="17" xfId="93" applyFont="1" applyFill="1" applyBorder="1" applyAlignment="1">
      <alignment horizontal="center"/>
    </xf>
    <xf numFmtId="3" fontId="36" fillId="2" borderId="11" xfId="93" applyNumberFormat="1" applyFont="1" applyFill="1" applyBorder="1" applyAlignment="1">
      <alignment horizontal="right" vertical="center" indent="1"/>
    </xf>
    <xf numFmtId="9" fontId="33" fillId="2" borderId="16" xfId="93" applyNumberFormat="1" applyFont="1" applyFill="1" applyBorder="1" applyAlignment="1">
      <alignment horizontal="right" vertical="center" indent="1"/>
    </xf>
    <xf numFmtId="9" fontId="33" fillId="2" borderId="17" xfId="93" applyNumberFormat="1" applyFont="1" applyFill="1" applyBorder="1" applyAlignment="1">
      <alignment horizontal="right" vertical="center" indent="1"/>
    </xf>
    <xf numFmtId="0" fontId="36" fillId="0" borderId="1" xfId="84" applyFont="1" applyFill="1" applyBorder="1" applyAlignment="1">
      <alignment horizontal="center" vertical="center" wrapText="1" readingOrder="1"/>
    </xf>
    <xf numFmtId="0" fontId="33" fillId="0" borderId="0" xfId="84" applyFont="1" applyBorder="1" applyAlignment="1">
      <alignment horizontal="left" vertical="center" wrapText="1" indent="1"/>
    </xf>
    <xf numFmtId="0" fontId="48" fillId="3" borderId="0" xfId="84" applyFont="1" applyFill="1" applyBorder="1" applyAlignment="1">
      <alignment horizontal="left" vertical="center" wrapText="1" indent="1" readingOrder="1"/>
    </xf>
    <xf numFmtId="0" fontId="47" fillId="0" borderId="0" xfId="1" applyFont="1" applyAlignment="1">
      <alignment vertical="top" wrapText="1"/>
    </xf>
    <xf numFmtId="0" fontId="46" fillId="0" borderId="0" xfId="1" applyFont="1" applyAlignment="1">
      <alignment vertical="top"/>
    </xf>
    <xf numFmtId="0" fontId="46" fillId="0" borderId="0" xfId="1" applyFont="1" applyAlignment="1">
      <alignment vertical="top" wrapText="1"/>
    </xf>
    <xf numFmtId="0" fontId="33" fillId="0" borderId="0" xfId="1" applyFont="1"/>
    <xf numFmtId="0" fontId="35" fillId="0" borderId="0" xfId="1" applyFont="1" applyAlignment="1">
      <alignment vertical="top" wrapText="1"/>
    </xf>
    <xf numFmtId="0" fontId="35" fillId="0" borderId="0" xfId="1" applyFont="1" applyAlignment="1">
      <alignment vertical="top"/>
    </xf>
    <xf numFmtId="0" fontId="50" fillId="0" borderId="0" xfId="1" applyFont="1" applyAlignment="1">
      <alignment horizontal="left" vertical="center" wrapText="1"/>
    </xf>
    <xf numFmtId="0" fontId="98" fillId="0" borderId="0" xfId="1" applyFont="1" applyAlignment="1">
      <alignment vertical="center"/>
    </xf>
    <xf numFmtId="0" fontId="66" fillId="0" borderId="49" xfId="133" applyFont="1" applyFill="1" applyBorder="1" applyAlignment="1" applyProtection="1">
      <alignment horizontal="center" vertical="top" wrapText="1"/>
    </xf>
    <xf numFmtId="0" fontId="66" fillId="0" borderId="71" xfId="133" applyFont="1" applyFill="1" applyBorder="1" applyAlignment="1" applyProtection="1">
      <alignment horizontal="center" vertical="top" wrapText="1"/>
    </xf>
    <xf numFmtId="0" fontId="66" fillId="0" borderId="29" xfId="133" applyFont="1" applyFill="1" applyBorder="1" applyAlignment="1" applyProtection="1">
      <alignment horizontal="center" vertical="top" wrapText="1"/>
    </xf>
    <xf numFmtId="0" fontId="65" fillId="0" borderId="33" xfId="0" applyFont="1" applyFill="1" applyBorder="1" applyAlignment="1" applyProtection="1">
      <alignment horizontal="center" vertical="top" wrapText="1"/>
    </xf>
    <xf numFmtId="0" fontId="65" fillId="0" borderId="0" xfId="0" applyFont="1" applyFill="1" applyBorder="1" applyAlignment="1" applyProtection="1">
      <alignment horizontal="center" vertical="top" wrapText="1"/>
    </xf>
    <xf numFmtId="0" fontId="80" fillId="0" borderId="4" xfId="133" applyFont="1" applyFill="1"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33" fillId="0" borderId="0" xfId="133" applyFont="1" applyFill="1" applyAlignment="1">
      <alignment horizontal="left" vertical="top" wrapText="1"/>
    </xf>
    <xf numFmtId="0" fontId="36" fillId="0" borderId="0" xfId="133" applyFont="1" applyFill="1" applyAlignment="1">
      <alignment horizontal="left" vertical="top" wrapText="1"/>
    </xf>
    <xf numFmtId="0" fontId="33" fillId="0" borderId="0" xfId="133" applyFont="1" applyFill="1" applyAlignment="1">
      <alignment horizontal="left" vertical="center" wrapText="1"/>
    </xf>
    <xf numFmtId="0" fontId="99" fillId="0" borderId="49" xfId="133" applyFont="1" applyFill="1" applyBorder="1" applyAlignment="1" applyProtection="1">
      <alignment horizontal="center" vertical="center"/>
    </xf>
    <xf numFmtId="0" fontId="99" fillId="0" borderId="71" xfId="133" applyFont="1" applyFill="1" applyBorder="1" applyAlignment="1" applyProtection="1">
      <alignment horizontal="center" vertical="center"/>
    </xf>
    <xf numFmtId="0" fontId="99" fillId="0" borderId="29" xfId="133" applyFont="1" applyFill="1" applyBorder="1" applyAlignment="1" applyProtection="1">
      <alignment horizontal="center" vertical="center"/>
    </xf>
    <xf numFmtId="0" fontId="99" fillId="0" borderId="50" xfId="133" applyFont="1" applyFill="1" applyBorder="1" applyAlignment="1" applyProtection="1">
      <alignment horizontal="center" vertical="center"/>
    </xf>
    <xf numFmtId="0" fontId="99" fillId="0" borderId="6" xfId="133" applyFont="1" applyFill="1" applyBorder="1" applyAlignment="1" applyProtection="1">
      <alignment horizontal="center" vertical="center"/>
    </xf>
    <xf numFmtId="0" fontId="99" fillId="0" borderId="51" xfId="133" applyFont="1" applyFill="1" applyBorder="1" applyAlignment="1" applyProtection="1">
      <alignment horizontal="center" vertical="center"/>
    </xf>
    <xf numFmtId="0" fontId="98" fillId="0" borderId="0" xfId="133" applyFont="1"/>
    <xf numFmtId="0" fontId="36" fillId="0" borderId="0" xfId="91" applyFont="1" applyBorder="1" applyAlignment="1">
      <alignment horizontal="center" vertical="center" wrapText="1"/>
    </xf>
    <xf numFmtId="0" fontId="36" fillId="0" borderId="1" xfId="91" applyFont="1" applyBorder="1" applyAlignment="1">
      <alignment horizontal="center" vertical="center" wrapText="1"/>
    </xf>
    <xf numFmtId="0" fontId="36" fillId="0" borderId="0" xfId="91" applyFont="1" applyBorder="1" applyAlignment="1">
      <alignment horizontal="center" vertical="center"/>
    </xf>
    <xf numFmtId="0" fontId="36" fillId="0" borderId="1" xfId="91" applyFont="1" applyBorder="1" applyAlignment="1">
      <alignment horizontal="center" vertical="center"/>
    </xf>
    <xf numFmtId="0" fontId="46" fillId="0" borderId="0" xfId="84" applyFont="1" applyFill="1" applyBorder="1" applyAlignment="1">
      <alignment vertical="top" wrapText="1" readingOrder="1"/>
    </xf>
    <xf numFmtId="0" fontId="36" fillId="0" borderId="1" xfId="84" applyFont="1" applyFill="1" applyBorder="1" applyAlignment="1">
      <alignment horizontal="center" vertical="center" wrapText="1" readingOrder="1"/>
    </xf>
    <xf numFmtId="0" fontId="6" fillId="0" borderId="45" xfId="84" applyBorder="1" applyAlignment="1">
      <alignment horizontal="center" vertical="center" wrapText="1" readingOrder="1"/>
    </xf>
    <xf numFmtId="0" fontId="33" fillId="0" borderId="0" xfId="84" applyFont="1" applyBorder="1" applyAlignment="1">
      <alignment vertical="top" wrapText="1"/>
    </xf>
    <xf numFmtId="0" fontId="46" fillId="0" borderId="0" xfId="84" applyFont="1" applyFill="1" applyBorder="1" applyAlignment="1">
      <alignment vertical="center" wrapText="1" readingOrder="1"/>
    </xf>
    <xf numFmtId="0" fontId="33" fillId="0" borderId="0" xfId="81" applyFont="1" applyFill="1" applyAlignment="1">
      <alignment wrapText="1"/>
    </xf>
    <xf numFmtId="0" fontId="7" fillId="0" borderId="0" xfId="79" applyAlignment="1">
      <alignment wrapText="1"/>
    </xf>
    <xf numFmtId="0" fontId="33" fillId="0" borderId="0" xfId="80" applyFont="1" applyAlignment="1">
      <alignment horizontal="left" vertical="center" wrapText="1" indent="1"/>
    </xf>
    <xf numFmtId="0" fontId="36" fillId="3" borderId="0" xfId="80" applyFont="1" applyFill="1" applyAlignment="1">
      <alignment horizontal="left" vertical="center" wrapText="1" indent="1"/>
    </xf>
    <xf numFmtId="0" fontId="46" fillId="0" borderId="0" xfId="81" applyFont="1" applyFill="1" applyAlignment="1">
      <alignment wrapText="1"/>
    </xf>
    <xf numFmtId="0" fontId="118" fillId="0" borderId="0" xfId="79" applyFont="1" applyAlignment="1">
      <alignment wrapText="1"/>
    </xf>
    <xf numFmtId="0" fontId="58" fillId="2" borderId="71" xfId="5" applyFont="1" applyFill="1" applyBorder="1" applyAlignment="1">
      <alignment horizontal="left"/>
    </xf>
    <xf numFmtId="0" fontId="47" fillId="2" borderId="71" xfId="5" applyFont="1" applyFill="1" applyBorder="1" applyAlignment="1">
      <alignment horizontal="center"/>
    </xf>
    <xf numFmtId="0" fontId="58" fillId="2" borderId="0" xfId="5" applyFont="1" applyFill="1" applyBorder="1" applyAlignment="1">
      <alignment horizontal="left"/>
    </xf>
    <xf numFmtId="0" fontId="58" fillId="2" borderId="6" xfId="5" applyFont="1" applyFill="1" applyBorder="1" applyAlignment="1">
      <alignment horizontal="left"/>
    </xf>
    <xf numFmtId="0" fontId="47" fillId="2" borderId="49" xfId="5" applyFont="1" applyFill="1" applyBorder="1" applyAlignment="1">
      <alignment horizontal="center"/>
    </xf>
    <xf numFmtId="3" fontId="58" fillId="2" borderId="0" xfId="5" applyNumberFormat="1" applyFont="1" applyFill="1" applyBorder="1" applyAlignment="1">
      <alignment horizontal="left"/>
    </xf>
    <xf numFmtId="0" fontId="46" fillId="2" borderId="0" xfId="12" applyFont="1" applyFill="1" applyBorder="1" applyAlignment="1">
      <alignment horizontal="left" vertical="center" wrapText="1" indent="1"/>
    </xf>
    <xf numFmtId="0" fontId="46" fillId="2" borderId="2" xfId="12" applyFont="1" applyFill="1" applyBorder="1" applyAlignment="1">
      <alignment horizontal="left" vertical="center" wrapText="1" indent="1"/>
    </xf>
    <xf numFmtId="16" fontId="48" fillId="2" borderId="0" xfId="12" applyNumberFormat="1" applyFont="1" applyFill="1" applyBorder="1" applyAlignment="1" applyProtection="1">
      <alignment horizontal="left"/>
      <protection locked="0"/>
    </xf>
    <xf numFmtId="16" fontId="48" fillId="2" borderId="0" xfId="12" applyNumberFormat="1" applyFont="1" applyFill="1" applyBorder="1" applyAlignment="1">
      <alignment horizontal="left"/>
    </xf>
    <xf numFmtId="0" fontId="48" fillId="2" borderId="0" xfId="12" applyFont="1" applyFill="1" applyBorder="1" applyAlignment="1" applyProtection="1">
      <alignment horizontal="left" wrapText="1"/>
      <protection locked="0"/>
    </xf>
    <xf numFmtId="0" fontId="48" fillId="2" borderId="2" xfId="12" applyFont="1" applyFill="1" applyBorder="1" applyAlignment="1" applyProtection="1">
      <alignment horizontal="left" wrapText="1"/>
      <protection locked="0"/>
    </xf>
    <xf numFmtId="0" fontId="48" fillId="2" borderId="0" xfId="12" applyFont="1" applyFill="1" applyBorder="1" applyAlignment="1">
      <alignment horizontal="left" wrapText="1"/>
    </xf>
    <xf numFmtId="0" fontId="48" fillId="2" borderId="2" xfId="12" applyFont="1" applyFill="1" applyBorder="1" applyAlignment="1">
      <alignment horizontal="left" wrapText="1"/>
    </xf>
    <xf numFmtId="0" fontId="46" fillId="2" borderId="69" xfId="67" applyFont="1" applyFill="1" applyBorder="1" applyAlignment="1">
      <alignment horizontal="right" wrapText="1"/>
    </xf>
    <xf numFmtId="0" fontId="11" fillId="2" borderId="47" xfId="67" applyFill="1" applyBorder="1" applyAlignment="1">
      <alignment horizontal="right" wrapText="1"/>
    </xf>
    <xf numFmtId="0" fontId="48" fillId="2" borderId="0" xfId="67" applyFont="1" applyFill="1" applyBorder="1" applyAlignment="1">
      <alignment horizontal="center" wrapText="1"/>
    </xf>
    <xf numFmtId="0" fontId="11" fillId="2" borderId="0" xfId="67" applyFill="1" applyAlignment="1">
      <alignment horizontal="center" wrapText="1"/>
    </xf>
    <xf numFmtId="0" fontId="11" fillId="2" borderId="6" xfId="67" applyFill="1" applyBorder="1" applyAlignment="1">
      <alignment horizontal="center" wrapText="1"/>
    </xf>
    <xf numFmtId="172" fontId="64" fillId="2" borderId="0" xfId="67" applyNumberFormat="1" applyFont="1" applyFill="1" applyAlignment="1">
      <alignment horizontal="left"/>
    </xf>
    <xf numFmtId="172" fontId="129" fillId="2" borderId="0" xfId="67" applyNumberFormat="1" applyFont="1" applyFill="1" applyAlignment="1">
      <alignment horizontal="left"/>
    </xf>
    <xf numFmtId="0" fontId="44" fillId="2" borderId="0" xfId="12" applyFont="1" applyFill="1" applyBorder="1" applyAlignment="1" applyProtection="1">
      <alignment horizontal="right" wrapText="1"/>
      <protection locked="0"/>
    </xf>
    <xf numFmtId="0" fontId="44" fillId="2" borderId="2" xfId="12" applyFont="1" applyFill="1" applyBorder="1" applyAlignment="1" applyProtection="1">
      <alignment horizontal="right" wrapText="1"/>
      <protection locked="0"/>
    </xf>
    <xf numFmtId="0" fontId="53" fillId="2" borderId="48" xfId="12" applyFont="1" applyFill="1" applyBorder="1" applyAlignment="1">
      <alignment horizontal="center"/>
    </xf>
    <xf numFmtId="0" fontId="44" fillId="2" borderId="0" xfId="12" applyFont="1" applyFill="1" applyBorder="1" applyAlignment="1">
      <alignment horizontal="left" wrapText="1"/>
    </xf>
    <xf numFmtId="0" fontId="44" fillId="2" borderId="2" xfId="12" applyFont="1" applyFill="1" applyBorder="1" applyAlignment="1">
      <alignment horizontal="left" wrapText="1"/>
    </xf>
    <xf numFmtId="0" fontId="98" fillId="2" borderId="0" xfId="67" applyFont="1" applyFill="1" applyBorder="1" applyAlignment="1">
      <alignment horizontal="left" vertical="center" wrapText="1"/>
    </xf>
    <xf numFmtId="0" fontId="64" fillId="2" borderId="69" xfId="12" applyFont="1" applyFill="1" applyBorder="1" applyAlignment="1">
      <alignment horizontal="left" vertical="top" wrapText="1"/>
    </xf>
    <xf numFmtId="0" fontId="44" fillId="2" borderId="0" xfId="12" applyFont="1" applyFill="1" applyBorder="1" applyAlignment="1">
      <alignment horizontal="right" wrapText="1"/>
    </xf>
    <xf numFmtId="0" fontId="44" fillId="2" borderId="2" xfId="12" applyFont="1" applyFill="1" applyBorder="1" applyAlignment="1">
      <alignment horizontal="right" wrapText="1"/>
    </xf>
    <xf numFmtId="0" fontId="44" fillId="2" borderId="48" xfId="12" applyFont="1" applyFill="1" applyBorder="1" applyAlignment="1">
      <alignment horizontal="right"/>
    </xf>
    <xf numFmtId="0" fontId="157" fillId="2" borderId="0" xfId="67" applyFont="1" applyFill="1" applyAlignment="1">
      <alignment wrapText="1"/>
    </xf>
    <xf numFmtId="0" fontId="64" fillId="2" borderId="0" xfId="12" applyFont="1" applyFill="1" applyBorder="1" applyAlignment="1">
      <alignment horizontal="left" vertical="center" wrapText="1"/>
    </xf>
    <xf numFmtId="0" fontId="46" fillId="2" borderId="47" xfId="67" applyFont="1" applyFill="1" applyBorder="1" applyAlignment="1">
      <alignment horizontal="right" wrapText="1"/>
    </xf>
    <xf numFmtId="0" fontId="48" fillId="2" borderId="6" xfId="67" applyFont="1" applyFill="1" applyBorder="1" applyAlignment="1">
      <alignment horizontal="right" vertical="center" wrapText="1"/>
    </xf>
    <xf numFmtId="0" fontId="48" fillId="2" borderId="6" xfId="67" applyFont="1" applyFill="1" applyBorder="1" applyAlignment="1">
      <alignment horizontal="center" vertical="center" wrapText="1"/>
    </xf>
    <xf numFmtId="0" fontId="46" fillId="2" borderId="0" xfId="67" applyFont="1" applyFill="1" applyBorder="1" applyAlignment="1">
      <alignment horizontal="center" vertical="center" wrapText="1"/>
    </xf>
    <xf numFmtId="0" fontId="46" fillId="2" borderId="47" xfId="67" applyFont="1" applyFill="1" applyBorder="1" applyAlignment="1">
      <alignment horizontal="center" vertical="center" wrapText="1"/>
    </xf>
    <xf numFmtId="0" fontId="46" fillId="0" borderId="49" xfId="26" applyFont="1" applyFill="1" applyBorder="1" applyAlignment="1">
      <alignment horizontal="left" vertical="top" wrapText="1"/>
    </xf>
    <xf numFmtId="0" fontId="46" fillId="0" borderId="71" xfId="26" applyFont="1" applyFill="1" applyBorder="1" applyAlignment="1">
      <alignment horizontal="left" vertical="top" wrapText="1"/>
    </xf>
    <xf numFmtId="0" fontId="46" fillId="0" borderId="29" xfId="26" applyFont="1" applyFill="1" applyBorder="1" applyAlignment="1">
      <alignment horizontal="left" vertical="top" wrapText="1"/>
    </xf>
    <xf numFmtId="0" fontId="46" fillId="0" borderId="33" xfId="26" applyFont="1" applyFill="1" applyBorder="1" applyAlignment="1">
      <alignment horizontal="left" vertical="top" wrapText="1"/>
    </xf>
    <xf numFmtId="0" fontId="46" fillId="0" borderId="0" xfId="26" applyFont="1" applyFill="1" applyBorder="1" applyAlignment="1">
      <alignment horizontal="left" vertical="top" wrapText="1"/>
    </xf>
    <xf numFmtId="0" fontId="46" fillId="0" borderId="30" xfId="26" applyFont="1" applyFill="1" applyBorder="1" applyAlignment="1">
      <alignment horizontal="left" vertical="top" wrapText="1"/>
    </xf>
    <xf numFmtId="0" fontId="46" fillId="0" borderId="50" xfId="26" applyFont="1" applyFill="1" applyBorder="1" applyAlignment="1">
      <alignment horizontal="left" vertical="top" wrapText="1"/>
    </xf>
    <xf numFmtId="0" fontId="46" fillId="0" borderId="6" xfId="26" applyFont="1" applyFill="1" applyBorder="1" applyAlignment="1">
      <alignment horizontal="left" vertical="top" wrapText="1"/>
    </xf>
    <xf numFmtId="0" fontId="46" fillId="0" borderId="51" xfId="26" applyFont="1" applyFill="1" applyBorder="1" applyAlignment="1">
      <alignment horizontal="left" vertical="top" wrapText="1"/>
    </xf>
    <xf numFmtId="0" fontId="33" fillId="0" borderId="0" xfId="29" applyFont="1" applyFill="1" applyBorder="1" applyAlignment="1">
      <alignment horizontal="center" vertical="center" wrapText="1"/>
    </xf>
    <xf numFmtId="0" fontId="36" fillId="0" borderId="71" xfId="25" quotePrefix="1" applyFont="1" applyFill="1" applyBorder="1" applyAlignment="1">
      <alignment horizontal="center" vertical="center"/>
    </xf>
    <xf numFmtId="0" fontId="36" fillId="0" borderId="6" xfId="25" quotePrefix="1" applyFont="1" applyFill="1" applyBorder="1" applyAlignment="1">
      <alignment horizontal="center" vertical="center"/>
    </xf>
    <xf numFmtId="0" fontId="48" fillId="0" borderId="71" xfId="25" applyFont="1" applyFill="1" applyBorder="1" applyAlignment="1">
      <alignment horizontal="left" vertical="center" wrapText="1" indent="1"/>
    </xf>
    <xf numFmtId="0" fontId="48" fillId="0" borderId="6" xfId="25" applyFont="1" applyFill="1" applyBorder="1" applyAlignment="1">
      <alignment horizontal="left" vertical="center" wrapText="1" indent="1"/>
    </xf>
    <xf numFmtId="3" fontId="33" fillId="0" borderId="71" xfId="27" applyNumberFormat="1" applyFont="1" applyFill="1" applyBorder="1" applyAlignment="1">
      <alignment horizontal="center" vertical="center"/>
      <protection locked="0"/>
    </xf>
    <xf numFmtId="3" fontId="33" fillId="0" borderId="6" xfId="27" applyNumberFormat="1" applyFont="1" applyFill="1" applyBorder="1" applyAlignment="1">
      <alignment horizontal="center" vertical="center"/>
      <protection locked="0"/>
    </xf>
    <xf numFmtId="0" fontId="48" fillId="0" borderId="71" xfId="25" quotePrefix="1" applyFont="1" applyFill="1" applyBorder="1" applyAlignment="1">
      <alignment horizontal="center" vertical="center"/>
    </xf>
    <xf numFmtId="0" fontId="48" fillId="0" borderId="6" xfId="25" quotePrefix="1" applyFont="1" applyFill="1" applyBorder="1" applyAlignment="1">
      <alignment horizontal="center" vertical="center"/>
    </xf>
    <xf numFmtId="3" fontId="46" fillId="0" borderId="71" xfId="27" applyNumberFormat="1" applyFont="1" applyFill="1" applyBorder="1" applyAlignment="1">
      <alignment horizontal="center" vertical="center"/>
      <protection locked="0"/>
    </xf>
    <xf numFmtId="3" fontId="46" fillId="0" borderId="6" xfId="27" applyNumberFormat="1" applyFont="1" applyFill="1" applyBorder="1" applyAlignment="1">
      <alignment horizontal="center" vertical="center"/>
      <protection locked="0"/>
    </xf>
    <xf numFmtId="0" fontId="44" fillId="0" borderId="0" xfId="84" applyFont="1" applyFill="1" applyBorder="1" applyAlignment="1">
      <alignment horizontal="center" vertical="center" wrapText="1" readingOrder="1"/>
    </xf>
    <xf numFmtId="0" fontId="33" fillId="0" borderId="0" xfId="84" applyFont="1" applyAlignment="1">
      <alignment horizontal="left" vertical="center" wrapText="1"/>
    </xf>
    <xf numFmtId="3" fontId="33" fillId="0" borderId="4" xfId="84" applyNumberFormat="1" applyFont="1" applyBorder="1" applyAlignment="1">
      <alignment horizontal="center" vertical="center"/>
    </xf>
    <xf numFmtId="3" fontId="33" fillId="0" borderId="0" xfId="84" applyNumberFormat="1" applyFont="1" applyAlignment="1">
      <alignment horizontal="center" vertical="center"/>
    </xf>
    <xf numFmtId="0" fontId="46" fillId="0" borderId="0" xfId="25" applyFont="1" applyFill="1" applyBorder="1" applyAlignment="1" applyProtection="1">
      <alignment horizontal="center" vertical="center" wrapText="1"/>
    </xf>
    <xf numFmtId="0" fontId="44" fillId="0" borderId="56" xfId="84" applyFont="1" applyFill="1" applyBorder="1" applyAlignment="1">
      <alignment horizontal="center" vertical="center" wrapText="1" readingOrder="1"/>
    </xf>
    <xf numFmtId="0" fontId="44" fillId="0" borderId="57" xfId="84" applyFont="1" applyFill="1" applyBorder="1" applyAlignment="1">
      <alignment horizontal="center" vertical="center" wrapText="1" readingOrder="1"/>
    </xf>
    <xf numFmtId="0" fontId="33" fillId="0" borderId="0" xfId="84" applyFont="1" applyBorder="1" applyAlignment="1">
      <alignment horizontal="left" vertical="center" wrapText="1" indent="1"/>
    </xf>
    <xf numFmtId="0" fontId="48" fillId="3" borderId="3" xfId="84" applyFont="1" applyFill="1" applyBorder="1" applyAlignment="1">
      <alignment horizontal="left" vertical="center" wrapText="1" indent="1" readingOrder="1"/>
    </xf>
    <xf numFmtId="0" fontId="48" fillId="3" borderId="0" xfId="84" applyFont="1" applyFill="1" applyBorder="1" applyAlignment="1">
      <alignment horizontal="left" vertical="center" wrapText="1" indent="1" readingOrder="1"/>
    </xf>
    <xf numFmtId="3" fontId="36" fillId="3" borderId="3" xfId="84" applyNumberFormat="1" applyFont="1" applyFill="1" applyBorder="1" applyAlignment="1">
      <alignment horizontal="center" vertical="center"/>
    </xf>
    <xf numFmtId="0" fontId="33" fillId="0" borderId="1" xfId="84" applyFont="1" applyBorder="1" applyAlignment="1">
      <alignment horizontal="center" vertical="center"/>
    </xf>
    <xf numFmtId="3" fontId="33" fillId="0" borderId="1" xfId="84" applyNumberFormat="1" applyFont="1" applyBorder="1" applyAlignment="1">
      <alignment horizontal="center" vertical="center"/>
    </xf>
    <xf numFmtId="3" fontId="33" fillId="0" borderId="2" xfId="84" applyNumberFormat="1" applyFont="1" applyBorder="1" applyAlignment="1">
      <alignment horizontal="center" vertical="center"/>
    </xf>
    <xf numFmtId="3" fontId="36" fillId="3" borderId="4" xfId="84" applyNumberFormat="1" applyFont="1" applyFill="1" applyBorder="1" applyAlignment="1">
      <alignment horizontal="center" vertical="center"/>
    </xf>
    <xf numFmtId="0" fontId="98" fillId="0" borderId="0" xfId="87" applyFont="1"/>
    <xf numFmtId="0" fontId="36" fillId="0" borderId="2" xfId="63" applyFont="1" applyFill="1" applyBorder="1"/>
    <xf numFmtId="0" fontId="33" fillId="0" borderId="0" xfId="18" applyFont="1" applyAlignment="1">
      <alignment horizontal="center" vertical="top" wrapText="1"/>
    </xf>
    <xf numFmtId="0" fontId="38" fillId="0" borderId="0" xfId="18" applyAlignment="1">
      <alignment horizontal="center" vertical="top" wrapText="1"/>
    </xf>
    <xf numFmtId="0" fontId="33" fillId="3" borderId="0" xfId="91" applyFont="1" applyFill="1" applyAlignment="1">
      <alignment horizontal="right" vertical="center"/>
    </xf>
  </cellXfs>
  <cellStyles count="136">
    <cellStyle name="=C:\WINNT35\SYSTEM32\COMMAND.COM 10" xfId="3"/>
    <cellStyle name="=C:\WINNT35\SYSTEM32\COMMAND.COM 10 3" xfId="7"/>
    <cellStyle name="=C:\WINNT35\SYSTEM32\COMMAND.COM 12" xfId="5"/>
    <cellStyle name="=C:\WINNT35\SYSTEM32\COMMAND.COM 13" xfId="11"/>
    <cellStyle name="=C:\WINNT35\SYSTEM32\COMMAND.COM 2 2" xfId="12"/>
    <cellStyle name="=C:\WINNT35\SYSTEM32\COMMAND.COM 2 2 3 2" xfId="23"/>
    <cellStyle name="=C:\WINNT35\SYSTEM32\COMMAND.COM 2 2 4" xfId="20"/>
    <cellStyle name="=C:\WINNT35\SYSTEM32\COMMAND.COM 3 5" xfId="25"/>
    <cellStyle name="=C:\WINNT35\SYSTEM32\COMMAND.COM 9" xfId="19"/>
    <cellStyle name="Comma 2" xfId="14"/>
    <cellStyle name="Comma 2 2" xfId="51"/>
    <cellStyle name="Comma 2 2 2" xfId="102"/>
    <cellStyle name="Comma 2 3" xfId="92"/>
    <cellStyle name="Comma 2 4" xfId="101"/>
    <cellStyle name="Comma 2 7 9 2" xfId="22"/>
    <cellStyle name="Comma 3" xfId="40"/>
    <cellStyle name="Comma 3 2" xfId="103"/>
    <cellStyle name="Comma 4" xfId="47"/>
    <cellStyle name="Comma 4 2" xfId="78"/>
    <cellStyle name="Comma 4 3" xfId="100"/>
    <cellStyle name="Comma 5" xfId="86"/>
    <cellStyle name="Heading 1 2 2 2" xfId="28"/>
    <cellStyle name="Heading 2 2 2 2" xfId="24"/>
    <cellStyle name="HeadingTable" xfId="29"/>
    <cellStyle name="Hyperlink" xfId="30"/>
    <cellStyle name="Normal" xfId="0" builtinId="0"/>
    <cellStyle name="Normal 10" xfId="48"/>
    <cellStyle name="Normal 10 10" xfId="18"/>
    <cellStyle name="Normal 10 10 2" xfId="63"/>
    <cellStyle name="Normal 10 10 3" xfId="87"/>
    <cellStyle name="Normal 10 10 4" xfId="105"/>
    <cellStyle name="Normal 10 2" xfId="60"/>
    <cellStyle name="Normal 10 2 2" xfId="95"/>
    <cellStyle name="Normal 10 2 3" xfId="106"/>
    <cellStyle name="Normal 10 2 4" xfId="133"/>
    <cellStyle name="Normal 10 3" xfId="104"/>
    <cellStyle name="Normal 11" xfId="54"/>
    <cellStyle name="Normal 11 2" xfId="89"/>
    <cellStyle name="Normal 11 3" xfId="107"/>
    <cellStyle name="Normal 12" xfId="56"/>
    <cellStyle name="Normal 12 2" xfId="108"/>
    <cellStyle name="Normal 13" xfId="57"/>
    <cellStyle name="Normal 13 2" xfId="65"/>
    <cellStyle name="Normal 13 3" xfId="73"/>
    <cellStyle name="Normal 13 4" xfId="109"/>
    <cellStyle name="Normal 14" xfId="58"/>
    <cellStyle name="Normal 14 2" xfId="66"/>
    <cellStyle name="Normal 14 3" xfId="83"/>
    <cellStyle name="Normal 14 4" xfId="110"/>
    <cellStyle name="Normal 15" xfId="64"/>
    <cellStyle name="Normal 16" xfId="67"/>
    <cellStyle name="Normal 17" xfId="79"/>
    <cellStyle name="Normal 18" xfId="84"/>
    <cellStyle name="Normal 19" xfId="97"/>
    <cellStyle name="Normal 2" xfId="1"/>
    <cellStyle name="Normal 2 10" xfId="91"/>
    <cellStyle name="Normal 2 100" xfId="21"/>
    <cellStyle name="Normal 2 100 2" xfId="72"/>
    <cellStyle name="Normal 2 100 3" xfId="112"/>
    <cellStyle name="Normal 2 100 6 3" xfId="9"/>
    <cellStyle name="Normal 2 11" xfId="111"/>
    <cellStyle name="Normal 2 2" xfId="33"/>
    <cellStyle name="Normal 2 2 2" xfId="113"/>
    <cellStyle name="Normal 2 2 4 2" xfId="26"/>
    <cellStyle name="Normal 2 3" xfId="34"/>
    <cellStyle name="Normal 2 3 2" xfId="70"/>
    <cellStyle name="Normal 2 3 3" xfId="81"/>
    <cellStyle name="Normal 2 3 4" xfId="114"/>
    <cellStyle name="Normal 2 4" xfId="50"/>
    <cellStyle name="Normal 2 4 2" xfId="115"/>
    <cellStyle name="Normal 2 5" xfId="52"/>
    <cellStyle name="Normal 2 5 2" xfId="116"/>
    <cellStyle name="Normal 2 6" xfId="59"/>
    <cellStyle name="Normal 2 6 2" xfId="68"/>
    <cellStyle name="Normal 2 6 3" xfId="80"/>
    <cellStyle name="Normal 2 6 4" xfId="117"/>
    <cellStyle name="Normal 2 7" xfId="74"/>
    <cellStyle name="Normal 2 8" xfId="75"/>
    <cellStyle name="Normal 2 9" xfId="88"/>
    <cellStyle name="Normal 3" xfId="31"/>
    <cellStyle name="Normal 3 2" xfId="118"/>
    <cellStyle name="Normal 4" xfId="36"/>
    <cellStyle name="Normal 4 2" xfId="119"/>
    <cellStyle name="Normal 47 6" xfId="4"/>
    <cellStyle name="Normal 5" xfId="38"/>
    <cellStyle name="Normal 5 2" xfId="62"/>
    <cellStyle name="Normal 5 3" xfId="120"/>
    <cellStyle name="Normal 50 6" xfId="17"/>
    <cellStyle name="Normal 540" xfId="8"/>
    <cellStyle name="Normal 6" xfId="39"/>
    <cellStyle name="Normal 6 2" xfId="121"/>
    <cellStyle name="Normal 7" xfId="42"/>
    <cellStyle name="Normal 7 2" xfId="122"/>
    <cellStyle name="Normal 8" xfId="43"/>
    <cellStyle name="Normal 8 2" xfId="93"/>
    <cellStyle name="Normal 8 3" xfId="123"/>
    <cellStyle name="Normal 9" xfId="45"/>
    <cellStyle name="Normal 9 2" xfId="76"/>
    <cellStyle name="Normal 9 3" xfId="98"/>
    <cellStyle name="Normal_Q1 Interim report" xfId="10"/>
    <cellStyle name="Normal_SLP Interim Q109 v1" xfId="16"/>
    <cellStyle name="Normal_Unibank" xfId="15"/>
    <cellStyle name="Normal_Unibank 2 2" xfId="53"/>
    <cellStyle name="optionalExposure" xfId="27"/>
    <cellStyle name="Percent 10" xfId="85"/>
    <cellStyle name="Percent 2" xfId="2"/>
    <cellStyle name="Percent 2 2" xfId="35"/>
    <cellStyle name="Percent 2 2 2" xfId="71"/>
    <cellStyle name="Percent 2 2 3" xfId="82"/>
    <cellStyle name="Percent 2 2 4" xfId="125"/>
    <cellStyle name="Percent 2 2 7" xfId="6"/>
    <cellStyle name="Percent 2 3" xfId="69"/>
    <cellStyle name="Percent 2 4" xfId="124"/>
    <cellStyle name="Percent 3" xfId="32"/>
    <cellStyle name="Percent 3 11" xfId="13"/>
    <cellStyle name="Percent 3 2" xfId="126"/>
    <cellStyle name="Percent 4" xfId="37"/>
    <cellStyle name="Percent 4 2" xfId="127"/>
    <cellStyle name="Percent 5" xfId="41"/>
    <cellStyle name="Percent 5 2" xfId="128"/>
    <cellStyle name="Percent 6" xfId="44"/>
    <cellStyle name="Percent 6 2" xfId="94"/>
    <cellStyle name="Percent 6 3" xfId="129"/>
    <cellStyle name="Percent 7" xfId="46"/>
    <cellStyle name="Percent 7 2" xfId="77"/>
    <cellStyle name="Percent 7 3" xfId="99"/>
    <cellStyle name="Percent 8" xfId="49"/>
    <cellStyle name="Percent 8 2" xfId="61"/>
    <cellStyle name="Percent 8 2 2" xfId="96"/>
    <cellStyle name="Percent 8 2 3" xfId="131"/>
    <cellStyle name="Percent 8 2 4" xfId="134"/>
    <cellStyle name="Percent 8 3" xfId="130"/>
    <cellStyle name="Percent 9" xfId="55"/>
    <cellStyle name="Percent 9 2" xfId="90"/>
    <cellStyle name="Percent 9 3" xfId="132"/>
    <cellStyle name="Procent 2" xfId="135"/>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6" Type="http://schemas.openxmlformats.org/officeDocument/2006/relationships/externalLink" Target="externalLinks/externalLink15.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Corporate ex rev. repos </c:v>
          </c:tx>
          <c:spPr>
            <a:solidFill>
              <a:srgbClr val="CCD8DE"/>
            </a:solidFill>
          </c:spPr>
          <c:invertIfNegative val="0"/>
          <c:dLbls>
            <c:numFmt formatCode="#,##0" sourceLinked="0"/>
            <c:spPr>
              <a:noFill/>
              <a:ln>
                <a:noFill/>
              </a:ln>
              <a:effectLst/>
            </c:spPr>
            <c:txPr>
              <a:bodyPr rot="-5400000" vert="horz"/>
              <a:lstStyle/>
              <a:p>
                <a:pPr>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'Lending, losses, impairment'!$A$4:$A$35</c:f>
              <c:strCache>
                <c:ptCount val="32"/>
                <c:pt idx="0">
                  <c:v>Q2/09</c:v>
                </c:pt>
                <c:pt idx="1">
                  <c:v>Q3/09</c:v>
                </c:pt>
                <c:pt idx="2">
                  <c:v>Q4/09</c:v>
                </c:pt>
                <c:pt idx="3">
                  <c:v>Q1/10</c:v>
                </c:pt>
                <c:pt idx="4">
                  <c:v>Q2/10</c:v>
                </c:pt>
                <c:pt idx="5">
                  <c:v>Q3/10</c:v>
                </c:pt>
                <c:pt idx="6">
                  <c:v>Q4/10</c:v>
                </c:pt>
                <c:pt idx="7">
                  <c:v>Q1/11</c:v>
                </c:pt>
                <c:pt idx="8">
                  <c:v>Q2/11</c:v>
                </c:pt>
                <c:pt idx="9">
                  <c:v>Q3/11</c:v>
                </c:pt>
                <c:pt idx="10">
                  <c:v>Q4/11</c:v>
                </c:pt>
                <c:pt idx="11">
                  <c:v>Q1/12</c:v>
                </c:pt>
                <c:pt idx="12">
                  <c:v>Q2/12</c:v>
                </c:pt>
                <c:pt idx="13">
                  <c:v>Q3/12</c:v>
                </c:pt>
                <c:pt idx="14">
                  <c:v>Q4/12</c:v>
                </c:pt>
                <c:pt idx="15">
                  <c:v>Q1/13</c:v>
                </c:pt>
                <c:pt idx="16">
                  <c:v>Q2/13*</c:v>
                </c:pt>
                <c:pt idx="17">
                  <c:v>Q3/13</c:v>
                </c:pt>
                <c:pt idx="18">
                  <c:v>Q4/13</c:v>
                </c:pt>
                <c:pt idx="19">
                  <c:v>Q1/14</c:v>
                </c:pt>
                <c:pt idx="20">
                  <c:v>Q2/14</c:v>
                </c:pt>
                <c:pt idx="21">
                  <c:v>Q3/14</c:v>
                </c:pt>
                <c:pt idx="22">
                  <c:v>Q4/14</c:v>
                </c:pt>
                <c:pt idx="23">
                  <c:v>Q1/15</c:v>
                </c:pt>
                <c:pt idx="24">
                  <c:v>Q2/15</c:v>
                </c:pt>
                <c:pt idx="25">
                  <c:v>Q3/15</c:v>
                </c:pt>
                <c:pt idx="26">
                  <c:v>Q4/15</c:v>
                </c:pt>
                <c:pt idx="27">
                  <c:v>Q1/16</c:v>
                </c:pt>
                <c:pt idx="28">
                  <c:v>Q2/16</c:v>
                </c:pt>
                <c:pt idx="29">
                  <c:v>Q3/16 **</c:v>
                </c:pt>
                <c:pt idx="30">
                  <c:v>Q4/16</c:v>
                </c:pt>
                <c:pt idx="31">
                  <c:v>Q1/17</c:v>
                </c:pt>
              </c:strCache>
            </c:strRef>
          </c:cat>
          <c:val>
            <c:numRef>
              <c:f>'Lending, losses, impairment'!$B$4:$B$35</c:f>
              <c:numCache>
                <c:formatCode>General</c:formatCode>
                <c:ptCount val="32"/>
                <c:pt idx="0">
                  <c:v>141</c:v>
                </c:pt>
                <c:pt idx="1">
                  <c:v>138</c:v>
                </c:pt>
                <c:pt idx="2">
                  <c:v>137</c:v>
                </c:pt>
                <c:pt idx="3" formatCode="#,##0">
                  <c:v>146.02743607132857</c:v>
                </c:pt>
                <c:pt idx="4" formatCode="#,##0">
                  <c:v>150.59148917632407</c:v>
                </c:pt>
                <c:pt idx="5" formatCode="#,##0">
                  <c:v>146.11194335029597</c:v>
                </c:pt>
                <c:pt idx="6" formatCode="#,##0">
                  <c:v>151.80505396651739</c:v>
                </c:pt>
                <c:pt idx="7" formatCode="#,##0">
                  <c:v>151.51286863608732</c:v>
                </c:pt>
                <c:pt idx="8" formatCode="#,##0">
                  <c:v>152.41905901450826</c:v>
                </c:pt>
                <c:pt idx="9" formatCode="#,##0">
                  <c:v>155.05880805381111</c:v>
                </c:pt>
                <c:pt idx="10" formatCode="#,##0">
                  <c:v>157.50276573201143</c:v>
                </c:pt>
                <c:pt idx="11" formatCode="#,##0">
                  <c:v>160.8277618610926</c:v>
                </c:pt>
                <c:pt idx="12" formatCode="#,##0">
                  <c:v>163.23129678221503</c:v>
                </c:pt>
                <c:pt idx="13" formatCode="#,##0">
                  <c:v>161.69990097086827</c:v>
                </c:pt>
                <c:pt idx="14" formatCode="#,##0">
                  <c:v>156.6537698477475</c:v>
                </c:pt>
                <c:pt idx="15" formatCode="#,##0">
                  <c:v>156.2834633369655</c:v>
                </c:pt>
                <c:pt idx="16" formatCode="#,##0">
                  <c:v>148.51430618343645</c:v>
                </c:pt>
                <c:pt idx="17" formatCode="#,##0">
                  <c:v>146.94835276476152</c:v>
                </c:pt>
                <c:pt idx="18" formatCode="#,##0">
                  <c:v>143.91675807308684</c:v>
                </c:pt>
                <c:pt idx="19" formatCode="#,##0">
                  <c:v>145.8449991209188</c:v>
                </c:pt>
                <c:pt idx="20" formatCode="#,##0">
                  <c:v>144.47634833432065</c:v>
                </c:pt>
                <c:pt idx="21" formatCode="#,##0">
                  <c:v>147.57353661104349</c:v>
                </c:pt>
                <c:pt idx="22" formatCode="#,##0">
                  <c:v>143.78151748039048</c:v>
                </c:pt>
                <c:pt idx="23" formatCode="#,##0">
                  <c:v>149.96778900026283</c:v>
                </c:pt>
                <c:pt idx="24" formatCode="#,##0">
                  <c:v>147.4377713990113</c:v>
                </c:pt>
                <c:pt idx="25" formatCode="#,##0">
                  <c:v>146.06525389121373</c:v>
                </c:pt>
                <c:pt idx="26" formatCode="#,##0">
                  <c:v>145.26866887731182</c:v>
                </c:pt>
                <c:pt idx="27" formatCode="#,##0">
                  <c:v>143.54878025743486</c:v>
                </c:pt>
                <c:pt idx="28" formatCode="#,##0">
                  <c:v>143.11938331443403</c:v>
                </c:pt>
                <c:pt idx="29" formatCode="#,##0">
                  <c:v>135.61674948061395</c:v>
                </c:pt>
                <c:pt idx="30" formatCode="#,##0">
                  <c:v>133.78792034895963</c:v>
                </c:pt>
                <c:pt idx="31" formatCode="#,##0">
                  <c:v>135.07618043344465</c:v>
                </c:pt>
              </c:numCache>
            </c:numRef>
          </c:val>
        </c:ser>
        <c:ser>
          <c:idx val="1"/>
          <c:order val="1"/>
          <c:tx>
            <c:v>Mortgage </c:v>
          </c:tx>
          <c:spPr>
            <a:solidFill>
              <a:srgbClr val="779ABC"/>
            </a:solidFill>
          </c:spPr>
          <c:invertIfNegative val="0"/>
          <c:dLbls>
            <c:dLbl>
              <c:idx val="29"/>
              <c:layout>
                <c:manualLayout>
                  <c:x val="0"/>
                  <c:y val="0.10926586402563519"/>
                </c:manualLayout>
              </c:layout>
              <c:dLblPos val="outEnd"/>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5400000" vert="horz"/>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'Lending, losses, impairment'!$A$4:$A$35</c:f>
              <c:strCache>
                <c:ptCount val="32"/>
                <c:pt idx="0">
                  <c:v>Q2/09</c:v>
                </c:pt>
                <c:pt idx="1">
                  <c:v>Q3/09</c:v>
                </c:pt>
                <c:pt idx="2">
                  <c:v>Q4/09</c:v>
                </c:pt>
                <c:pt idx="3">
                  <c:v>Q1/10</c:v>
                </c:pt>
                <c:pt idx="4">
                  <c:v>Q2/10</c:v>
                </c:pt>
                <c:pt idx="5">
                  <c:v>Q3/10</c:v>
                </c:pt>
                <c:pt idx="6">
                  <c:v>Q4/10</c:v>
                </c:pt>
                <c:pt idx="7">
                  <c:v>Q1/11</c:v>
                </c:pt>
                <c:pt idx="8">
                  <c:v>Q2/11</c:v>
                </c:pt>
                <c:pt idx="9">
                  <c:v>Q3/11</c:v>
                </c:pt>
                <c:pt idx="10">
                  <c:v>Q4/11</c:v>
                </c:pt>
                <c:pt idx="11">
                  <c:v>Q1/12</c:v>
                </c:pt>
                <c:pt idx="12">
                  <c:v>Q2/12</c:v>
                </c:pt>
                <c:pt idx="13">
                  <c:v>Q3/12</c:v>
                </c:pt>
                <c:pt idx="14">
                  <c:v>Q4/12</c:v>
                </c:pt>
                <c:pt idx="15">
                  <c:v>Q1/13</c:v>
                </c:pt>
                <c:pt idx="16">
                  <c:v>Q2/13*</c:v>
                </c:pt>
                <c:pt idx="17">
                  <c:v>Q3/13</c:v>
                </c:pt>
                <c:pt idx="18">
                  <c:v>Q4/13</c:v>
                </c:pt>
                <c:pt idx="19">
                  <c:v>Q1/14</c:v>
                </c:pt>
                <c:pt idx="20">
                  <c:v>Q2/14</c:v>
                </c:pt>
                <c:pt idx="21">
                  <c:v>Q3/14</c:v>
                </c:pt>
                <c:pt idx="22">
                  <c:v>Q4/14</c:v>
                </c:pt>
                <c:pt idx="23">
                  <c:v>Q1/15</c:v>
                </c:pt>
                <c:pt idx="24">
                  <c:v>Q2/15</c:v>
                </c:pt>
                <c:pt idx="25">
                  <c:v>Q3/15</c:v>
                </c:pt>
                <c:pt idx="26">
                  <c:v>Q4/15</c:v>
                </c:pt>
                <c:pt idx="27">
                  <c:v>Q1/16</c:v>
                </c:pt>
                <c:pt idx="28">
                  <c:v>Q2/16</c:v>
                </c:pt>
                <c:pt idx="29">
                  <c:v>Q3/16 **</c:v>
                </c:pt>
                <c:pt idx="30">
                  <c:v>Q4/16</c:v>
                </c:pt>
                <c:pt idx="31">
                  <c:v>Q1/17</c:v>
                </c:pt>
              </c:strCache>
            </c:strRef>
          </c:cat>
          <c:val>
            <c:numRef>
              <c:f>'Lending, losses, impairment'!$C$4:$C$35</c:f>
              <c:numCache>
                <c:formatCode>General</c:formatCode>
                <c:ptCount val="32"/>
                <c:pt idx="0">
                  <c:v>89</c:v>
                </c:pt>
                <c:pt idx="1">
                  <c:v>94</c:v>
                </c:pt>
                <c:pt idx="2">
                  <c:v>97</c:v>
                </c:pt>
                <c:pt idx="3" formatCode="#,##0">
                  <c:v>100.11531945531239</c:v>
                </c:pt>
                <c:pt idx="4" formatCode="#,##0">
                  <c:v>104.09282209179564</c:v>
                </c:pt>
                <c:pt idx="5" formatCode="#,##0">
                  <c:v>107.11353544086685</c:v>
                </c:pt>
                <c:pt idx="6" formatCode="#,##0">
                  <c:v>111.17868942451661</c:v>
                </c:pt>
                <c:pt idx="7" formatCode="#,##0">
                  <c:v>112.35384123496746</c:v>
                </c:pt>
                <c:pt idx="8" formatCode="#,##0">
                  <c:v>114.2269043116751</c:v>
                </c:pt>
                <c:pt idx="9" formatCode="#,##0">
                  <c:v>115.97517054872806</c:v>
                </c:pt>
                <c:pt idx="10" formatCode="#,##0">
                  <c:v>120.35389379686991</c:v>
                </c:pt>
                <c:pt idx="11" formatCode="#,##0">
                  <c:v>122.98430901904011</c:v>
                </c:pt>
                <c:pt idx="12" formatCode="#,##0">
                  <c:v>125.24847772693984</c:v>
                </c:pt>
                <c:pt idx="13" formatCode="#,##0">
                  <c:v>128.68626234642511</c:v>
                </c:pt>
                <c:pt idx="14" formatCode="#,##0">
                  <c:v>129.49763772222454</c:v>
                </c:pt>
                <c:pt idx="15" formatCode="#,##0">
                  <c:v>130.10628407790463</c:v>
                </c:pt>
                <c:pt idx="16" formatCode="#,##0">
                  <c:v>123.72123018196838</c:v>
                </c:pt>
                <c:pt idx="17" formatCode="#,##0">
                  <c:v>125.25674454968396</c:v>
                </c:pt>
                <c:pt idx="18" formatCode="#,##0">
                  <c:v>125.02745958712059</c:v>
                </c:pt>
                <c:pt idx="19" formatCode="#,##0">
                  <c:v>126.24797089955871</c:v>
                </c:pt>
                <c:pt idx="20" formatCode="#,##0">
                  <c:v>126.55514614383659</c:v>
                </c:pt>
                <c:pt idx="21" formatCode="#,##0">
                  <c:v>128.83688928318716</c:v>
                </c:pt>
                <c:pt idx="22" formatCode="#,##0">
                  <c:v>125.93057882087889</c:v>
                </c:pt>
                <c:pt idx="23" formatCode="#,##0">
                  <c:v>128.65738900530326</c:v>
                </c:pt>
                <c:pt idx="24" formatCode="#,##0">
                  <c:v>130.47011111911166</c:v>
                </c:pt>
                <c:pt idx="25" formatCode="#,##0">
                  <c:v>126.9985850881984</c:v>
                </c:pt>
                <c:pt idx="26" formatCode="#,##0">
                  <c:v>130.23153946655165</c:v>
                </c:pt>
                <c:pt idx="27" formatCode="#,##0">
                  <c:v>132.96892137290143</c:v>
                </c:pt>
                <c:pt idx="28" formatCode="#,##0">
                  <c:v>134.01874400475666</c:v>
                </c:pt>
                <c:pt idx="29" formatCode="#,##0">
                  <c:v>132.48569096348319</c:v>
                </c:pt>
                <c:pt idx="30" formatCode="#,##0">
                  <c:v>133.34060692153113</c:v>
                </c:pt>
                <c:pt idx="31" formatCode="#,##0">
                  <c:v>134.11164067245306</c:v>
                </c:pt>
              </c:numCache>
            </c:numRef>
          </c:val>
        </c:ser>
        <c:ser>
          <c:idx val="3"/>
          <c:order val="2"/>
          <c:tx>
            <c:v>Reverse repos</c:v>
          </c:tx>
          <c:invertIfNegative val="0"/>
          <c:dLbls>
            <c:dLbl>
              <c:idx val="23"/>
              <c:layout>
                <c:manualLayout>
                  <c:x val="0"/>
                  <c:y val="-2.6133112196446925E-2"/>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0"/>
                  <c:y val="-2.2866473171891059E-2"/>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1.3066556098223462E-2"/>
                </c:manualLayout>
              </c:layout>
              <c:showLegendKey val="0"/>
              <c:showVal val="1"/>
              <c:showCatName val="0"/>
              <c:showSerName val="0"/>
              <c:showPercent val="0"/>
              <c:showBubbleSize val="0"/>
              <c:extLst>
                <c:ext xmlns:c15="http://schemas.microsoft.com/office/drawing/2012/chart" uri="{CE6537A1-D6FC-4f65-9D91-7224C49458BB}"/>
              </c:extLst>
            </c:dLbl>
            <c:dLbl>
              <c:idx val="27"/>
              <c:layout>
                <c:manualLayout>
                  <c:x val="2.1680216802168022E-3"/>
                  <c:y val="-2.2213404602797339E-2"/>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0"/>
                  <c:y val="-1.2693374058741337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'Lending, losses, impairment'!$A$4:$A$35</c:f>
              <c:strCache>
                <c:ptCount val="32"/>
                <c:pt idx="0">
                  <c:v>Q2/09</c:v>
                </c:pt>
                <c:pt idx="1">
                  <c:v>Q3/09</c:v>
                </c:pt>
                <c:pt idx="2">
                  <c:v>Q4/09</c:v>
                </c:pt>
                <c:pt idx="3">
                  <c:v>Q1/10</c:v>
                </c:pt>
                <c:pt idx="4">
                  <c:v>Q2/10</c:v>
                </c:pt>
                <c:pt idx="5">
                  <c:v>Q3/10</c:v>
                </c:pt>
                <c:pt idx="6">
                  <c:v>Q4/10</c:v>
                </c:pt>
                <c:pt idx="7">
                  <c:v>Q1/11</c:v>
                </c:pt>
                <c:pt idx="8">
                  <c:v>Q2/11</c:v>
                </c:pt>
                <c:pt idx="9">
                  <c:v>Q3/11</c:v>
                </c:pt>
                <c:pt idx="10">
                  <c:v>Q4/11</c:v>
                </c:pt>
                <c:pt idx="11">
                  <c:v>Q1/12</c:v>
                </c:pt>
                <c:pt idx="12">
                  <c:v>Q2/12</c:v>
                </c:pt>
                <c:pt idx="13">
                  <c:v>Q3/12</c:v>
                </c:pt>
                <c:pt idx="14">
                  <c:v>Q4/12</c:v>
                </c:pt>
                <c:pt idx="15">
                  <c:v>Q1/13</c:v>
                </c:pt>
                <c:pt idx="16">
                  <c:v>Q2/13*</c:v>
                </c:pt>
                <c:pt idx="17">
                  <c:v>Q3/13</c:v>
                </c:pt>
                <c:pt idx="18">
                  <c:v>Q4/13</c:v>
                </c:pt>
                <c:pt idx="19">
                  <c:v>Q1/14</c:v>
                </c:pt>
                <c:pt idx="20">
                  <c:v>Q2/14</c:v>
                </c:pt>
                <c:pt idx="21">
                  <c:v>Q3/14</c:v>
                </c:pt>
                <c:pt idx="22">
                  <c:v>Q4/14</c:v>
                </c:pt>
                <c:pt idx="23">
                  <c:v>Q1/15</c:v>
                </c:pt>
                <c:pt idx="24">
                  <c:v>Q2/15</c:v>
                </c:pt>
                <c:pt idx="25">
                  <c:v>Q3/15</c:v>
                </c:pt>
                <c:pt idx="26">
                  <c:v>Q4/15</c:v>
                </c:pt>
                <c:pt idx="27">
                  <c:v>Q1/16</c:v>
                </c:pt>
                <c:pt idx="28">
                  <c:v>Q2/16</c:v>
                </c:pt>
                <c:pt idx="29">
                  <c:v>Q3/16 **</c:v>
                </c:pt>
                <c:pt idx="30">
                  <c:v>Q4/16</c:v>
                </c:pt>
                <c:pt idx="31">
                  <c:v>Q1/17</c:v>
                </c:pt>
              </c:strCache>
            </c:strRef>
          </c:cat>
          <c:val>
            <c:numRef>
              <c:f>'Lending, losses, impairment'!$E$4:$E$35</c:f>
              <c:numCache>
                <c:formatCode>General</c:formatCode>
                <c:ptCount val="32"/>
                <c:pt idx="0">
                  <c:v>18</c:v>
                </c:pt>
                <c:pt idx="1">
                  <c:v>19</c:v>
                </c:pt>
                <c:pt idx="2">
                  <c:v>16</c:v>
                </c:pt>
                <c:pt idx="3" formatCode="#,##0">
                  <c:v>14.765079</c:v>
                </c:pt>
                <c:pt idx="4" formatCode="#,##0">
                  <c:v>15.480929</c:v>
                </c:pt>
                <c:pt idx="5" formatCode="#,##0">
                  <c:v>23.124949999999998</c:v>
                </c:pt>
                <c:pt idx="6" formatCode="#,##0">
                  <c:v>17.256216999999999</c:v>
                </c:pt>
                <c:pt idx="7" formatCode="#,##0">
                  <c:v>23.406552999999999</c:v>
                </c:pt>
                <c:pt idx="8" formatCode="#,##0">
                  <c:v>23.225176000000001</c:v>
                </c:pt>
                <c:pt idx="9" formatCode="#,##0">
                  <c:v>25.711055000000002</c:v>
                </c:pt>
                <c:pt idx="10" formatCode="#,##0">
                  <c:v>23.717839000000001</c:v>
                </c:pt>
                <c:pt idx="11" formatCode="#,##0">
                  <c:v>22.378132000000001</c:v>
                </c:pt>
                <c:pt idx="12" formatCode="#,##0">
                  <c:v>27.392963000000002</c:v>
                </c:pt>
                <c:pt idx="13" formatCode="#,##0">
                  <c:v>28.644242999999999</c:v>
                </c:pt>
                <c:pt idx="14" formatCode="#,##0">
                  <c:v>26.120191234181998</c:v>
                </c:pt>
                <c:pt idx="15" formatCode="#,##0">
                  <c:v>34.408369</c:v>
                </c:pt>
                <c:pt idx="16" formatCode="#,##0">
                  <c:v>35.276477103234292</c:v>
                </c:pt>
                <c:pt idx="17" formatCode="#,##0">
                  <c:v>36.870469811562451</c:v>
                </c:pt>
                <c:pt idx="18" formatCode="#,##0">
                  <c:v>39.713667999999998</c:v>
                </c:pt>
                <c:pt idx="19" formatCode="#,##0">
                  <c:v>40.809472</c:v>
                </c:pt>
                <c:pt idx="20" formatCode="#,##0">
                  <c:v>42.563318000000002</c:v>
                </c:pt>
                <c:pt idx="21" formatCode="#,##0">
                  <c:v>49.320723000000001</c:v>
                </c:pt>
                <c:pt idx="22" formatCode="#,##0">
                  <c:v>44.508420000000001</c:v>
                </c:pt>
                <c:pt idx="23" formatCode="#,##0">
                  <c:v>46.231977000000001</c:v>
                </c:pt>
                <c:pt idx="24" formatCode="#,##0">
                  <c:v>46.945017</c:v>
                </c:pt>
                <c:pt idx="25" formatCode="#,##0">
                  <c:v>43.784286000000002</c:v>
                </c:pt>
                <c:pt idx="26" formatCode="#,##0">
                  <c:v>32.27364</c:v>
                </c:pt>
                <c:pt idx="27" formatCode="#,##0">
                  <c:v>33.897911000000001</c:v>
                </c:pt>
                <c:pt idx="28" formatCode="#,##0">
                  <c:v>35.677188999999998</c:v>
                </c:pt>
                <c:pt idx="29" formatCode="#,##0">
                  <c:v>26.457393</c:v>
                </c:pt>
                <c:pt idx="30" formatCode="#,##0">
                  <c:v>19.175809999999998</c:v>
                </c:pt>
                <c:pt idx="31" formatCode="#,##0">
                  <c:v>20.850673</c:v>
                </c:pt>
              </c:numCache>
            </c:numRef>
          </c:val>
        </c:ser>
        <c:ser>
          <c:idx val="2"/>
          <c:order val="3"/>
          <c:tx>
            <c:v>Consumer </c:v>
          </c:tx>
          <c:spPr>
            <a:solidFill>
              <a:srgbClr val="005284"/>
            </a:solidFill>
          </c:spPr>
          <c:invertIfNegative val="0"/>
          <c:dLbls>
            <c:numFmt formatCode="#,##0" sourceLinked="0"/>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'Lending, losses, impairment'!$A$4:$A$35</c:f>
              <c:strCache>
                <c:ptCount val="32"/>
                <c:pt idx="0">
                  <c:v>Q2/09</c:v>
                </c:pt>
                <c:pt idx="1">
                  <c:v>Q3/09</c:v>
                </c:pt>
                <c:pt idx="2">
                  <c:v>Q4/09</c:v>
                </c:pt>
                <c:pt idx="3">
                  <c:v>Q1/10</c:v>
                </c:pt>
                <c:pt idx="4">
                  <c:v>Q2/10</c:v>
                </c:pt>
                <c:pt idx="5">
                  <c:v>Q3/10</c:v>
                </c:pt>
                <c:pt idx="6">
                  <c:v>Q4/10</c:v>
                </c:pt>
                <c:pt idx="7">
                  <c:v>Q1/11</c:v>
                </c:pt>
                <c:pt idx="8">
                  <c:v>Q2/11</c:v>
                </c:pt>
                <c:pt idx="9">
                  <c:v>Q3/11</c:v>
                </c:pt>
                <c:pt idx="10">
                  <c:v>Q4/11</c:v>
                </c:pt>
                <c:pt idx="11">
                  <c:v>Q1/12</c:v>
                </c:pt>
                <c:pt idx="12">
                  <c:v>Q2/12</c:v>
                </c:pt>
                <c:pt idx="13">
                  <c:v>Q3/12</c:v>
                </c:pt>
                <c:pt idx="14">
                  <c:v>Q4/12</c:v>
                </c:pt>
                <c:pt idx="15">
                  <c:v>Q1/13</c:v>
                </c:pt>
                <c:pt idx="16">
                  <c:v>Q2/13*</c:v>
                </c:pt>
                <c:pt idx="17">
                  <c:v>Q3/13</c:v>
                </c:pt>
                <c:pt idx="18">
                  <c:v>Q4/13</c:v>
                </c:pt>
                <c:pt idx="19">
                  <c:v>Q1/14</c:v>
                </c:pt>
                <c:pt idx="20">
                  <c:v>Q2/14</c:v>
                </c:pt>
                <c:pt idx="21">
                  <c:v>Q3/14</c:v>
                </c:pt>
                <c:pt idx="22">
                  <c:v>Q4/14</c:v>
                </c:pt>
                <c:pt idx="23">
                  <c:v>Q1/15</c:v>
                </c:pt>
                <c:pt idx="24">
                  <c:v>Q2/15</c:v>
                </c:pt>
                <c:pt idx="25">
                  <c:v>Q3/15</c:v>
                </c:pt>
                <c:pt idx="26">
                  <c:v>Q4/15</c:v>
                </c:pt>
                <c:pt idx="27">
                  <c:v>Q1/16</c:v>
                </c:pt>
                <c:pt idx="28">
                  <c:v>Q2/16</c:v>
                </c:pt>
                <c:pt idx="29">
                  <c:v>Q3/16 **</c:v>
                </c:pt>
                <c:pt idx="30">
                  <c:v>Q4/16</c:v>
                </c:pt>
                <c:pt idx="31">
                  <c:v>Q1/17</c:v>
                </c:pt>
              </c:strCache>
            </c:strRef>
          </c:cat>
          <c:val>
            <c:numRef>
              <c:f>'Lending, losses, impairment'!$D$4:$D$35</c:f>
              <c:numCache>
                <c:formatCode>General</c:formatCode>
                <c:ptCount val="32"/>
                <c:pt idx="0">
                  <c:v>26</c:v>
                </c:pt>
                <c:pt idx="1">
                  <c:v>27</c:v>
                </c:pt>
                <c:pt idx="2">
                  <c:v>26</c:v>
                </c:pt>
                <c:pt idx="3" formatCode="#,##0">
                  <c:v>27.391195966947688</c:v>
                </c:pt>
                <c:pt idx="4" formatCode="#,##0">
                  <c:v>28.020294881817136</c:v>
                </c:pt>
                <c:pt idx="5" formatCode="#,##0">
                  <c:v>28.795230340991402</c:v>
                </c:pt>
                <c:pt idx="6" formatCode="#,##0">
                  <c:v>29.323816782905634</c:v>
                </c:pt>
                <c:pt idx="7" formatCode="#,##0">
                  <c:v>29.428240222006963</c:v>
                </c:pt>
                <c:pt idx="8" formatCode="#,##0">
                  <c:v>30.129465537825986</c:v>
                </c:pt>
                <c:pt idx="9" formatCode="#,##0">
                  <c:v>29.54149642186654</c:v>
                </c:pt>
                <c:pt idx="10" formatCode="#,##0">
                  <c:v>30.605614922971021</c:v>
                </c:pt>
                <c:pt idx="11" formatCode="#,##0">
                  <c:v>29.91443418416641</c:v>
                </c:pt>
                <c:pt idx="12" formatCode="#,##0">
                  <c:v>29.577674897748835</c:v>
                </c:pt>
                <c:pt idx="13" formatCode="#,##0">
                  <c:v>29.458624442830896</c:v>
                </c:pt>
                <c:pt idx="14" formatCode="#,##0">
                  <c:v>29.333187588430388</c:v>
                </c:pt>
                <c:pt idx="15" formatCode="#,##0">
                  <c:v>29.163547548182979</c:v>
                </c:pt>
                <c:pt idx="16" formatCode="#,##0">
                  <c:v>28.438548370072898</c:v>
                </c:pt>
                <c:pt idx="17" formatCode="#,##0">
                  <c:v>28.865797581079057</c:v>
                </c:pt>
                <c:pt idx="18" formatCode="#,##0">
                  <c:v>27.984664025552863</c:v>
                </c:pt>
                <c:pt idx="19" formatCode="#,##0">
                  <c:v>27.723349685720713</c:v>
                </c:pt>
                <c:pt idx="20" formatCode="#,##0">
                  <c:v>28.298320649334574</c:v>
                </c:pt>
                <c:pt idx="21" formatCode="#,##0">
                  <c:v>28.479810828424014</c:v>
                </c:pt>
                <c:pt idx="22" formatCode="#,##0">
                  <c:v>28.054300524751163</c:v>
                </c:pt>
                <c:pt idx="23" formatCode="#,##0">
                  <c:v>27.858975156928746</c:v>
                </c:pt>
                <c:pt idx="24" formatCode="#,##0">
                  <c:v>28.114068988630052</c:v>
                </c:pt>
                <c:pt idx="25" formatCode="#,##0">
                  <c:v>27.996236766816811</c:v>
                </c:pt>
                <c:pt idx="26" formatCode="#,##0">
                  <c:v>27.918527235066406</c:v>
                </c:pt>
                <c:pt idx="27" formatCode="#,##0">
                  <c:v>27.623518554289621</c:v>
                </c:pt>
                <c:pt idx="28" formatCode="#,##0">
                  <c:v>27.698421928278758</c:v>
                </c:pt>
                <c:pt idx="29" formatCode="#,##0">
                  <c:v>27.486039897345165</c:v>
                </c:pt>
                <c:pt idx="30" formatCode="#,##0">
                  <c:v>27.758609970098743</c:v>
                </c:pt>
                <c:pt idx="31" formatCode="#,##0">
                  <c:v>26.83039318024306</c:v>
                </c:pt>
              </c:numCache>
            </c:numRef>
          </c:val>
        </c:ser>
        <c:ser>
          <c:idx val="4"/>
          <c:order val="4"/>
          <c:tx>
            <c:v>Public sector</c:v>
          </c:tx>
          <c:invertIfNegative val="0"/>
          <c:cat>
            <c:strRef>
              <c:f>'Lending, losses, impairment'!$A$4:$A$35</c:f>
              <c:strCache>
                <c:ptCount val="32"/>
                <c:pt idx="0">
                  <c:v>Q2/09</c:v>
                </c:pt>
                <c:pt idx="1">
                  <c:v>Q3/09</c:v>
                </c:pt>
                <c:pt idx="2">
                  <c:v>Q4/09</c:v>
                </c:pt>
                <c:pt idx="3">
                  <c:v>Q1/10</c:v>
                </c:pt>
                <c:pt idx="4">
                  <c:v>Q2/10</c:v>
                </c:pt>
                <c:pt idx="5">
                  <c:v>Q3/10</c:v>
                </c:pt>
                <c:pt idx="6">
                  <c:v>Q4/10</c:v>
                </c:pt>
                <c:pt idx="7">
                  <c:v>Q1/11</c:v>
                </c:pt>
                <c:pt idx="8">
                  <c:v>Q2/11</c:v>
                </c:pt>
                <c:pt idx="9">
                  <c:v>Q3/11</c:v>
                </c:pt>
                <c:pt idx="10">
                  <c:v>Q4/11</c:v>
                </c:pt>
                <c:pt idx="11">
                  <c:v>Q1/12</c:v>
                </c:pt>
                <c:pt idx="12">
                  <c:v>Q2/12</c:v>
                </c:pt>
                <c:pt idx="13">
                  <c:v>Q3/12</c:v>
                </c:pt>
                <c:pt idx="14">
                  <c:v>Q4/12</c:v>
                </c:pt>
                <c:pt idx="15">
                  <c:v>Q1/13</c:v>
                </c:pt>
                <c:pt idx="16">
                  <c:v>Q2/13*</c:v>
                </c:pt>
                <c:pt idx="17">
                  <c:v>Q3/13</c:v>
                </c:pt>
                <c:pt idx="18">
                  <c:v>Q4/13</c:v>
                </c:pt>
                <c:pt idx="19">
                  <c:v>Q1/14</c:v>
                </c:pt>
                <c:pt idx="20">
                  <c:v>Q2/14</c:v>
                </c:pt>
                <c:pt idx="21">
                  <c:v>Q3/14</c:v>
                </c:pt>
                <c:pt idx="22">
                  <c:v>Q4/14</c:v>
                </c:pt>
                <c:pt idx="23">
                  <c:v>Q1/15</c:v>
                </c:pt>
                <c:pt idx="24">
                  <c:v>Q2/15</c:v>
                </c:pt>
                <c:pt idx="25">
                  <c:v>Q3/15</c:v>
                </c:pt>
                <c:pt idx="26">
                  <c:v>Q4/15</c:v>
                </c:pt>
                <c:pt idx="27">
                  <c:v>Q1/16</c:v>
                </c:pt>
                <c:pt idx="28">
                  <c:v>Q2/16</c:v>
                </c:pt>
                <c:pt idx="29">
                  <c:v>Q3/16 **</c:v>
                </c:pt>
                <c:pt idx="30">
                  <c:v>Q4/16</c:v>
                </c:pt>
                <c:pt idx="31">
                  <c:v>Q1/17</c:v>
                </c:pt>
              </c:strCache>
            </c:strRef>
          </c:cat>
          <c:val>
            <c:numRef>
              <c:f>'Lending, losses, impairment'!$F$4:$F$35</c:f>
              <c:numCache>
                <c:formatCode>General</c:formatCode>
                <c:ptCount val="32"/>
                <c:pt idx="0">
                  <c:v>5</c:v>
                </c:pt>
                <c:pt idx="1">
                  <c:v>6</c:v>
                </c:pt>
                <c:pt idx="2">
                  <c:v>6</c:v>
                </c:pt>
                <c:pt idx="3" formatCode="#,##0">
                  <c:v>4.160671971976508</c:v>
                </c:pt>
                <c:pt idx="4" formatCode="#,##0">
                  <c:v>4.3648801801574733</c:v>
                </c:pt>
                <c:pt idx="5" formatCode="#,##0">
                  <c:v>8.834347893062473</c:v>
                </c:pt>
                <c:pt idx="6" formatCode="#,##0">
                  <c:v>4.6473079290428645</c:v>
                </c:pt>
                <c:pt idx="7" formatCode="#,##0">
                  <c:v>5.7126546887895993</c:v>
                </c:pt>
                <c:pt idx="8" formatCode="#,##0">
                  <c:v>4.9966676961109009</c:v>
                </c:pt>
                <c:pt idx="9" formatCode="#,##0">
                  <c:v>6.2505280415822773</c:v>
                </c:pt>
                <c:pt idx="10" formatCode="#,##0">
                  <c:v>5.0232266996890793</c:v>
                </c:pt>
                <c:pt idx="11" formatCode="#,##0">
                  <c:v>4.6633689462058099</c:v>
                </c:pt>
                <c:pt idx="12" formatCode="#,##0">
                  <c:v>4.8560721863327165</c:v>
                </c:pt>
                <c:pt idx="13" formatCode="#,##0">
                  <c:v>4.6589802195096697</c:v>
                </c:pt>
                <c:pt idx="14" formatCode="#,##0">
                  <c:v>4.6460146762524905</c:v>
                </c:pt>
                <c:pt idx="15" formatCode="#,##0">
                  <c:v>5.2285524686082461</c:v>
                </c:pt>
                <c:pt idx="16" formatCode="#,##0">
                  <c:v>4.4032512500009391</c:v>
                </c:pt>
                <c:pt idx="17" formatCode="#,##0">
                  <c:v>5.3070232710134295</c:v>
                </c:pt>
                <c:pt idx="18" formatCode="#,##0">
                  <c:v>5.8087598866655625</c:v>
                </c:pt>
                <c:pt idx="19" formatCode="#,##0">
                  <c:v>5.7585031195677034</c:v>
                </c:pt>
                <c:pt idx="20" formatCode="#,##0">
                  <c:v>5.1830472331914477</c:v>
                </c:pt>
                <c:pt idx="21" formatCode="#,##0">
                  <c:v>5.6045786241039321</c:v>
                </c:pt>
                <c:pt idx="22" formatCode="#,##0">
                  <c:v>5.8102083389784189</c:v>
                </c:pt>
                <c:pt idx="23" formatCode="#,##0">
                  <c:v>5.0043545969021421</c:v>
                </c:pt>
                <c:pt idx="24" formatCode="#,##0">
                  <c:v>4.6131314929684928</c:v>
                </c:pt>
                <c:pt idx="25" formatCode="#,##0">
                  <c:v>4.4923882541233704</c:v>
                </c:pt>
                <c:pt idx="26" formatCode="#,##0">
                  <c:v>5.2279537354331422</c:v>
                </c:pt>
                <c:pt idx="27" formatCode="#,##0">
                  <c:v>4.6919572459078207</c:v>
                </c:pt>
                <c:pt idx="28" formatCode="#,##0">
                  <c:v>4.0664614572116209</c:v>
                </c:pt>
                <c:pt idx="29" formatCode="#,##0">
                  <c:v>3.6180076210775991</c:v>
                </c:pt>
                <c:pt idx="30" formatCode="#,##0">
                  <c:v>3.6259217990662438</c:v>
                </c:pt>
                <c:pt idx="31" formatCode="#,##0">
                  <c:v>3.1832180624085882</c:v>
                </c:pt>
              </c:numCache>
            </c:numRef>
          </c:val>
        </c:ser>
        <c:dLbls>
          <c:showLegendKey val="0"/>
          <c:showVal val="0"/>
          <c:showCatName val="0"/>
          <c:showSerName val="0"/>
          <c:showPercent val="0"/>
          <c:showBubbleSize val="0"/>
        </c:dLbls>
        <c:gapWidth val="0"/>
        <c:overlap val="85"/>
        <c:axId val="168253696"/>
        <c:axId val="168255488"/>
      </c:barChart>
      <c:catAx>
        <c:axId val="168253696"/>
        <c:scaling>
          <c:orientation val="minMax"/>
        </c:scaling>
        <c:delete val="0"/>
        <c:axPos val="b"/>
        <c:numFmt formatCode="General" sourceLinked="0"/>
        <c:majorTickMark val="out"/>
        <c:minorTickMark val="none"/>
        <c:tickLblPos val="nextTo"/>
        <c:crossAx val="168255488"/>
        <c:crosses val="autoZero"/>
        <c:auto val="1"/>
        <c:lblAlgn val="ctr"/>
        <c:lblOffset val="100"/>
        <c:noMultiLvlLbl val="0"/>
      </c:catAx>
      <c:valAx>
        <c:axId val="168255488"/>
        <c:scaling>
          <c:orientation val="minMax"/>
        </c:scaling>
        <c:delete val="1"/>
        <c:axPos val="l"/>
        <c:numFmt formatCode="General" sourceLinked="1"/>
        <c:majorTickMark val="out"/>
        <c:minorTickMark val="none"/>
        <c:tickLblPos val="nextTo"/>
        <c:crossAx val="168253696"/>
        <c:crosses val="autoZero"/>
        <c:crossBetween val="between"/>
      </c:valAx>
      <c:spPr>
        <a:ln>
          <a:noFill/>
        </a:ln>
      </c:spPr>
    </c:plotArea>
    <c:legend>
      <c:legendPos val="t"/>
      <c:layout>
        <c:manualLayout>
          <c:xMode val="edge"/>
          <c:yMode val="edge"/>
          <c:x val="0.43270706110859081"/>
          <c:y val="2.5951003501219715E-2"/>
          <c:w val="0.55514415668934503"/>
          <c:h val="0.1230007911954047"/>
        </c:manualLayout>
      </c:layout>
      <c:overlay val="0"/>
    </c:legend>
    <c:plotVisOnly val="1"/>
    <c:dispBlanksAs val="gap"/>
    <c:showDLblsOverMax val="0"/>
  </c:chart>
  <c:spPr>
    <a:ln>
      <a:noFill/>
    </a:ln>
  </c:spPr>
  <c:txPr>
    <a:bodyPr/>
    <a:lstStyle/>
    <a:p>
      <a:pPr>
        <a:defRPr>
          <a:latin typeface="Calibri" panose="020F05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6"/>
              <c:layout>
                <c:manualLayout>
                  <c:x val="3.8858365410547296E-2"/>
                  <c:y val="6.158557807260879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a:lstStyle/>
              <a:p>
                <a:pPr>
                  <a:defRPr sz="800"/>
                </a:pPr>
                <a:endParaRPr lang="en-US"/>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'Sheet 5'!$A$21:$A$34</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'Sheet 5'!$B$21:$B$34</c:f>
              <c:numCache>
                <c:formatCode>0%</c:formatCode>
                <c:ptCount val="14"/>
                <c:pt idx="0">
                  <c:v>0.24864570337536246</c:v>
                </c:pt>
                <c:pt idx="1">
                  <c:v>0.12305954136591768</c:v>
                </c:pt>
                <c:pt idx="2">
                  <c:v>0.15507090879209814</c:v>
                </c:pt>
                <c:pt idx="3">
                  <c:v>1.7513405897425154E-2</c:v>
                </c:pt>
                <c:pt idx="4">
                  <c:v>1.557326929930614E-2</c:v>
                </c:pt>
                <c:pt idx="5">
                  <c:v>6.5965211527665546E-2</c:v>
                </c:pt>
                <c:pt idx="6">
                  <c:v>1.5304966252065602E-2</c:v>
                </c:pt>
                <c:pt idx="7">
                  <c:v>9.5373428888880535E-2</c:v>
                </c:pt>
                <c:pt idx="8">
                  <c:v>7.8140322110577351E-2</c:v>
                </c:pt>
                <c:pt idx="9">
                  <c:v>3.2325760850363608E-2</c:v>
                </c:pt>
                <c:pt idx="10">
                  <c:v>2.5113303683303261E-2</c:v>
                </c:pt>
                <c:pt idx="11">
                  <c:v>3.9019247564762563E-2</c:v>
                </c:pt>
                <c:pt idx="12">
                  <c:v>1.9026412710279883E-2</c:v>
                </c:pt>
                <c:pt idx="13">
                  <c:v>6.9868517681991857E-2</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Pt>
            <c:idx val="12"/>
            <c:invertIfNegative val="0"/>
            <c:bubble3D val="0"/>
            <c:spPr>
              <a:solidFill>
                <a:srgbClr val="000FA0"/>
              </a:solidFill>
            </c:spPr>
          </c:dPt>
          <c:dPt>
            <c:idx val="13"/>
            <c:invertIfNegative val="0"/>
            <c:bubble3D val="0"/>
            <c:spPr>
              <a:solidFill>
                <a:srgbClr val="000FA0"/>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Q2/14</c:v>
              </c:pt>
              <c:pt idx="1">
                <c:v>Q3/14</c:v>
              </c:pt>
              <c:pt idx="2">
                <c:v>Q4/14</c:v>
              </c:pt>
              <c:pt idx="3">
                <c:v>Q1/15</c:v>
              </c:pt>
              <c:pt idx="4">
                <c:v>Q2/15</c:v>
              </c:pt>
              <c:pt idx="5">
                <c:v>Q3/15</c:v>
              </c:pt>
              <c:pt idx="6">
                <c:v>Q4/15</c:v>
              </c:pt>
              <c:pt idx="7">
                <c:v>Q1/16</c:v>
              </c:pt>
              <c:pt idx="8">
                <c:v>Q2/16</c:v>
              </c:pt>
              <c:pt idx="9">
                <c:v>Q3/16</c:v>
              </c:pt>
              <c:pt idx="10">
                <c:v>Q4/16</c:v>
              </c:pt>
              <c:pt idx="11">
                <c:v>Q1/17</c:v>
              </c:pt>
            </c:strLit>
          </c:cat>
          <c:val>
            <c:numLit>
              <c:formatCode>0.0</c:formatCode>
              <c:ptCount val="12"/>
              <c:pt idx="0">
                <c:v>24.2</c:v>
              </c:pt>
              <c:pt idx="1">
                <c:v>24.8</c:v>
              </c:pt>
              <c:pt idx="2">
                <c:v>23.8</c:v>
              </c:pt>
              <c:pt idx="3">
                <c:v>25.2</c:v>
              </c:pt>
              <c:pt idx="4">
                <c:v>25</c:v>
              </c:pt>
              <c:pt idx="5">
                <c:v>24.8</c:v>
              </c:pt>
              <c:pt idx="6">
                <c:v>25</c:v>
              </c:pt>
              <c:pt idx="7">
                <c:v>27.2</c:v>
              </c:pt>
              <c:pt idx="8">
                <c:v>27.3</c:v>
              </c:pt>
              <c:pt idx="9">
                <c:v>26.4</c:v>
              </c:pt>
              <c:pt idx="10">
                <c:v>26.3</c:v>
              </c:pt>
              <c:pt idx="11">
                <c:v>28.9</c:v>
              </c:pt>
            </c:numLit>
          </c:val>
        </c:ser>
        <c:dLbls>
          <c:showLegendKey val="0"/>
          <c:showVal val="0"/>
          <c:showCatName val="0"/>
          <c:showSerName val="0"/>
          <c:showPercent val="0"/>
          <c:showBubbleSize val="0"/>
        </c:dLbls>
        <c:gapWidth val="30"/>
        <c:axId val="187903360"/>
        <c:axId val="187921536"/>
      </c:barChart>
      <c:catAx>
        <c:axId val="187903360"/>
        <c:scaling>
          <c:orientation val="minMax"/>
        </c:scaling>
        <c:delete val="0"/>
        <c:axPos val="b"/>
        <c:numFmt formatCode="General" sourceLinked="0"/>
        <c:majorTickMark val="out"/>
        <c:minorTickMark val="none"/>
        <c:tickLblPos val="nextTo"/>
        <c:crossAx val="187921536"/>
        <c:crosses val="autoZero"/>
        <c:auto val="1"/>
        <c:lblAlgn val="ctr"/>
        <c:lblOffset val="100"/>
        <c:noMultiLvlLbl val="0"/>
      </c:catAx>
      <c:valAx>
        <c:axId val="187921536"/>
        <c:scaling>
          <c:orientation val="minMax"/>
          <c:max val="30"/>
          <c:min val="0"/>
        </c:scaling>
        <c:delete val="1"/>
        <c:axPos val="l"/>
        <c:numFmt formatCode="#,##0.0" sourceLinked="0"/>
        <c:majorTickMark val="out"/>
        <c:minorTickMark val="none"/>
        <c:tickLblPos val="nextTo"/>
        <c:crossAx val="187903360"/>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0404166666666665"/>
        </c:manualLayout>
      </c:layout>
      <c:barChart>
        <c:barDir val="col"/>
        <c:grouping val="clustered"/>
        <c:varyColors val="0"/>
        <c:ser>
          <c:idx val="0"/>
          <c:order val="0"/>
          <c:spPr>
            <a:solidFill>
              <a:schemeClr val="bg1">
                <a:lumMod val="7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rgbClr val="000FA0"/>
              </a:solidFill>
              <a:ln>
                <a:solidFill>
                  <a:schemeClr val="bg1">
                    <a:lumMod val="85000"/>
                  </a:schemeClr>
                </a:solidFill>
              </a:ln>
            </c:spPr>
          </c:dPt>
          <c:dPt>
            <c:idx val="13"/>
            <c:invertIfNegative val="0"/>
            <c:bubble3D val="0"/>
            <c:spPr>
              <a:solidFill>
                <a:schemeClr val="bg1">
                  <a:lumMod val="75000"/>
                </a:schemeClr>
              </a:solidFill>
              <a:ln>
                <a:solidFill>
                  <a:schemeClr val="accent1">
                    <a:lumMod val="75000"/>
                  </a:schemeClr>
                </a:solidFill>
              </a:ln>
            </c:spPr>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Q2/14</c:v>
              </c:pt>
              <c:pt idx="1">
                <c:v>Q3/14</c:v>
              </c:pt>
              <c:pt idx="2">
                <c:v>Q4/14</c:v>
              </c:pt>
              <c:pt idx="3">
                <c:v>Q1/15</c:v>
              </c:pt>
              <c:pt idx="4">
                <c:v>Q2/15</c:v>
              </c:pt>
              <c:pt idx="5">
                <c:v>Q3/15</c:v>
              </c:pt>
              <c:pt idx="6">
                <c:v>Q4/15</c:v>
              </c:pt>
              <c:pt idx="7">
                <c:v>Q1/16</c:v>
              </c:pt>
              <c:pt idx="8">
                <c:v>Q2/16</c:v>
              </c:pt>
              <c:pt idx="9">
                <c:v>Q3/16</c:v>
              </c:pt>
              <c:pt idx="10">
                <c:v>Q4/16</c:v>
              </c:pt>
              <c:pt idx="11">
                <c:v>Q1/17</c:v>
              </c:pt>
            </c:strLit>
          </c:cat>
          <c:val>
            <c:numLit>
              <c:formatCode>0</c:formatCode>
              <c:ptCount val="12"/>
              <c:pt idx="0">
                <c:v>152</c:v>
              </c:pt>
              <c:pt idx="1">
                <c:v>153</c:v>
              </c:pt>
              <c:pt idx="2">
                <c:v>145</c:v>
              </c:pt>
              <c:pt idx="3">
                <c:v>152</c:v>
              </c:pt>
              <c:pt idx="4">
                <c:v>150</c:v>
              </c:pt>
              <c:pt idx="5">
                <c:v>147</c:v>
              </c:pt>
              <c:pt idx="6">
                <c:v>143</c:v>
              </c:pt>
              <c:pt idx="7">
                <c:v>143</c:v>
              </c:pt>
              <c:pt idx="8">
                <c:v>143</c:v>
              </c:pt>
              <c:pt idx="9">
                <c:v>136</c:v>
              </c:pt>
              <c:pt idx="10">
                <c:v>133</c:v>
              </c:pt>
              <c:pt idx="11">
                <c:v>133.58771924000001</c:v>
              </c:pt>
            </c:numLit>
          </c:val>
        </c:ser>
        <c:dLbls>
          <c:showLegendKey val="0"/>
          <c:showVal val="0"/>
          <c:showCatName val="0"/>
          <c:showSerName val="0"/>
          <c:showPercent val="0"/>
          <c:showBubbleSize val="0"/>
        </c:dLbls>
        <c:gapWidth val="30"/>
        <c:axId val="187938304"/>
        <c:axId val="187939840"/>
      </c:barChart>
      <c:catAx>
        <c:axId val="187938304"/>
        <c:scaling>
          <c:orientation val="minMax"/>
        </c:scaling>
        <c:delete val="0"/>
        <c:axPos val="b"/>
        <c:numFmt formatCode="General" sourceLinked="1"/>
        <c:majorTickMark val="out"/>
        <c:minorTickMark val="none"/>
        <c:tickLblPos val="nextTo"/>
        <c:crossAx val="187939840"/>
        <c:crosses val="autoZero"/>
        <c:auto val="1"/>
        <c:lblAlgn val="ctr"/>
        <c:lblOffset val="100"/>
        <c:noMultiLvlLbl val="0"/>
      </c:catAx>
      <c:valAx>
        <c:axId val="187939840"/>
        <c:scaling>
          <c:orientation val="minMax"/>
          <c:max val="200"/>
          <c:min val="0"/>
        </c:scaling>
        <c:delete val="1"/>
        <c:axPos val="l"/>
        <c:numFmt formatCode="0" sourceLinked="1"/>
        <c:majorTickMark val="out"/>
        <c:minorTickMark val="none"/>
        <c:tickLblPos val="nextTo"/>
        <c:crossAx val="187938304"/>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Q2/14</c:v>
              </c:pt>
              <c:pt idx="1">
                <c:v>Q3/14</c:v>
              </c:pt>
              <c:pt idx="2">
                <c:v>Q4/14</c:v>
              </c:pt>
              <c:pt idx="3">
                <c:v>Q1/15</c:v>
              </c:pt>
              <c:pt idx="4">
                <c:v>Q2/15</c:v>
              </c:pt>
              <c:pt idx="5">
                <c:v>Q3/15</c:v>
              </c:pt>
              <c:pt idx="6">
                <c:v>Q4/15</c:v>
              </c:pt>
              <c:pt idx="7">
                <c:v>Q1/16</c:v>
              </c:pt>
              <c:pt idx="8">
                <c:v>Q2/16</c:v>
              </c:pt>
              <c:pt idx="9">
                <c:v>Q3/16</c:v>
              </c:pt>
              <c:pt idx="10">
                <c:v>Q4/16</c:v>
              </c:pt>
              <c:pt idx="11">
                <c:v>Q1/17</c:v>
              </c:pt>
            </c:strLit>
          </c:cat>
          <c:val>
            <c:numLit>
              <c:formatCode>0.0%</c:formatCode>
              <c:ptCount val="12"/>
              <c:pt idx="0">
                <c:v>0.152</c:v>
              </c:pt>
              <c:pt idx="1">
                <c:v>0.156</c:v>
              </c:pt>
              <c:pt idx="2">
                <c:v>0.157</c:v>
              </c:pt>
              <c:pt idx="3">
                <c:v>0.156</c:v>
              </c:pt>
              <c:pt idx="4">
                <c:v>0.16</c:v>
              </c:pt>
              <c:pt idx="5">
                <c:v>0.16300000000000001</c:v>
              </c:pt>
              <c:pt idx="6">
                <c:v>0.16500000000000001</c:v>
              </c:pt>
              <c:pt idx="7">
                <c:v>0.16700000000000001</c:v>
              </c:pt>
              <c:pt idx="8">
                <c:v>0.16800000000000001</c:v>
              </c:pt>
              <c:pt idx="9">
                <c:v>0.17899999999999999</c:v>
              </c:pt>
              <c:pt idx="10">
                <c:v>0.184</c:v>
              </c:pt>
              <c:pt idx="11">
                <c:v>0.18776680331168455</c:v>
              </c:pt>
            </c:numLit>
          </c:val>
        </c:ser>
        <c:dLbls>
          <c:showLegendKey val="0"/>
          <c:showVal val="0"/>
          <c:showCatName val="0"/>
          <c:showSerName val="0"/>
          <c:showPercent val="0"/>
          <c:showBubbleSize val="0"/>
        </c:dLbls>
        <c:gapWidth val="30"/>
        <c:axId val="188165120"/>
        <c:axId val="188166912"/>
      </c:barChart>
      <c:catAx>
        <c:axId val="188165120"/>
        <c:scaling>
          <c:orientation val="minMax"/>
        </c:scaling>
        <c:delete val="0"/>
        <c:axPos val="b"/>
        <c:numFmt formatCode="General" sourceLinked="0"/>
        <c:majorTickMark val="out"/>
        <c:minorTickMark val="none"/>
        <c:tickLblPos val="nextTo"/>
        <c:crossAx val="188166912"/>
        <c:crosses val="autoZero"/>
        <c:auto val="1"/>
        <c:lblAlgn val="ctr"/>
        <c:lblOffset val="100"/>
        <c:noMultiLvlLbl val="0"/>
      </c:catAx>
      <c:valAx>
        <c:axId val="188166912"/>
        <c:scaling>
          <c:orientation val="minMax"/>
        </c:scaling>
        <c:delete val="1"/>
        <c:axPos val="l"/>
        <c:numFmt formatCode="0.0%" sourceLinked="1"/>
        <c:majorTickMark val="out"/>
        <c:minorTickMark val="none"/>
        <c:tickLblPos val="nextTo"/>
        <c:crossAx val="188165120"/>
        <c:crosses val="autoZero"/>
        <c:crossBetween val="between"/>
      </c:valAx>
      <c:spPr>
        <a:noFill/>
        <a:ln w="25400">
          <a:noFill/>
        </a:ln>
      </c:spPr>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Q2/14</c:v>
              </c:pt>
              <c:pt idx="1">
                <c:v>Q3/14</c:v>
              </c:pt>
              <c:pt idx="2">
                <c:v>Q4/14</c:v>
              </c:pt>
              <c:pt idx="3">
                <c:v>Q1/15</c:v>
              </c:pt>
              <c:pt idx="4">
                <c:v>Q2/15</c:v>
              </c:pt>
              <c:pt idx="5">
                <c:v>Q3/15</c:v>
              </c:pt>
              <c:pt idx="6">
                <c:v>Q4/15</c:v>
              </c:pt>
              <c:pt idx="7">
                <c:v>Q1/16</c:v>
              </c:pt>
              <c:pt idx="8">
                <c:v>Q2/16</c:v>
              </c:pt>
              <c:pt idx="9">
                <c:v>Q3/16</c:v>
              </c:pt>
              <c:pt idx="10">
                <c:v>Q4/16</c:v>
              </c:pt>
              <c:pt idx="11">
                <c:v>Q1/17</c:v>
              </c:pt>
            </c:strLit>
          </c:cat>
          <c:val>
            <c:numLit>
              <c:formatCode>0.0%</c:formatCode>
              <c:ptCount val="12"/>
              <c:pt idx="0">
                <c:v>0.19</c:v>
              </c:pt>
              <c:pt idx="1">
                <c:v>0.20200000000000001</c:v>
              </c:pt>
              <c:pt idx="2">
                <c:v>0.20699999999999999</c:v>
              </c:pt>
              <c:pt idx="3">
                <c:v>0.20300000000000001</c:v>
              </c:pt>
              <c:pt idx="4">
                <c:v>0.20699999999999999</c:v>
              </c:pt>
              <c:pt idx="5">
                <c:v>0.21299999999999999</c:v>
              </c:pt>
              <c:pt idx="6">
                <c:v>0.216</c:v>
              </c:pt>
              <c:pt idx="7">
                <c:v>0.218</c:v>
              </c:pt>
              <c:pt idx="8">
                <c:v>0.221</c:v>
              </c:pt>
              <c:pt idx="9">
                <c:v>0.24099999999999999</c:v>
              </c:pt>
              <c:pt idx="10">
                <c:v>0.247</c:v>
              </c:pt>
              <c:pt idx="11">
                <c:v>0.24349879180673753</c:v>
              </c:pt>
            </c:numLit>
          </c:val>
        </c:ser>
        <c:dLbls>
          <c:showLegendKey val="0"/>
          <c:showVal val="0"/>
          <c:showCatName val="0"/>
          <c:showSerName val="0"/>
          <c:showPercent val="0"/>
          <c:showBubbleSize val="0"/>
        </c:dLbls>
        <c:gapWidth val="30"/>
        <c:axId val="188187392"/>
        <c:axId val="188188928"/>
      </c:barChart>
      <c:catAx>
        <c:axId val="188187392"/>
        <c:scaling>
          <c:orientation val="minMax"/>
        </c:scaling>
        <c:delete val="0"/>
        <c:axPos val="b"/>
        <c:numFmt formatCode="General" sourceLinked="0"/>
        <c:majorTickMark val="out"/>
        <c:minorTickMark val="none"/>
        <c:tickLblPos val="nextTo"/>
        <c:crossAx val="188188928"/>
        <c:crosses val="autoZero"/>
        <c:auto val="1"/>
        <c:lblAlgn val="ctr"/>
        <c:lblOffset val="100"/>
        <c:noMultiLvlLbl val="0"/>
      </c:catAx>
      <c:valAx>
        <c:axId val="188188928"/>
        <c:scaling>
          <c:orientation val="minMax"/>
        </c:scaling>
        <c:delete val="1"/>
        <c:axPos val="l"/>
        <c:numFmt formatCode="0.0%" sourceLinked="1"/>
        <c:majorTickMark val="out"/>
        <c:minorTickMark val="none"/>
        <c:tickLblPos val="nextTo"/>
        <c:crossAx val="188187392"/>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83619683562067"/>
          <c:y val="0.20861870658278739"/>
          <c:w val="0.38180102721681364"/>
          <c:h val="0.69691787901983926"/>
        </c:manualLayout>
      </c:layout>
      <c:pieChart>
        <c:varyColors val="1"/>
        <c:ser>
          <c:idx val="0"/>
          <c:order val="0"/>
          <c:dPt>
            <c:idx val="0"/>
            <c:bubble3D val="0"/>
            <c:spPr>
              <a:solidFill>
                <a:srgbClr val="000FA0"/>
              </a:solidFill>
            </c:spPr>
          </c:dPt>
          <c:dPt>
            <c:idx val="1"/>
            <c:bubble3D val="0"/>
            <c:spPr>
              <a:solidFill>
                <a:srgbClr val="F9DACB"/>
              </a:solidFill>
            </c:spPr>
          </c:dPt>
          <c:dPt>
            <c:idx val="2"/>
            <c:bubble3D val="0"/>
            <c:spPr>
              <a:solidFill>
                <a:srgbClr val="00AAE6"/>
              </a:solidFill>
            </c:spPr>
          </c:dPt>
          <c:dPt>
            <c:idx val="3"/>
            <c:bubble3D val="0"/>
            <c:spPr>
              <a:solidFill>
                <a:srgbClr val="DCDDFA"/>
              </a:solidFill>
            </c:spPr>
          </c:dPt>
          <c:dPt>
            <c:idx val="5"/>
            <c:bubble3D val="0"/>
            <c:spPr>
              <a:solidFill>
                <a:srgbClr val="EFC2BB"/>
              </a:solidFill>
            </c:spPr>
          </c:dPt>
          <c:dLbls>
            <c:dLbl>
              <c:idx val="0"/>
              <c:layout>
                <c:manualLayout>
                  <c:x val="5.0793650793650794E-3"/>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7.6902787151606047E-2"/>
                  <c:y val="0.13498045337807982"/>
                </c:manualLayout>
              </c:layout>
              <c:tx>
                <c:rich>
                  <a:bodyPr/>
                  <a:lstStyle/>
                  <a:p>
                    <a:r>
                      <a:rPr lang="en-US"/>
                      <a:t>Market risk</a:t>
                    </a:r>
                    <a:br>
                      <a:rPr lang="en-US"/>
                    </a:br>
                    <a:r>
                      <a:rPr lang="en-US"/>
                      <a:t>3%</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4.461502312210975E-2"/>
                  <c:y val="0.12508543669702538"/>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7.9202499687539049E-2"/>
                  <c:y val="0.10714058430970565"/>
                </c:manualLayout>
              </c:layout>
              <c:tx>
                <c:rich>
                  <a:bodyPr/>
                  <a:lstStyle/>
                  <a:p>
                    <a:r>
                      <a:rPr lang="en-US"/>
                      <a:t>EC for Shortfall </a:t>
                    </a:r>
                    <a:br>
                      <a:rPr lang="en-US"/>
                    </a:br>
                    <a:r>
                      <a:rPr lang="en-US"/>
                      <a:t>1%</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0.10635390576177976"/>
                  <c:y val="2.2635825921628706E-2"/>
                </c:manualLayout>
              </c:layout>
              <c:tx>
                <c:rich>
                  <a:bodyPr/>
                  <a:lstStyle/>
                  <a:p>
                    <a:r>
                      <a:rPr lang="en-US"/>
                      <a:t>EC of Intangible assets </a:t>
                    </a:r>
                    <a:br>
                      <a:rPr lang="en-US"/>
                    </a:br>
                    <a:r>
                      <a:rPr lang="en-US"/>
                      <a:t>6%</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5"/>
              <c:layout>
                <c:manualLayout>
                  <c:x val="-4.3929108861392327E-2"/>
                  <c:y val="-6.9191410200773087E-2"/>
                </c:manualLayout>
              </c:layout>
              <c:tx>
                <c:rich>
                  <a:bodyPr/>
                  <a:lstStyle/>
                  <a:p>
                    <a:r>
                      <a:rPr lang="en-US"/>
                      <a:t>EC of Prudent Valuation </a:t>
                    </a:r>
                    <a:br>
                      <a:rPr lang="en-US"/>
                    </a:br>
                    <a:r>
                      <a:rPr lang="en-US"/>
                      <a:t>1%</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6"/>
              <c:layout>
                <c:manualLayout>
                  <c:x val="0.11328383952005999"/>
                  <c:y val="-4.2467566414110813E-2"/>
                </c:manualLayout>
              </c:layout>
              <c:tx>
                <c:rich>
                  <a:bodyPr/>
                  <a:lstStyle/>
                  <a:p>
                    <a:r>
                      <a:rPr lang="en-US"/>
                      <a:t>Nordea Life and Pension</a:t>
                    </a:r>
                    <a:br>
                      <a:rPr lang="en-US"/>
                    </a:br>
                    <a:r>
                      <a:rPr lang="en-US"/>
                      <a:t>7%</a:t>
                    </a:r>
                  </a:p>
                </c:rich>
              </c:tx>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Lit>
              <c:ptCount val="7"/>
              <c:pt idx="0">
                <c:v>Credit risk</c:v>
              </c:pt>
              <c:pt idx="1">
                <c:v>Market risk</c:v>
              </c:pt>
              <c:pt idx="2">
                <c:v>Operational risk</c:v>
              </c:pt>
              <c:pt idx="3">
                <c:v>EC for Shortfall</c:v>
              </c:pt>
              <c:pt idx="4">
                <c:v>EC of Intangible assets</c:v>
              </c:pt>
              <c:pt idx="5">
                <c:v>EC of Prudent Valuation</c:v>
              </c:pt>
              <c:pt idx="6">
                <c:v>Nordea Life and Pension</c:v>
              </c:pt>
            </c:strLit>
          </c:cat>
          <c:val>
            <c:numLit>
              <c:formatCode>0%</c:formatCode>
              <c:ptCount val="7"/>
              <c:pt idx="0">
                <c:v>0.72</c:v>
              </c:pt>
              <c:pt idx="1">
                <c:v>0.03</c:v>
              </c:pt>
              <c:pt idx="2">
                <c:v>0.11</c:v>
              </c:pt>
              <c:pt idx="3">
                <c:v>0.01</c:v>
              </c:pt>
              <c:pt idx="4">
                <c:v>0.06</c:v>
              </c:pt>
              <c:pt idx="5">
                <c:v>0.01</c:v>
              </c:pt>
              <c:pt idx="6">
                <c:v>7.0000000000000007E-2</c:v>
              </c:pt>
            </c:numLit>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5.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pn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pn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 Id="rId5" Type="http://schemas.openxmlformats.org/officeDocument/2006/relationships/image" Target="../media/image43.emf"/><Relationship Id="rId4" Type="http://schemas.openxmlformats.org/officeDocument/2006/relationships/image" Target="../media/image4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22225</xdr:colOff>
      <xdr:row>0</xdr:row>
      <xdr:rowOff>19051</xdr:rowOff>
    </xdr:from>
    <xdr:to>
      <xdr:col>12</xdr:col>
      <xdr:colOff>523875</xdr:colOff>
      <xdr:row>56</xdr:row>
      <xdr:rowOff>177801</xdr:rowOff>
    </xdr:to>
    <xdr:pic>
      <xdr:nvPicPr>
        <xdr:cNvPr id="3" name="Picture 2" descr="C:\Users\n301800\AppData\Local\Microsoft\Windows\Temporary Internet Files\Content.Outlook\U2ERD0KF\A4-300ppi-Q1-2017_factbook.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 y="19051"/>
          <a:ext cx="7378700" cy="108267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119063</xdr:colOff>
      <xdr:row>0</xdr:row>
      <xdr:rowOff>95250</xdr:rowOff>
    </xdr:from>
    <xdr:to>
      <xdr:col>11</xdr:col>
      <xdr:colOff>380138</xdr:colOff>
      <xdr:row>53</xdr:row>
      <xdr:rowOff>13744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9063" y="95250"/>
          <a:ext cx="6595200" cy="102721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36</xdr:row>
      <xdr:rowOff>38101</xdr:rowOff>
    </xdr:from>
    <xdr:to>
      <xdr:col>8</xdr:col>
      <xdr:colOff>571500</xdr:colOff>
      <xdr:row>37</xdr:row>
      <xdr:rowOff>127001</xdr:rowOff>
    </xdr:to>
    <xdr:sp macro="" textlink="">
      <xdr:nvSpPr>
        <xdr:cNvPr id="2" name="Rectangle 3"/>
        <xdr:cNvSpPr>
          <a:spLocks noChangeArrowheads="1"/>
        </xdr:cNvSpPr>
      </xdr:nvSpPr>
      <xdr:spPr bwMode="gray">
        <a:xfrm>
          <a:off x="9525" y="6324601"/>
          <a:ext cx="5438775" cy="279400"/>
        </a:xfrm>
        <a:prstGeom prst="rect">
          <a:avLst/>
        </a:prstGeom>
        <a:solidFill>
          <a:srgbClr val="005284"/>
        </a:solidFill>
        <a:ln w="9525">
          <a:solidFill>
            <a:schemeClr val="bg2"/>
          </a:solidFill>
          <a:miter lim="800000"/>
          <a:headEnd/>
          <a:tailEnd/>
        </a:ln>
        <a:effectLst/>
        <a:extLst/>
      </xdr:spPr>
      <xdr:txBody>
        <a:bodyPr wrap="square" lIns="45720" rIns="4572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979488" eaLnBrk="1" hangingPunct="1">
            <a:buClr>
              <a:schemeClr val="tx1"/>
            </a:buClr>
            <a:buSzPct val="80000"/>
            <a:buFont typeface="Wingdings" pitchFamily="2" charset="2"/>
            <a:buNone/>
          </a:pPr>
          <a:r>
            <a:rPr lang="en-GB" sz="1100" b="1">
              <a:solidFill>
                <a:schemeClr val="bg1"/>
              </a:solidFill>
            </a:rPr>
            <a:t>Nordea Group</a:t>
          </a:r>
          <a:r>
            <a:rPr lang="en-GB" sz="1100" b="1" baseline="30000">
              <a:solidFill>
                <a:schemeClr val="bg1"/>
              </a:solidFill>
            </a:rPr>
            <a:t>1</a:t>
          </a:r>
          <a:r>
            <a:rPr lang="en-GB" sz="1100" b="1">
              <a:solidFill>
                <a:schemeClr val="bg1"/>
              </a:solidFill>
            </a:rPr>
            <a:t>  Lending by sector, EURbn</a:t>
          </a:r>
          <a:endParaRPr lang="en-GB" altLang="zh-CN" sz="1100" b="1">
            <a:solidFill>
              <a:schemeClr val="bg1"/>
            </a:solidFill>
            <a:ea typeface="SimSun" pitchFamily="2" charset="-122"/>
          </a:endParaRPr>
        </a:p>
      </xdr:txBody>
    </xdr:sp>
    <xdr:clientData/>
  </xdr:twoCellAnchor>
  <xdr:twoCellAnchor>
    <xdr:from>
      <xdr:col>0</xdr:col>
      <xdr:colOff>0</xdr:colOff>
      <xdr:row>38</xdr:row>
      <xdr:rowOff>76200</xdr:rowOff>
    </xdr:from>
    <xdr:to>
      <xdr:col>8</xdr:col>
      <xdr:colOff>533400</xdr:colOff>
      <xdr:row>59</xdr:row>
      <xdr:rowOff>77788</xdr:rowOff>
    </xdr:to>
    <xdr:graphicFrame macro="">
      <xdr:nvGraphicFramePr>
        <xdr:cNvPr id="3"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0</xdr:colOff>
      <xdr:row>65</xdr:row>
      <xdr:rowOff>0</xdr:rowOff>
    </xdr:from>
    <xdr:ext cx="114300" cy="285750"/>
    <xdr:sp macro="" textlink="">
      <xdr:nvSpPr>
        <xdr:cNvPr id="2" name="Text Box 1"/>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3" name="Text Box 2"/>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4" name="Text Box 3"/>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5" name="Text Box 4"/>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6" name="Text Box 5"/>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7" name="Text Box 6"/>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8" name="Text Box 8"/>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9" name="Text Box 9"/>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0" name="Text Box 10"/>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67</xdr:row>
      <xdr:rowOff>0</xdr:rowOff>
    </xdr:from>
    <xdr:ext cx="114300" cy="285750"/>
    <xdr:sp macro="" textlink="">
      <xdr:nvSpPr>
        <xdr:cNvPr id="11" name="Text Box 11"/>
        <xdr:cNvSpPr txBox="1">
          <a:spLocks noChangeArrowheads="1"/>
        </xdr:cNvSpPr>
      </xdr:nvSpPr>
      <xdr:spPr bwMode="auto">
        <a:xfrm>
          <a:off x="60960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67</xdr:row>
      <xdr:rowOff>0</xdr:rowOff>
    </xdr:from>
    <xdr:ext cx="114300" cy="285750"/>
    <xdr:sp macro="" textlink="">
      <xdr:nvSpPr>
        <xdr:cNvPr id="12" name="Text Box 12"/>
        <xdr:cNvSpPr txBox="1">
          <a:spLocks noChangeArrowheads="1"/>
        </xdr:cNvSpPr>
      </xdr:nvSpPr>
      <xdr:spPr bwMode="auto">
        <a:xfrm>
          <a:off x="60960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70</xdr:row>
      <xdr:rowOff>0</xdr:rowOff>
    </xdr:from>
    <xdr:ext cx="114300" cy="285750"/>
    <xdr:sp macro="" textlink="">
      <xdr:nvSpPr>
        <xdr:cNvPr id="13" name="Text Box 13"/>
        <xdr:cNvSpPr txBox="1">
          <a:spLocks noChangeArrowheads="1"/>
        </xdr:cNvSpPr>
      </xdr:nvSpPr>
      <xdr:spPr bwMode="auto">
        <a:xfrm>
          <a:off x="60960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70</xdr:row>
      <xdr:rowOff>0</xdr:rowOff>
    </xdr:from>
    <xdr:ext cx="114300" cy="285750"/>
    <xdr:sp macro="" textlink="">
      <xdr:nvSpPr>
        <xdr:cNvPr id="14" name="Text Box 14"/>
        <xdr:cNvSpPr txBox="1">
          <a:spLocks noChangeArrowheads="1"/>
        </xdr:cNvSpPr>
      </xdr:nvSpPr>
      <xdr:spPr bwMode="auto">
        <a:xfrm>
          <a:off x="60960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5" name="Text Box 1"/>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6" name="Text Box 2"/>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17</xdr:row>
      <xdr:rowOff>0</xdr:rowOff>
    </xdr:from>
    <xdr:ext cx="114300" cy="285750"/>
    <xdr:sp macro="" textlink="">
      <xdr:nvSpPr>
        <xdr:cNvPr id="17" name="Text Box 8"/>
        <xdr:cNvSpPr txBox="1">
          <a:spLocks noChangeArrowheads="1"/>
        </xdr:cNvSpPr>
      </xdr:nvSpPr>
      <xdr:spPr bwMode="auto">
        <a:xfrm>
          <a:off x="60960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8" name="Text Box 8"/>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9" name="Text Box 8"/>
        <xdr:cNvSpPr txBox="1">
          <a:spLocks noChangeArrowheads="1"/>
        </xdr:cNvSpPr>
      </xdr:nvSpPr>
      <xdr:spPr bwMode="auto">
        <a:xfrm>
          <a:off x="60960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20" name="Text Box 8"/>
        <xdr:cNvSpPr txBox="1">
          <a:spLocks noChangeArrowheads="1"/>
        </xdr:cNvSpPr>
      </xdr:nvSpPr>
      <xdr:spPr bwMode="auto">
        <a:xfrm>
          <a:off x="60960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 name="Text Box 8"/>
        <xdr:cNvSpPr txBox="1">
          <a:spLocks noChangeArrowheads="1"/>
        </xdr:cNvSpPr>
      </xdr:nvSpPr>
      <xdr:spPr bwMode="auto">
        <a:xfrm>
          <a:off x="60960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2" name="Text Box 8"/>
        <xdr:cNvSpPr txBox="1">
          <a:spLocks noChangeArrowheads="1"/>
        </xdr:cNvSpPr>
      </xdr:nvSpPr>
      <xdr:spPr bwMode="auto">
        <a:xfrm>
          <a:off x="60960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3" name="Text Box 1"/>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4" name="Text Box 2"/>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5" name="Text Box 3"/>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6" name="Text Box 4"/>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7" name="Text Box 5"/>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8" name="Text Box 6"/>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9"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0" name="Text Box 9"/>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1" name="Text Box 10"/>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2" name="Text Box 1"/>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3" name="Text Box 2"/>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34" name="Text Box 8"/>
        <xdr:cNvSpPr txBox="1">
          <a:spLocks noChangeArrowheads="1"/>
        </xdr:cNvSpPr>
      </xdr:nvSpPr>
      <xdr:spPr bwMode="auto">
        <a:xfrm>
          <a:off x="60960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5"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6"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7" name="Text Box 3"/>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8" name="Text Box 4"/>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9" name="Text Box 5"/>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0" name="Text Box 6"/>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1" name="Text Box 8"/>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2" name="Text Box 9"/>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3" name="Text Box 10"/>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44" name="Text Box 11"/>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45" name="Text Box 12"/>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46" name="Text Box 13"/>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47" name="Text Box 14"/>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8"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9"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18</xdr:row>
      <xdr:rowOff>0</xdr:rowOff>
    </xdr:from>
    <xdr:ext cx="114300" cy="285750"/>
    <xdr:sp macro="" textlink="">
      <xdr:nvSpPr>
        <xdr:cNvPr id="50" name="Text Box 8"/>
        <xdr:cNvSpPr txBox="1">
          <a:spLocks noChangeArrowheads="1"/>
        </xdr:cNvSpPr>
      </xdr:nvSpPr>
      <xdr:spPr bwMode="auto">
        <a:xfrm>
          <a:off x="60960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51" name="Text Box 8"/>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52" name="Text Box 8"/>
        <xdr:cNvSpPr txBox="1">
          <a:spLocks noChangeArrowheads="1"/>
        </xdr:cNvSpPr>
      </xdr:nvSpPr>
      <xdr:spPr bwMode="auto">
        <a:xfrm>
          <a:off x="60960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53" name="Text Box 8"/>
        <xdr:cNvSpPr txBox="1">
          <a:spLocks noChangeArrowheads="1"/>
        </xdr:cNvSpPr>
      </xdr:nvSpPr>
      <xdr:spPr bwMode="auto">
        <a:xfrm>
          <a:off x="60960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54"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55"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6"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7"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8" name="Text Box 3"/>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9" name="Text Box 4"/>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0" name="Text Box 5"/>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1" name="Text Box 6"/>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2" name="Text Box 8"/>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3" name="Text Box 9"/>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4" name="Text Box 10"/>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5"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6"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67" name="Text Box 8"/>
        <xdr:cNvSpPr txBox="1">
          <a:spLocks noChangeArrowheads="1"/>
        </xdr:cNvSpPr>
      </xdr:nvSpPr>
      <xdr:spPr bwMode="auto">
        <a:xfrm>
          <a:off x="60960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68"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69"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0" name="Text Box 3"/>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1" name="Text Box 4"/>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2" name="Text Box 5"/>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3" name="Text Box 6"/>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4" name="Text Box 8"/>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5" name="Text Box 9"/>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6" name="Text Box 10"/>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77" name="Text Box 11"/>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78" name="Text Box 12"/>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79" name="Text Box 13"/>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80" name="Text Box 14"/>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81"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82"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18</xdr:row>
      <xdr:rowOff>0</xdr:rowOff>
    </xdr:from>
    <xdr:ext cx="114300" cy="285750"/>
    <xdr:sp macro="" textlink="">
      <xdr:nvSpPr>
        <xdr:cNvPr id="83" name="Text Box 8"/>
        <xdr:cNvSpPr txBox="1">
          <a:spLocks noChangeArrowheads="1"/>
        </xdr:cNvSpPr>
      </xdr:nvSpPr>
      <xdr:spPr bwMode="auto">
        <a:xfrm>
          <a:off x="60960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84" name="Text Box 8"/>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85" name="Text Box 8"/>
        <xdr:cNvSpPr txBox="1">
          <a:spLocks noChangeArrowheads="1"/>
        </xdr:cNvSpPr>
      </xdr:nvSpPr>
      <xdr:spPr bwMode="auto">
        <a:xfrm>
          <a:off x="60960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86" name="Text Box 8"/>
        <xdr:cNvSpPr txBox="1">
          <a:spLocks noChangeArrowheads="1"/>
        </xdr:cNvSpPr>
      </xdr:nvSpPr>
      <xdr:spPr bwMode="auto">
        <a:xfrm>
          <a:off x="8493125" y="387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87"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88"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89"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0"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1" name="Text Box 3"/>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2" name="Text Box 4"/>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3" name="Text Box 5"/>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4" name="Text Box 6"/>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5" name="Text Box 8"/>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6" name="Text Box 9"/>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7" name="Text Box 10"/>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8"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9"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00" name="Text Box 8"/>
        <xdr:cNvSpPr txBox="1">
          <a:spLocks noChangeArrowheads="1"/>
        </xdr:cNvSpPr>
      </xdr:nvSpPr>
      <xdr:spPr bwMode="auto">
        <a:xfrm>
          <a:off x="60960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69</xdr:row>
      <xdr:rowOff>0</xdr:rowOff>
    </xdr:from>
    <xdr:ext cx="114300" cy="285750"/>
    <xdr:sp macro="" textlink="">
      <xdr:nvSpPr>
        <xdr:cNvPr id="101" name="Text Box 13"/>
        <xdr:cNvSpPr txBox="1">
          <a:spLocks noChangeArrowheads="1"/>
        </xdr:cNvSpPr>
      </xdr:nvSpPr>
      <xdr:spPr bwMode="auto">
        <a:xfrm>
          <a:off x="60960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69</xdr:row>
      <xdr:rowOff>0</xdr:rowOff>
    </xdr:from>
    <xdr:ext cx="114300" cy="285750"/>
    <xdr:sp macro="" textlink="">
      <xdr:nvSpPr>
        <xdr:cNvPr id="102" name="Text Box 14"/>
        <xdr:cNvSpPr txBox="1">
          <a:spLocks noChangeArrowheads="1"/>
        </xdr:cNvSpPr>
      </xdr:nvSpPr>
      <xdr:spPr bwMode="auto">
        <a:xfrm>
          <a:off x="60960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3" name="Text Box 1"/>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4" name="Text Box 2"/>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5" name="Text Box 3"/>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6" name="Text Box 4"/>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7" name="Text Box 5"/>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8" name="Text Box 6"/>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9" name="Text Box 8"/>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0" name="Text Box 9"/>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1" name="Text Box 10"/>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2" name="Text Box 11"/>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3" name="Text Box 12"/>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14" name="Text Box 13"/>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15" name="Text Box 14"/>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6" name="Text Box 1"/>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7" name="Text Box 2"/>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18" name="Text Box 8"/>
        <xdr:cNvSpPr txBox="1">
          <a:spLocks noChangeArrowheads="1"/>
        </xdr:cNvSpPr>
      </xdr:nvSpPr>
      <xdr:spPr bwMode="auto">
        <a:xfrm>
          <a:off x="12192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19"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49</xdr:row>
      <xdr:rowOff>0</xdr:rowOff>
    </xdr:from>
    <xdr:ext cx="114300" cy="285750"/>
    <xdr:sp macro="" textlink="">
      <xdr:nvSpPr>
        <xdr:cNvPr id="120" name="Text Box 8"/>
        <xdr:cNvSpPr txBox="1">
          <a:spLocks noChangeArrowheads="1"/>
        </xdr:cNvSpPr>
      </xdr:nvSpPr>
      <xdr:spPr bwMode="auto">
        <a:xfrm>
          <a:off x="12192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121" name="Text Box 8"/>
        <xdr:cNvSpPr txBox="1">
          <a:spLocks noChangeArrowheads="1"/>
        </xdr:cNvSpPr>
      </xdr:nvSpPr>
      <xdr:spPr bwMode="auto">
        <a:xfrm>
          <a:off x="12192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22" name="Text Box 8"/>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23" name="Text Box 8"/>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4" name="Text Box 1"/>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5" name="Text Box 2"/>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6" name="Text Box 3"/>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7" name="Text Box 4"/>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8" name="Text Box 5"/>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9" name="Text Box 6"/>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0"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1" name="Text Box 9"/>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2" name="Text Box 10"/>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3" name="Text Box 1"/>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4" name="Text Box 2"/>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35" name="Text Box 8"/>
        <xdr:cNvSpPr txBox="1">
          <a:spLocks noChangeArrowheads="1"/>
        </xdr:cNvSpPr>
      </xdr:nvSpPr>
      <xdr:spPr bwMode="auto">
        <a:xfrm>
          <a:off x="12192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6"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7"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8" name="Text Box 3"/>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9" name="Text Box 4"/>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0" name="Text Box 5"/>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1" name="Text Box 6"/>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2" name="Text Box 8"/>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3" name="Text Box 9"/>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4" name="Text Box 10"/>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45" name="Text Box 11"/>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46" name="Text Box 12"/>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47" name="Text Box 13"/>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48" name="Text Box 14"/>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9"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50"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151" name="Text Box 8"/>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52"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3" name="Text Box 8"/>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154" name="Text Box 8"/>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55"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56"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7"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8"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9" name="Text Box 3"/>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0" name="Text Box 4"/>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1" name="Text Box 5"/>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2" name="Text Box 6"/>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3" name="Text Box 8"/>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4" name="Text Box 9"/>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5" name="Text Box 10"/>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6"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7"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168" name="Text Box 8"/>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69"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0"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1" name="Text Box 3"/>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2" name="Text Box 4"/>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3" name="Text Box 5"/>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4" name="Text Box 6"/>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5" name="Text Box 8"/>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6" name="Text Box 9"/>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7" name="Text Box 10"/>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78" name="Text Box 11"/>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79" name="Text Box 12"/>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80" name="Text Box 13"/>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81" name="Text Box 14"/>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82"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83"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184" name="Text Box 8"/>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85"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86" name="Text Box 8"/>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187" name="Text Box 8"/>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88"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89"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0"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1"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2" name="Text Box 3"/>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3" name="Text Box 4"/>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4" name="Text Box 5"/>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5" name="Text Box 6"/>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6" name="Text Box 8"/>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7" name="Text Box 9"/>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8" name="Text Box 10"/>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9"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200"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201" name="Text Box 8"/>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2" name="Text Box 13"/>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3" name="Text Box 14"/>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65</xdr:row>
      <xdr:rowOff>0</xdr:rowOff>
    </xdr:from>
    <xdr:ext cx="114300" cy="285750"/>
    <xdr:sp macro="" textlink="">
      <xdr:nvSpPr>
        <xdr:cNvPr id="2" name="Text Box 1"/>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3" name="Text Box 2"/>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4" name="Text Box 3"/>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5" name="Text Box 4"/>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6" name="Text Box 5"/>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7" name="Text Box 6"/>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8" name="Text Box 8"/>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9" name="Text Box 9"/>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 name="Text Box 10"/>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 name="Text Box 11"/>
        <xdr:cNvSpPr txBox="1">
          <a:spLocks noChangeArrowheads="1"/>
        </xdr:cNvSpPr>
      </xdr:nvSpPr>
      <xdr:spPr bwMode="auto">
        <a:xfrm>
          <a:off x="18288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2" name="Text Box 12"/>
        <xdr:cNvSpPr txBox="1">
          <a:spLocks noChangeArrowheads="1"/>
        </xdr:cNvSpPr>
      </xdr:nvSpPr>
      <xdr:spPr bwMode="auto">
        <a:xfrm>
          <a:off x="18288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 name="Text Box 13"/>
        <xdr:cNvSpPr txBox="1">
          <a:spLocks noChangeArrowheads="1"/>
        </xdr:cNvSpPr>
      </xdr:nvSpPr>
      <xdr:spPr bwMode="auto">
        <a:xfrm>
          <a:off x="18288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 name="Text Box 14"/>
        <xdr:cNvSpPr txBox="1">
          <a:spLocks noChangeArrowheads="1"/>
        </xdr:cNvSpPr>
      </xdr:nvSpPr>
      <xdr:spPr bwMode="auto">
        <a:xfrm>
          <a:off x="18288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5" name="Text Box 1"/>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6" name="Text Box 2"/>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7" name="Text Box 8"/>
        <xdr:cNvSpPr txBox="1">
          <a:spLocks noChangeArrowheads="1"/>
        </xdr:cNvSpPr>
      </xdr:nvSpPr>
      <xdr:spPr bwMode="auto">
        <a:xfrm>
          <a:off x="18288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8"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49</xdr:row>
      <xdr:rowOff>0</xdr:rowOff>
    </xdr:from>
    <xdr:ext cx="114300" cy="285750"/>
    <xdr:sp macro="" textlink="">
      <xdr:nvSpPr>
        <xdr:cNvPr id="19" name="Text Box 8"/>
        <xdr:cNvSpPr txBox="1">
          <a:spLocks noChangeArrowheads="1"/>
        </xdr:cNvSpPr>
      </xdr:nvSpPr>
      <xdr:spPr bwMode="auto">
        <a:xfrm>
          <a:off x="18288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20" name="Text Box 8"/>
        <xdr:cNvSpPr txBox="1">
          <a:spLocks noChangeArrowheads="1"/>
        </xdr:cNvSpPr>
      </xdr:nvSpPr>
      <xdr:spPr bwMode="auto">
        <a:xfrm>
          <a:off x="18288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1" name="Text Box 8"/>
        <xdr:cNvSpPr txBox="1">
          <a:spLocks noChangeArrowheads="1"/>
        </xdr:cNvSpPr>
      </xdr:nvSpPr>
      <xdr:spPr bwMode="auto">
        <a:xfrm>
          <a:off x="18288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2" name="Text Box 8"/>
        <xdr:cNvSpPr txBox="1">
          <a:spLocks noChangeArrowheads="1"/>
        </xdr:cNvSpPr>
      </xdr:nvSpPr>
      <xdr:spPr bwMode="auto">
        <a:xfrm>
          <a:off x="18288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3" name="Text Box 1"/>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4" name="Text Box 2"/>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5" name="Text Box 3"/>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6" name="Text Box 4"/>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7" name="Text Box 5"/>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8" name="Text Box 6"/>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9"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0" name="Text Box 9"/>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1" name="Text Box 10"/>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2" name="Text Box 1"/>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3" name="Text Box 2"/>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34" name="Text Box 8"/>
        <xdr:cNvSpPr txBox="1">
          <a:spLocks noChangeArrowheads="1"/>
        </xdr:cNvSpPr>
      </xdr:nvSpPr>
      <xdr:spPr bwMode="auto">
        <a:xfrm>
          <a:off x="18288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5"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6"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7" name="Text Box 3"/>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8" name="Text Box 4"/>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9" name="Text Box 5"/>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0" name="Text Box 6"/>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1" name="Text Box 8"/>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2" name="Text Box 9"/>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3" name="Text Box 10"/>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44" name="Text Box 11"/>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45" name="Text Box 12"/>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46" name="Text Box 13"/>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47" name="Text Box 14"/>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8"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9"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50" name="Text Box 8"/>
        <xdr:cNvSpPr txBox="1">
          <a:spLocks noChangeArrowheads="1"/>
        </xdr:cNvSpPr>
      </xdr:nvSpPr>
      <xdr:spPr bwMode="auto">
        <a:xfrm>
          <a:off x="18288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51"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52" name="Text Box 8"/>
        <xdr:cNvSpPr txBox="1">
          <a:spLocks noChangeArrowheads="1"/>
        </xdr:cNvSpPr>
      </xdr:nvSpPr>
      <xdr:spPr bwMode="auto">
        <a:xfrm>
          <a:off x="18288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53" name="Text Box 8"/>
        <xdr:cNvSpPr txBox="1">
          <a:spLocks noChangeArrowheads="1"/>
        </xdr:cNvSpPr>
      </xdr:nvSpPr>
      <xdr:spPr bwMode="auto">
        <a:xfrm>
          <a:off x="18288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54"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55"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6"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7"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8" name="Text Box 3"/>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9" name="Text Box 4"/>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0" name="Text Box 5"/>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1" name="Text Box 6"/>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2" name="Text Box 8"/>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3" name="Text Box 9"/>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4" name="Text Box 10"/>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5"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6"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67" name="Text Box 8"/>
        <xdr:cNvSpPr txBox="1">
          <a:spLocks noChangeArrowheads="1"/>
        </xdr:cNvSpPr>
      </xdr:nvSpPr>
      <xdr:spPr bwMode="auto">
        <a:xfrm>
          <a:off x="18288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68"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69"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0" name="Text Box 3"/>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1" name="Text Box 4"/>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2" name="Text Box 5"/>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3" name="Text Box 6"/>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4" name="Text Box 8"/>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5" name="Text Box 9"/>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6" name="Text Box 10"/>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77" name="Text Box 11"/>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78" name="Text Box 12"/>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79" name="Text Box 13"/>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80" name="Text Box 14"/>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81"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82"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83" name="Text Box 8"/>
        <xdr:cNvSpPr txBox="1">
          <a:spLocks noChangeArrowheads="1"/>
        </xdr:cNvSpPr>
      </xdr:nvSpPr>
      <xdr:spPr bwMode="auto">
        <a:xfrm>
          <a:off x="18288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84"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5" name="Text Box 8"/>
        <xdr:cNvSpPr txBox="1">
          <a:spLocks noChangeArrowheads="1"/>
        </xdr:cNvSpPr>
      </xdr:nvSpPr>
      <xdr:spPr bwMode="auto">
        <a:xfrm>
          <a:off x="18288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86" name="Text Box 8"/>
        <xdr:cNvSpPr txBox="1">
          <a:spLocks noChangeArrowheads="1"/>
        </xdr:cNvSpPr>
      </xdr:nvSpPr>
      <xdr:spPr bwMode="auto">
        <a:xfrm>
          <a:off x="18288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87"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88"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89"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0"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1" name="Text Box 3"/>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2" name="Text Box 4"/>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 name="Text Box 5"/>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 name="Text Box 6"/>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 name="Text Box 8"/>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6" name="Text Box 9"/>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7" name="Text Box 10"/>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8"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9"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100" name="Text Box 8"/>
        <xdr:cNvSpPr txBox="1">
          <a:spLocks noChangeArrowheads="1"/>
        </xdr:cNvSpPr>
      </xdr:nvSpPr>
      <xdr:spPr bwMode="auto">
        <a:xfrm>
          <a:off x="18288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1" name="Text Box 13"/>
        <xdr:cNvSpPr txBox="1">
          <a:spLocks noChangeArrowheads="1"/>
        </xdr:cNvSpPr>
      </xdr:nvSpPr>
      <xdr:spPr bwMode="auto">
        <a:xfrm>
          <a:off x="18288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2" name="Text Box 14"/>
        <xdr:cNvSpPr txBox="1">
          <a:spLocks noChangeArrowheads="1"/>
        </xdr:cNvSpPr>
      </xdr:nvSpPr>
      <xdr:spPr bwMode="auto">
        <a:xfrm>
          <a:off x="18288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3" name="Text Box 1"/>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4" name="Text Box 2"/>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5" name="Text Box 3"/>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6" name="Text Box 4"/>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7" name="Text Box 5"/>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8" name="Text Box 6"/>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9" name="Text Box 8"/>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0" name="Text Box 9"/>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1" name="Text Box 10"/>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67</xdr:row>
      <xdr:rowOff>0</xdr:rowOff>
    </xdr:from>
    <xdr:ext cx="114300" cy="285750"/>
    <xdr:sp macro="" textlink="">
      <xdr:nvSpPr>
        <xdr:cNvPr id="112" name="Text Box 11"/>
        <xdr:cNvSpPr txBox="1">
          <a:spLocks noChangeArrowheads="1"/>
        </xdr:cNvSpPr>
      </xdr:nvSpPr>
      <xdr:spPr bwMode="auto">
        <a:xfrm>
          <a:off x="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67</xdr:row>
      <xdr:rowOff>0</xdr:rowOff>
    </xdr:from>
    <xdr:ext cx="114300" cy="285750"/>
    <xdr:sp macro="" textlink="">
      <xdr:nvSpPr>
        <xdr:cNvPr id="113" name="Text Box 12"/>
        <xdr:cNvSpPr txBox="1">
          <a:spLocks noChangeArrowheads="1"/>
        </xdr:cNvSpPr>
      </xdr:nvSpPr>
      <xdr:spPr bwMode="auto">
        <a:xfrm>
          <a:off x="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70</xdr:row>
      <xdr:rowOff>0</xdr:rowOff>
    </xdr:from>
    <xdr:ext cx="114300" cy="285750"/>
    <xdr:sp macro="" textlink="">
      <xdr:nvSpPr>
        <xdr:cNvPr id="114" name="Text Box 13"/>
        <xdr:cNvSpPr txBox="1">
          <a:spLocks noChangeArrowheads="1"/>
        </xdr:cNvSpPr>
      </xdr:nvSpPr>
      <xdr:spPr bwMode="auto">
        <a:xfrm>
          <a:off x="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70</xdr:row>
      <xdr:rowOff>0</xdr:rowOff>
    </xdr:from>
    <xdr:ext cx="114300" cy="285750"/>
    <xdr:sp macro="" textlink="">
      <xdr:nvSpPr>
        <xdr:cNvPr id="115" name="Text Box 14"/>
        <xdr:cNvSpPr txBox="1">
          <a:spLocks noChangeArrowheads="1"/>
        </xdr:cNvSpPr>
      </xdr:nvSpPr>
      <xdr:spPr bwMode="auto">
        <a:xfrm>
          <a:off x="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6" name="Text Box 1"/>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7" name="Text Box 2"/>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17</xdr:row>
      <xdr:rowOff>0</xdr:rowOff>
    </xdr:from>
    <xdr:ext cx="114300" cy="285750"/>
    <xdr:sp macro="" textlink="">
      <xdr:nvSpPr>
        <xdr:cNvPr id="118" name="Text Box 8"/>
        <xdr:cNvSpPr txBox="1">
          <a:spLocks noChangeArrowheads="1"/>
        </xdr:cNvSpPr>
      </xdr:nvSpPr>
      <xdr:spPr bwMode="auto">
        <a:xfrm>
          <a:off x="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19"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49</xdr:row>
      <xdr:rowOff>0</xdr:rowOff>
    </xdr:from>
    <xdr:ext cx="114300" cy="285750"/>
    <xdr:sp macro="" textlink="">
      <xdr:nvSpPr>
        <xdr:cNvPr id="120" name="Text Box 8"/>
        <xdr:cNvSpPr txBox="1">
          <a:spLocks noChangeArrowheads="1"/>
        </xdr:cNvSpPr>
      </xdr:nvSpPr>
      <xdr:spPr bwMode="auto">
        <a:xfrm>
          <a:off x="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21</xdr:row>
      <xdr:rowOff>0</xdr:rowOff>
    </xdr:from>
    <xdr:ext cx="114300" cy="285750"/>
    <xdr:sp macro="" textlink="">
      <xdr:nvSpPr>
        <xdr:cNvPr id="121" name="Text Box 8"/>
        <xdr:cNvSpPr txBox="1">
          <a:spLocks noChangeArrowheads="1"/>
        </xdr:cNvSpPr>
      </xdr:nvSpPr>
      <xdr:spPr bwMode="auto">
        <a:xfrm>
          <a:off x="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34</xdr:row>
      <xdr:rowOff>0</xdr:rowOff>
    </xdr:from>
    <xdr:ext cx="114300" cy="285750"/>
    <xdr:sp macro="" textlink="">
      <xdr:nvSpPr>
        <xdr:cNvPr id="122" name="Text Box 8"/>
        <xdr:cNvSpPr txBox="1">
          <a:spLocks noChangeArrowheads="1"/>
        </xdr:cNvSpPr>
      </xdr:nvSpPr>
      <xdr:spPr bwMode="auto">
        <a:xfrm>
          <a:off x="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34</xdr:row>
      <xdr:rowOff>0</xdr:rowOff>
    </xdr:from>
    <xdr:ext cx="114300" cy="285750"/>
    <xdr:sp macro="" textlink="">
      <xdr:nvSpPr>
        <xdr:cNvPr id="123" name="Text Box 8"/>
        <xdr:cNvSpPr txBox="1">
          <a:spLocks noChangeArrowheads="1"/>
        </xdr:cNvSpPr>
      </xdr:nvSpPr>
      <xdr:spPr bwMode="auto">
        <a:xfrm>
          <a:off x="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4" name="Text Box 1"/>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5" name="Text Box 2"/>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6" name="Text Box 3"/>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7" name="Text Box 4"/>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8" name="Text Box 5"/>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9" name="Text Box 6"/>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0"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1" name="Text Box 9"/>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2" name="Text Box 10"/>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3" name="Text Box 1"/>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4" name="Text Box 2"/>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51</xdr:row>
      <xdr:rowOff>0</xdr:rowOff>
    </xdr:from>
    <xdr:ext cx="114300" cy="285750"/>
    <xdr:sp macro="" textlink="">
      <xdr:nvSpPr>
        <xdr:cNvPr id="135" name="Text Box 8"/>
        <xdr:cNvSpPr txBox="1">
          <a:spLocks noChangeArrowheads="1"/>
        </xdr:cNvSpPr>
      </xdr:nvSpPr>
      <xdr:spPr bwMode="auto">
        <a:xfrm>
          <a:off x="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6"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7"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8" name="Text Box 3"/>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9" name="Text Box 4"/>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0" name="Text Box 5"/>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1" name="Text Box 6"/>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2" name="Text Box 8"/>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3" name="Text Box 9"/>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4" name="Text Box 10"/>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45" name="Text Box 11"/>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46" name="Text Box 12"/>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47" name="Text Box 13"/>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48" name="Text Box 14"/>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9"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50"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18</xdr:row>
      <xdr:rowOff>0</xdr:rowOff>
    </xdr:from>
    <xdr:ext cx="114300" cy="285750"/>
    <xdr:sp macro="" textlink="">
      <xdr:nvSpPr>
        <xdr:cNvPr id="151" name="Text Box 8"/>
        <xdr:cNvSpPr txBox="1">
          <a:spLocks noChangeArrowheads="1"/>
        </xdr:cNvSpPr>
      </xdr:nvSpPr>
      <xdr:spPr bwMode="auto">
        <a:xfrm>
          <a:off x="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52"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50</xdr:row>
      <xdr:rowOff>0</xdr:rowOff>
    </xdr:from>
    <xdr:ext cx="114300" cy="285750"/>
    <xdr:sp macro="" textlink="">
      <xdr:nvSpPr>
        <xdr:cNvPr id="153" name="Text Box 8"/>
        <xdr:cNvSpPr txBox="1">
          <a:spLocks noChangeArrowheads="1"/>
        </xdr:cNvSpPr>
      </xdr:nvSpPr>
      <xdr:spPr bwMode="auto">
        <a:xfrm>
          <a:off x="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22</xdr:row>
      <xdr:rowOff>0</xdr:rowOff>
    </xdr:from>
    <xdr:ext cx="114300" cy="285750"/>
    <xdr:sp macro="" textlink="">
      <xdr:nvSpPr>
        <xdr:cNvPr id="154" name="Text Box 8"/>
        <xdr:cNvSpPr txBox="1">
          <a:spLocks noChangeArrowheads="1"/>
        </xdr:cNvSpPr>
      </xdr:nvSpPr>
      <xdr:spPr bwMode="auto">
        <a:xfrm>
          <a:off x="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55"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56"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7"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8"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9" name="Text Box 3"/>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0" name="Text Box 4"/>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1" name="Text Box 5"/>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2" name="Text Box 6"/>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3" name="Text Box 8"/>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4" name="Text Box 9"/>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5" name="Text Box 10"/>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6"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7"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52</xdr:row>
      <xdr:rowOff>0</xdr:rowOff>
    </xdr:from>
    <xdr:ext cx="114300" cy="285750"/>
    <xdr:sp macro="" textlink="">
      <xdr:nvSpPr>
        <xdr:cNvPr id="168" name="Text Box 8"/>
        <xdr:cNvSpPr txBox="1">
          <a:spLocks noChangeArrowheads="1"/>
        </xdr:cNvSpPr>
      </xdr:nvSpPr>
      <xdr:spPr bwMode="auto">
        <a:xfrm>
          <a:off x="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69"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0"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1" name="Text Box 3"/>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2" name="Text Box 4"/>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3" name="Text Box 5"/>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4" name="Text Box 6"/>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5" name="Text Box 8"/>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6" name="Text Box 9"/>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7" name="Text Box 10"/>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78" name="Text Box 11"/>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79" name="Text Box 12"/>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80" name="Text Box 13"/>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81" name="Text Box 14"/>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82"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83"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18</xdr:row>
      <xdr:rowOff>0</xdr:rowOff>
    </xdr:from>
    <xdr:ext cx="114300" cy="285750"/>
    <xdr:sp macro="" textlink="">
      <xdr:nvSpPr>
        <xdr:cNvPr id="184" name="Text Box 8"/>
        <xdr:cNvSpPr txBox="1">
          <a:spLocks noChangeArrowheads="1"/>
        </xdr:cNvSpPr>
      </xdr:nvSpPr>
      <xdr:spPr bwMode="auto">
        <a:xfrm>
          <a:off x="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85"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50</xdr:row>
      <xdr:rowOff>0</xdr:rowOff>
    </xdr:from>
    <xdr:ext cx="114300" cy="285750"/>
    <xdr:sp macro="" textlink="">
      <xdr:nvSpPr>
        <xdr:cNvPr id="186" name="Text Box 8"/>
        <xdr:cNvSpPr txBox="1">
          <a:spLocks noChangeArrowheads="1"/>
        </xdr:cNvSpPr>
      </xdr:nvSpPr>
      <xdr:spPr bwMode="auto">
        <a:xfrm>
          <a:off x="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22</xdr:row>
      <xdr:rowOff>0</xdr:rowOff>
    </xdr:from>
    <xdr:ext cx="114300" cy="285750"/>
    <xdr:sp macro="" textlink="">
      <xdr:nvSpPr>
        <xdr:cNvPr id="187" name="Text Box 8"/>
        <xdr:cNvSpPr txBox="1">
          <a:spLocks noChangeArrowheads="1"/>
        </xdr:cNvSpPr>
      </xdr:nvSpPr>
      <xdr:spPr bwMode="auto">
        <a:xfrm>
          <a:off x="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88"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89"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0"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1"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2" name="Text Box 3"/>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3" name="Text Box 4"/>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4" name="Text Box 5"/>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5" name="Text Box 6"/>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6" name="Text Box 8"/>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7" name="Text Box 9"/>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8" name="Text Box 10"/>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9"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200"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52</xdr:row>
      <xdr:rowOff>0</xdr:rowOff>
    </xdr:from>
    <xdr:ext cx="114300" cy="285750"/>
    <xdr:sp macro="" textlink="">
      <xdr:nvSpPr>
        <xdr:cNvPr id="201" name="Text Box 8"/>
        <xdr:cNvSpPr txBox="1">
          <a:spLocks noChangeArrowheads="1"/>
        </xdr:cNvSpPr>
      </xdr:nvSpPr>
      <xdr:spPr bwMode="auto">
        <a:xfrm>
          <a:off x="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69</xdr:row>
      <xdr:rowOff>0</xdr:rowOff>
    </xdr:from>
    <xdr:ext cx="114300" cy="285750"/>
    <xdr:sp macro="" textlink="">
      <xdr:nvSpPr>
        <xdr:cNvPr id="202" name="Text Box 13"/>
        <xdr:cNvSpPr txBox="1">
          <a:spLocks noChangeArrowheads="1"/>
        </xdr:cNvSpPr>
      </xdr:nvSpPr>
      <xdr:spPr bwMode="auto">
        <a:xfrm>
          <a:off x="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69</xdr:row>
      <xdr:rowOff>0</xdr:rowOff>
    </xdr:from>
    <xdr:ext cx="114300" cy="285750"/>
    <xdr:sp macro="" textlink="">
      <xdr:nvSpPr>
        <xdr:cNvPr id="203" name="Text Box 14"/>
        <xdr:cNvSpPr txBox="1">
          <a:spLocks noChangeArrowheads="1"/>
        </xdr:cNvSpPr>
      </xdr:nvSpPr>
      <xdr:spPr bwMode="auto">
        <a:xfrm>
          <a:off x="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79375</xdr:colOff>
      <xdr:row>19</xdr:row>
      <xdr:rowOff>146050</xdr:rowOff>
    </xdr:from>
    <xdr:to>
      <xdr:col>6</xdr:col>
      <xdr:colOff>563129</xdr:colOff>
      <xdr:row>47</xdr:row>
      <xdr:rowOff>151677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419661</xdr:colOff>
      <xdr:row>4</xdr:row>
      <xdr:rowOff>58270</xdr:rowOff>
    </xdr:from>
    <xdr:to>
      <xdr:col>10</xdr:col>
      <xdr:colOff>39366</xdr:colOff>
      <xdr:row>23</xdr:row>
      <xdr:rowOff>8725</xdr:rowOff>
    </xdr:to>
    <xdr:pic>
      <xdr:nvPicPr>
        <xdr:cNvPr id="2" name="Picture 1"/>
        <xdr:cNvPicPr>
          <a:picLocks noChangeAspect="1"/>
        </xdr:cNvPicPr>
      </xdr:nvPicPr>
      <xdr:blipFill>
        <a:blip xmlns:r="http://schemas.openxmlformats.org/officeDocument/2006/relationships" r:embed="rId1"/>
        <a:stretch>
          <a:fillRect/>
        </a:stretch>
      </xdr:blipFill>
      <xdr:spPr>
        <a:xfrm>
          <a:off x="419661" y="744070"/>
          <a:ext cx="5353755" cy="3208005"/>
        </a:xfrm>
        <a:prstGeom prst="rect">
          <a:avLst/>
        </a:prstGeom>
      </xdr:spPr>
    </xdr:pic>
    <xdr:clientData/>
  </xdr:twoCellAnchor>
  <xdr:twoCellAnchor editAs="oneCell">
    <xdr:from>
      <xdr:col>0</xdr:col>
      <xdr:colOff>96931</xdr:colOff>
      <xdr:row>26</xdr:row>
      <xdr:rowOff>64433</xdr:rowOff>
    </xdr:from>
    <xdr:to>
      <xdr:col>7</xdr:col>
      <xdr:colOff>100756</xdr:colOff>
      <xdr:row>43</xdr:row>
      <xdr:rowOff>146237</xdr:rowOff>
    </xdr:to>
    <xdr:pic>
      <xdr:nvPicPr>
        <xdr:cNvPr id="3" name="Picture 2"/>
        <xdr:cNvPicPr>
          <a:picLocks noChangeAspect="1"/>
        </xdr:cNvPicPr>
      </xdr:nvPicPr>
      <xdr:blipFill>
        <a:blip xmlns:r="http://schemas.openxmlformats.org/officeDocument/2006/relationships" r:embed="rId2"/>
        <a:stretch>
          <a:fillRect/>
        </a:stretch>
      </xdr:blipFill>
      <xdr:spPr>
        <a:xfrm>
          <a:off x="96931" y="4522133"/>
          <a:ext cx="4423425" cy="29964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21981</xdr:colOff>
      <xdr:row>1</xdr:row>
      <xdr:rowOff>57150</xdr:rowOff>
    </xdr:from>
    <xdr:to>
      <xdr:col>11</xdr:col>
      <xdr:colOff>479938</xdr:colOff>
      <xdr:row>11</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49162</xdr:colOff>
      <xdr:row>13</xdr:row>
      <xdr:rowOff>45286</xdr:rowOff>
    </xdr:from>
    <xdr:to>
      <xdr:col>11</xdr:col>
      <xdr:colOff>507119</xdr:colOff>
      <xdr:row>24</xdr:row>
      <xdr:rowOff>109786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58616</xdr:colOff>
      <xdr:row>26</xdr:row>
      <xdr:rowOff>40354</xdr:rowOff>
    </xdr:from>
    <xdr:to>
      <xdr:col>11</xdr:col>
      <xdr:colOff>516573</xdr:colOff>
      <xdr:row>37</xdr:row>
      <xdr:rowOff>104854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34435</xdr:colOff>
      <xdr:row>39</xdr:row>
      <xdr:rowOff>69277</xdr:rowOff>
    </xdr:from>
    <xdr:to>
      <xdr:col>11</xdr:col>
      <xdr:colOff>492392</xdr:colOff>
      <xdr:row>50</xdr:row>
      <xdr:rowOff>133777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55</xdr:row>
      <xdr:rowOff>38100</xdr:rowOff>
    </xdr:from>
    <xdr:to>
      <xdr:col>10</xdr:col>
      <xdr:colOff>504825</xdr:colOff>
      <xdr:row>66</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495300</xdr:colOff>
      <xdr:row>6</xdr:row>
      <xdr:rowOff>1165</xdr:rowOff>
    </xdr:from>
    <xdr:to>
      <xdr:col>1</xdr:col>
      <xdr:colOff>2257425</xdr:colOff>
      <xdr:row>24</xdr:row>
      <xdr:rowOff>141698</xdr:rowOff>
    </xdr:to>
    <xdr:pic>
      <xdr:nvPicPr>
        <xdr:cNvPr id="5" name="Picture 4"/>
        <xdr:cNvPicPr>
          <a:picLocks noChangeAspect="1"/>
        </xdr:cNvPicPr>
      </xdr:nvPicPr>
      <xdr:blipFill>
        <a:blip xmlns:r="http://schemas.openxmlformats.org/officeDocument/2006/relationships" r:embed="rId1"/>
        <a:stretch>
          <a:fillRect/>
        </a:stretch>
      </xdr:blipFill>
      <xdr:spPr>
        <a:xfrm>
          <a:off x="495300" y="1029865"/>
          <a:ext cx="4200525" cy="3226633"/>
        </a:xfrm>
        <a:prstGeom prst="rect">
          <a:avLst/>
        </a:prstGeom>
      </xdr:spPr>
    </xdr:pic>
    <xdr:clientData/>
  </xdr:twoCellAnchor>
  <xdr:twoCellAnchor editAs="oneCell">
    <xdr:from>
      <xdr:col>0</xdr:col>
      <xdr:colOff>95249</xdr:colOff>
      <xdr:row>29</xdr:row>
      <xdr:rowOff>110175</xdr:rowOff>
    </xdr:from>
    <xdr:to>
      <xdr:col>4</xdr:col>
      <xdr:colOff>876300</xdr:colOff>
      <xdr:row>45</xdr:row>
      <xdr:rowOff>109154</xdr:rowOff>
    </xdr:to>
    <xdr:pic>
      <xdr:nvPicPr>
        <xdr:cNvPr id="6" name="Picture 5"/>
        <xdr:cNvPicPr>
          <a:picLocks noChangeAspect="1"/>
        </xdr:cNvPicPr>
      </xdr:nvPicPr>
      <xdr:blipFill>
        <a:blip xmlns:r="http://schemas.openxmlformats.org/officeDocument/2006/relationships" r:embed="rId2"/>
        <a:stretch>
          <a:fillRect/>
        </a:stretch>
      </xdr:blipFill>
      <xdr:spPr>
        <a:xfrm>
          <a:off x="95249" y="5082225"/>
          <a:ext cx="7353301" cy="2742179"/>
        </a:xfrm>
        <a:prstGeom prst="rect">
          <a:avLst/>
        </a:prstGeom>
      </xdr:spPr>
    </xdr:pic>
    <xdr:clientData/>
  </xdr:twoCellAnchor>
  <xdr:twoCellAnchor editAs="oneCell">
    <xdr:from>
      <xdr:col>0</xdr:col>
      <xdr:colOff>314324</xdr:colOff>
      <xdr:row>53</xdr:row>
      <xdr:rowOff>49544</xdr:rowOff>
    </xdr:from>
    <xdr:to>
      <xdr:col>4</xdr:col>
      <xdr:colOff>761999</xdr:colOff>
      <xdr:row>66</xdr:row>
      <xdr:rowOff>11284</xdr:rowOff>
    </xdr:to>
    <xdr:pic>
      <xdr:nvPicPr>
        <xdr:cNvPr id="7" name="Picture 6"/>
        <xdr:cNvPicPr>
          <a:picLocks noChangeAspect="1"/>
        </xdr:cNvPicPr>
      </xdr:nvPicPr>
      <xdr:blipFill>
        <a:blip xmlns:r="http://schemas.openxmlformats.org/officeDocument/2006/relationships" r:embed="rId3"/>
        <a:stretch>
          <a:fillRect/>
        </a:stretch>
      </xdr:blipFill>
      <xdr:spPr>
        <a:xfrm>
          <a:off x="314324" y="9136394"/>
          <a:ext cx="7019925" cy="23810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47624</xdr:colOff>
      <xdr:row>0</xdr:row>
      <xdr:rowOff>58975</xdr:rowOff>
    </xdr:from>
    <xdr:to>
      <xdr:col>13</xdr:col>
      <xdr:colOff>476250</xdr:colOff>
      <xdr:row>53</xdr:row>
      <xdr:rowOff>119062</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4" y="58975"/>
          <a:ext cx="6953251" cy="1015658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166</xdr:row>
          <xdr:rowOff>19050</xdr:rowOff>
        </xdr:from>
        <xdr:to>
          <xdr:col>6</xdr:col>
          <xdr:colOff>161925</xdr:colOff>
          <xdr:row>182</xdr:row>
          <xdr:rowOff>95250</xdr:rowOff>
        </xdr:to>
        <xdr:sp macro="" textlink="">
          <xdr:nvSpPr>
            <xdr:cNvPr id="19457" name="Object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98</xdr:row>
          <xdr:rowOff>133350</xdr:rowOff>
        </xdr:from>
        <xdr:to>
          <xdr:col>6</xdr:col>
          <xdr:colOff>180975</xdr:colOff>
          <xdr:row>115</xdr:row>
          <xdr:rowOff>66675</xdr:rowOff>
        </xdr:to>
        <xdr:sp macro="" textlink="">
          <xdr:nvSpPr>
            <xdr:cNvPr id="19458" name="Object 2" hidden="1">
              <a:extLst>
                <a:ext uri="{63B3BB69-23CF-44E3-9099-C40C66FF867C}">
                  <a14:compatExt spid="_x0000_s19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123</xdr:row>
          <xdr:rowOff>47625</xdr:rowOff>
        </xdr:from>
        <xdr:to>
          <xdr:col>6</xdr:col>
          <xdr:colOff>152400</xdr:colOff>
          <xdr:row>139</xdr:row>
          <xdr:rowOff>114300</xdr:rowOff>
        </xdr:to>
        <xdr:sp macro="" textlink="">
          <xdr:nvSpPr>
            <xdr:cNvPr id="19459" name="Object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144</xdr:row>
          <xdr:rowOff>9525</xdr:rowOff>
        </xdr:from>
        <xdr:to>
          <xdr:col>6</xdr:col>
          <xdr:colOff>133350</xdr:colOff>
          <xdr:row>160</xdr:row>
          <xdr:rowOff>85725</xdr:rowOff>
        </xdr:to>
        <xdr:sp macro="" textlink="">
          <xdr:nvSpPr>
            <xdr:cNvPr id="19460" name="Object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xdr:oneCellAnchor>
    <xdr:from>
      <xdr:col>0</xdr:col>
      <xdr:colOff>116416</xdr:colOff>
      <xdr:row>77</xdr:row>
      <xdr:rowOff>56591</xdr:rowOff>
    </xdr:from>
    <xdr:ext cx="3714751" cy="2414401"/>
    <xdr:pic>
      <xdr:nvPicPr>
        <xdr:cNvPr id="6" name="Picture 5"/>
        <xdr:cNvPicPr>
          <a:picLocks noChangeAspect="1"/>
        </xdr:cNvPicPr>
      </xdr:nvPicPr>
      <xdr:blipFill>
        <a:blip xmlns:r="http://schemas.openxmlformats.org/officeDocument/2006/relationships" r:embed="rId1"/>
        <a:stretch>
          <a:fillRect/>
        </a:stretch>
      </xdr:blipFill>
      <xdr:spPr>
        <a:xfrm>
          <a:off x="116416" y="11718504"/>
          <a:ext cx="3714751" cy="241440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133350</xdr:colOff>
          <xdr:row>57</xdr:row>
          <xdr:rowOff>123825</xdr:rowOff>
        </xdr:from>
        <xdr:to>
          <xdr:col>6</xdr:col>
          <xdr:colOff>200025</xdr:colOff>
          <xdr:row>73</xdr:row>
          <xdr:rowOff>57150</xdr:rowOff>
        </xdr:to>
        <xdr:sp macro="" textlink="">
          <xdr:nvSpPr>
            <xdr:cNvPr id="19461" name="Object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0</xdr:row>
      <xdr:rowOff>42333</xdr:rowOff>
    </xdr:from>
    <xdr:to>
      <xdr:col>13</xdr:col>
      <xdr:colOff>455082</xdr:colOff>
      <xdr:row>51</xdr:row>
      <xdr:rowOff>148167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63500" y="42333"/>
          <a:ext cx="6984999" cy="1007533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323850</xdr:colOff>
      <xdr:row>44</xdr:row>
      <xdr:rowOff>101783</xdr:rowOff>
    </xdr:from>
    <xdr:to>
      <xdr:col>4</xdr:col>
      <xdr:colOff>276225</xdr:colOff>
      <xdr:row>49</xdr:row>
      <xdr:rowOff>123824</xdr:rowOff>
    </xdr:to>
    <xdr:pic>
      <xdr:nvPicPr>
        <xdr:cNvPr id="2" name="Picture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38325" y="7359833"/>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6</xdr:row>
      <xdr:rowOff>3</xdr:rowOff>
    </xdr:from>
    <xdr:to>
      <xdr:col>2</xdr:col>
      <xdr:colOff>209550</xdr:colOff>
      <xdr:row>21</xdr:row>
      <xdr:rowOff>200024</xdr:rowOff>
    </xdr:to>
    <xdr:sp macro="" textlink="">
      <xdr:nvSpPr>
        <xdr:cNvPr id="2" name="TextBox 1"/>
        <xdr:cNvSpPr txBox="1">
          <a:spLocks noChangeArrowheads="1"/>
        </xdr:cNvSpPr>
      </xdr:nvSpPr>
      <xdr:spPr bwMode="auto">
        <a:xfrm>
          <a:off x="15875" y="1285878"/>
          <a:ext cx="3584575" cy="3914771"/>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11 million customers</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Approx. 10 million personal</a:t>
          </a:r>
          <a:br>
            <a:rPr lang="en-GB" sz="1200" kern="1200">
              <a:solidFill>
                <a:schemeClr val="tx1"/>
              </a:solidFill>
              <a:effectLst/>
              <a:latin typeface="Arial" charset="0"/>
              <a:ea typeface="+mn-ea"/>
              <a:cs typeface="Arial" charset="0"/>
            </a:rPr>
          </a:b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customers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- 700,000  corporate customers,  incl. </a:t>
          </a:r>
        </a:p>
        <a:p>
          <a:pPr rtl="0" fontAlgn="base"/>
          <a:r>
            <a:rPr lang="en-GB" sz="1200" kern="1200">
              <a:solidFill>
                <a:schemeClr val="tx1"/>
              </a:solidFill>
              <a:effectLst/>
              <a:latin typeface="Arial" charset="0"/>
              <a:ea typeface="+mn-ea"/>
              <a:cs typeface="Arial" charset="0"/>
            </a:rPr>
            <a:t>       Nordic</a:t>
          </a: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Top 500</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Distribution power</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Approx. 600 Office Locations</a:t>
          </a:r>
        </a:p>
        <a:p>
          <a:pPr rtl="0" fontAlgn="base"/>
          <a:r>
            <a:rPr lang="en-US" sz="1200" kern="1200">
              <a:solidFill>
                <a:srgbClr val="FF0000"/>
              </a:solidFill>
              <a:effectLst/>
              <a:latin typeface="Arial" charset="0"/>
              <a:ea typeface="+mn-ea"/>
              <a:cs typeface="Arial" charset="0"/>
            </a:rPr>
            <a:t>     </a:t>
          </a:r>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EUR 10bn total income in full year </a:t>
          </a:r>
          <a:r>
            <a:rPr lang="en-GB" sz="900" kern="1200">
              <a:solidFill>
                <a:schemeClr val="tx1"/>
              </a:solidFill>
              <a:effectLst/>
              <a:latin typeface="Arial" charset="0"/>
              <a:ea typeface="+mn-ea"/>
              <a:cs typeface="Arial" charset="0"/>
            </a:rPr>
            <a:t>( 2016)</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EUR 650bn of assets </a:t>
          </a:r>
          <a:r>
            <a:rPr lang="en-US" sz="900" kern="1200">
              <a:solidFill>
                <a:schemeClr val="tx1"/>
              </a:solidFill>
              <a:effectLst/>
              <a:latin typeface="Arial" charset="0"/>
              <a:ea typeface="+mn-ea"/>
              <a:cs typeface="Arial" charset="0"/>
            </a:rPr>
            <a:t>(Q1 2017)</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EUR 31.1bn in equity capital </a:t>
          </a:r>
          <a:r>
            <a:rPr lang="en-US" sz="900" kern="1200">
              <a:solidFill>
                <a:schemeClr val="tx1"/>
              </a:solidFill>
              <a:effectLst/>
              <a:latin typeface="Arial" charset="0"/>
              <a:ea typeface="+mn-ea"/>
              <a:cs typeface="Arial" charset="0"/>
            </a:rPr>
            <a:t>(Q1 2017</a:t>
          </a:r>
          <a:r>
            <a:rPr lang="en-US" sz="1200" kern="1200">
              <a:solidFill>
                <a:schemeClr val="tx1"/>
              </a:solidFill>
              <a:effectLst/>
              <a:latin typeface="Arial" charset="0"/>
              <a:ea typeface="+mn-ea"/>
              <a:cs typeface="Arial" charset="0"/>
            </a:rPr>
            <a:t>)</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AA credit rating</a:t>
          </a:r>
          <a:endParaRPr lang="sv-SE" sz="1050">
            <a:solidFill>
              <a:schemeClr val="tx1"/>
            </a:solidFill>
            <a:effectLst/>
          </a:endParaRPr>
        </a:p>
        <a:p>
          <a:pPr rtl="0" fontAlgn="base"/>
          <a:r>
            <a:rPr lang="sv-SE" sz="1200" kern="1200">
              <a:solidFill>
                <a:schemeClr val="tx1"/>
              </a:solidFill>
              <a:effectLst/>
              <a:latin typeface="Arial" charset="0"/>
              <a:ea typeface="+mn-ea"/>
              <a:cs typeface="Arial" charset="0"/>
            </a:rPr>
            <a:t>     - Common Equity Tier 1 capital ratio of</a:t>
          </a:r>
        </a:p>
        <a:p>
          <a:pPr rtl="0" fontAlgn="base"/>
          <a:r>
            <a:rPr lang="sv-SE" sz="1200" kern="1200" baseline="0">
              <a:solidFill>
                <a:schemeClr val="tx1"/>
              </a:solidFill>
              <a:effectLst/>
              <a:latin typeface="Arial" charset="0"/>
              <a:ea typeface="+mn-ea"/>
              <a:cs typeface="Arial" charset="0"/>
            </a:rPr>
            <a:t>       </a:t>
          </a:r>
          <a:r>
            <a:rPr lang="sv-SE" sz="1200" kern="1200">
              <a:solidFill>
                <a:schemeClr val="tx1"/>
              </a:solidFill>
              <a:effectLst/>
              <a:latin typeface="Arial" charset="0"/>
              <a:ea typeface="+mn-ea"/>
              <a:cs typeface="Arial" charset="0"/>
            </a:rPr>
            <a:t>18.8%  </a:t>
          </a:r>
          <a:r>
            <a:rPr lang="en-US" sz="900" kern="1200">
              <a:solidFill>
                <a:schemeClr val="tx1"/>
              </a:solidFill>
              <a:effectLst/>
              <a:latin typeface="Arial" charset="0"/>
              <a:ea typeface="+mn-ea"/>
              <a:cs typeface="Arial" charset="0"/>
            </a:rPr>
            <a:t>(Q1 2017</a:t>
          </a:r>
          <a:r>
            <a:rPr lang="en-US" sz="1200" kern="1200">
              <a:solidFill>
                <a:schemeClr val="tx1"/>
              </a:solidFill>
              <a:effectLst/>
              <a:latin typeface="Arial" charset="0"/>
              <a:ea typeface="+mn-ea"/>
              <a:cs typeface="Arial" charset="0"/>
            </a:rPr>
            <a:t>)</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EUR ~42.8bn in </a:t>
          </a:r>
          <a:r>
            <a:rPr lang="en-GB" sz="1200" b="1" kern="1200">
              <a:solidFill>
                <a:sysClr val="windowText" lastClr="000000"/>
              </a:solidFill>
              <a:effectLst/>
              <a:latin typeface="Arial" charset="0"/>
              <a:ea typeface="+mn-ea"/>
              <a:cs typeface="Arial" charset="0"/>
            </a:rPr>
            <a:t>market cap </a:t>
          </a:r>
          <a:r>
            <a:rPr lang="en-GB" sz="800" b="0" kern="1200">
              <a:solidFill>
                <a:sysClr val="windowText" lastClr="000000"/>
              </a:solidFill>
              <a:effectLst/>
              <a:latin typeface="Arial" charset="0"/>
              <a:ea typeface="+mn-ea"/>
              <a:cs typeface="Arial" charset="0"/>
            </a:rPr>
            <a:t>( Q1 2017)</a:t>
          </a:r>
          <a:endParaRPr lang="sv-SE" sz="800" b="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One of the largest Nordic corporations</a:t>
          </a:r>
          <a:r>
            <a:rPr lang="en-GB" sz="1200" kern="1200">
              <a:solidFill>
                <a:sysClr val="windowText" lastClr="000000"/>
              </a:solidFill>
              <a:effectLst/>
              <a:latin typeface="Arial" charset="0"/>
              <a:ea typeface="+mn-ea"/>
              <a:cs typeface="Arial" charset="0"/>
            </a:rPr>
            <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A top-10 European retail bank</a:t>
          </a:r>
          <a:endParaRPr lang="sv-SE" sz="1050">
            <a:solidFill>
              <a:sysClr val="windowText" lastClr="000000"/>
            </a:solidFill>
            <a:effectLst/>
          </a:endParaRPr>
        </a:p>
      </xdr:txBody>
    </xdr:sp>
    <xdr:clientData/>
  </xdr:twoCellAnchor>
  <xdr:twoCellAnchor>
    <xdr:from>
      <xdr:col>1</xdr:col>
      <xdr:colOff>682083</xdr:colOff>
      <xdr:row>5</xdr:row>
      <xdr:rowOff>149490</xdr:rowOff>
    </xdr:from>
    <xdr:to>
      <xdr:col>7</xdr:col>
      <xdr:colOff>523874</xdr:colOff>
      <xdr:row>6</xdr:row>
      <xdr:rowOff>210411</xdr:rowOff>
    </xdr:to>
    <xdr:sp macro="" textlink="">
      <xdr:nvSpPr>
        <xdr:cNvPr id="3" name="AutoShape 104"/>
        <xdr:cNvSpPr>
          <a:spLocks noChangeArrowheads="1"/>
        </xdr:cNvSpPr>
      </xdr:nvSpPr>
      <xdr:spPr bwMode="auto">
        <a:xfrm>
          <a:off x="3310983" y="1187715"/>
          <a:ext cx="4413791" cy="308571"/>
        </a:xfrm>
        <a:prstGeom prst="roundRect">
          <a:avLst>
            <a:gd name="adj" fmla="val 16667"/>
          </a:avLst>
        </a:prstGeom>
        <a:solidFill>
          <a:srgbClr val="0000CC"/>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1200" b="1">
              <a:solidFill>
                <a:schemeClr val="bg1"/>
              </a:solidFill>
            </a:rPr>
            <a:t>Nordea’s home markets</a:t>
          </a:r>
        </a:p>
      </xdr:txBody>
    </xdr:sp>
    <xdr:clientData/>
  </xdr:twoCellAnchor>
  <xdr:twoCellAnchor editAs="oneCell">
    <xdr:from>
      <xdr:col>8</xdr:col>
      <xdr:colOff>161413</xdr:colOff>
      <xdr:row>16</xdr:row>
      <xdr:rowOff>42951</xdr:rowOff>
    </xdr:from>
    <xdr:to>
      <xdr:col>9</xdr:col>
      <xdr:colOff>485775</xdr:colOff>
      <xdr:row>22</xdr:row>
      <xdr:rowOff>18764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9938" y="3805326"/>
          <a:ext cx="953012" cy="1461713"/>
        </a:xfrm>
        <a:prstGeom prst="rect">
          <a:avLst/>
        </a:prstGeom>
      </xdr:spPr>
    </xdr:pic>
    <xdr:clientData/>
  </xdr:twoCellAnchor>
  <xdr:twoCellAnchor editAs="oneCell">
    <xdr:from>
      <xdr:col>0</xdr:col>
      <xdr:colOff>133350</xdr:colOff>
      <xdr:row>27</xdr:row>
      <xdr:rowOff>19063</xdr:rowOff>
    </xdr:from>
    <xdr:to>
      <xdr:col>7</xdr:col>
      <xdr:colOff>631031</xdr:colOff>
      <xdr:row>39</xdr:row>
      <xdr:rowOff>201735</xdr:rowOff>
    </xdr:to>
    <xdr:pic>
      <xdr:nvPicPr>
        <xdr:cNvPr id="12" name="Picture 11"/>
        <xdr:cNvPicPr>
          <a:picLocks noChangeAspect="1"/>
        </xdr:cNvPicPr>
      </xdr:nvPicPr>
      <xdr:blipFill>
        <a:blip xmlns:r="http://schemas.openxmlformats.org/officeDocument/2006/relationships" r:embed="rId2"/>
        <a:stretch>
          <a:fillRect/>
        </a:stretch>
      </xdr:blipFill>
      <xdr:spPr>
        <a:xfrm>
          <a:off x="133350" y="6505588"/>
          <a:ext cx="7698581" cy="3192572"/>
        </a:xfrm>
        <a:prstGeom prst="rect">
          <a:avLst/>
        </a:prstGeom>
      </xdr:spPr>
    </xdr:pic>
    <xdr:clientData/>
  </xdr:twoCellAnchor>
  <xdr:oneCellAnchor>
    <xdr:from>
      <xdr:col>19</xdr:col>
      <xdr:colOff>170770</xdr:colOff>
      <xdr:row>23</xdr:row>
      <xdr:rowOff>19049</xdr:rowOff>
    </xdr:from>
    <xdr:ext cx="964837" cy="1464092"/>
    <xdr:pic>
      <xdr:nvPicPr>
        <xdr:cNvPr id="14" name="Picture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06045" y="5514974"/>
          <a:ext cx="964837" cy="1464092"/>
        </a:xfrm>
        <a:prstGeom prst="rect">
          <a:avLst/>
        </a:prstGeom>
      </xdr:spPr>
    </xdr:pic>
    <xdr:clientData/>
  </xdr:oneCellAnchor>
  <xdr:oneCellAnchor>
    <xdr:from>
      <xdr:col>19</xdr:col>
      <xdr:colOff>194534</xdr:colOff>
      <xdr:row>9</xdr:row>
      <xdr:rowOff>24872</xdr:rowOff>
    </xdr:from>
    <xdr:ext cx="963268" cy="1461713"/>
    <xdr:pic>
      <xdr:nvPicPr>
        <xdr:cNvPr id="15" name="Pictur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729809" y="2053697"/>
          <a:ext cx="963268" cy="1461713"/>
        </a:xfrm>
        <a:prstGeom prst="rect">
          <a:avLst/>
        </a:prstGeom>
      </xdr:spPr>
    </xdr:pic>
    <xdr:clientData/>
  </xdr:oneCellAnchor>
  <xdr:oneCellAnchor>
    <xdr:from>
      <xdr:col>23</xdr:col>
      <xdr:colOff>181904</xdr:colOff>
      <xdr:row>2</xdr:row>
      <xdr:rowOff>4763</xdr:rowOff>
    </xdr:from>
    <xdr:ext cx="964837" cy="1464093"/>
    <xdr:pic>
      <xdr:nvPicPr>
        <xdr:cNvPr id="16" name="Picture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88929" y="461963"/>
          <a:ext cx="964837" cy="1464093"/>
        </a:xfrm>
        <a:prstGeom prst="rect">
          <a:avLst/>
        </a:prstGeom>
      </xdr:spPr>
    </xdr:pic>
    <xdr:clientData/>
  </xdr:oneCellAnchor>
  <xdr:oneCellAnchor>
    <xdr:from>
      <xdr:col>27</xdr:col>
      <xdr:colOff>147505</xdr:colOff>
      <xdr:row>2</xdr:row>
      <xdr:rowOff>29369</xdr:rowOff>
    </xdr:from>
    <xdr:ext cx="964837" cy="1464092"/>
    <xdr:pic>
      <xdr:nvPicPr>
        <xdr:cNvPr id="17" name="Picture 1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20845330" y="48656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110124</xdr:colOff>
      <xdr:row>9</xdr:row>
      <xdr:rowOff>23814</xdr:rowOff>
    </xdr:from>
    <xdr:ext cx="964837" cy="1464092"/>
    <xdr:pic>
      <xdr:nvPicPr>
        <xdr:cNvPr id="18" name="Picture 1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20807949" y="205263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209276</xdr:colOff>
      <xdr:row>9</xdr:row>
      <xdr:rowOff>19050</xdr:rowOff>
    </xdr:from>
    <xdr:ext cx="964837" cy="1464094"/>
    <xdr:pic>
      <xdr:nvPicPr>
        <xdr:cNvPr id="19" name="Picture 1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8316301" y="2047875"/>
          <a:ext cx="964837" cy="1464094"/>
        </a:xfrm>
        <a:prstGeom prst="rect">
          <a:avLst/>
        </a:prstGeom>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172652</xdr:colOff>
      <xdr:row>16</xdr:row>
      <xdr:rowOff>4763</xdr:rowOff>
    </xdr:from>
    <xdr:ext cx="917389" cy="1392092"/>
    <xdr:pic>
      <xdr:nvPicPr>
        <xdr:cNvPr id="20" name="Picture 1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20870477" y="3767138"/>
          <a:ext cx="917389" cy="1392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235952</xdr:colOff>
      <xdr:row>16</xdr:row>
      <xdr:rowOff>23812</xdr:rowOff>
    </xdr:from>
    <xdr:ext cx="893665" cy="1356094"/>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771227" y="3786187"/>
          <a:ext cx="893665" cy="1356094"/>
        </a:xfrm>
        <a:prstGeom prst="rect">
          <a:avLst/>
        </a:prstGeom>
      </xdr:spPr>
    </xdr:pic>
    <xdr:clientData/>
  </xdr:oneCellAnchor>
  <xdr:twoCellAnchor editAs="oneCell">
    <xdr:from>
      <xdr:col>2</xdr:col>
      <xdr:colOff>285750</xdr:colOff>
      <xdr:row>8</xdr:row>
      <xdr:rowOff>0</xdr:rowOff>
    </xdr:from>
    <xdr:to>
      <xdr:col>7</xdr:col>
      <xdr:colOff>109281</xdr:colOff>
      <xdr:row>22</xdr:row>
      <xdr:rowOff>135948</xdr:rowOff>
    </xdr:to>
    <xdr:pic>
      <xdr:nvPicPr>
        <xdr:cNvPr id="22" name="Picture 21"/>
        <xdr:cNvPicPr>
          <a:picLocks noChangeAspect="1"/>
        </xdr:cNvPicPr>
      </xdr:nvPicPr>
      <xdr:blipFill>
        <a:blip xmlns:r="http://schemas.openxmlformats.org/officeDocument/2006/relationships" r:embed="rId11"/>
        <a:stretch>
          <a:fillRect/>
        </a:stretch>
      </xdr:blipFill>
      <xdr:spPr>
        <a:xfrm>
          <a:off x="3676650" y="1781175"/>
          <a:ext cx="3633531" cy="3603048"/>
        </a:xfrm>
        <a:prstGeom prst="rect">
          <a:avLst/>
        </a:prstGeom>
      </xdr:spPr>
    </xdr:pic>
    <xdr:clientData/>
  </xdr:twoCellAnchor>
  <xdr:oneCellAnchor>
    <xdr:from>
      <xdr:col>23</xdr:col>
      <xdr:colOff>166895</xdr:colOff>
      <xdr:row>16</xdr:row>
      <xdr:rowOff>19050</xdr:rowOff>
    </xdr:from>
    <xdr:ext cx="893665" cy="1356094"/>
    <xdr:pic>
      <xdr:nvPicPr>
        <xdr:cNvPr id="23" name="Picture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273920" y="3781425"/>
          <a:ext cx="893665" cy="1356094"/>
        </a:xfrm>
        <a:prstGeom prst="rect">
          <a:avLst/>
        </a:prstGeom>
      </xdr:spPr>
    </xdr:pic>
    <xdr:clientData/>
  </xdr:oneCellAnchor>
  <xdr:oneCellAnchor>
    <xdr:from>
      <xdr:col>19</xdr:col>
      <xdr:colOff>190500</xdr:colOff>
      <xdr:row>2</xdr:row>
      <xdr:rowOff>19050</xdr:rowOff>
    </xdr:from>
    <xdr:ext cx="964837" cy="1464092"/>
    <xdr:pic>
      <xdr:nvPicPr>
        <xdr:cNvPr id="24" name="Picture 2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725775" y="476250"/>
          <a:ext cx="964837" cy="1464092"/>
        </a:xfrm>
        <a:prstGeom prst="rect">
          <a:avLst/>
        </a:prstGeom>
      </xdr:spPr>
    </xdr:pic>
    <xdr:clientData/>
  </xdr:oneCellAnchor>
  <xdr:twoCellAnchor editAs="oneCell">
    <xdr:from>
      <xdr:col>8</xdr:col>
      <xdr:colOff>154113</xdr:colOff>
      <xdr:row>2</xdr:row>
      <xdr:rowOff>38100</xdr:rowOff>
    </xdr:from>
    <xdr:to>
      <xdr:col>9</xdr:col>
      <xdr:colOff>447674</xdr:colOff>
      <xdr:row>8</xdr:row>
      <xdr:rowOff>173456</xdr:rowOff>
    </xdr:to>
    <xdr:pic>
      <xdr:nvPicPr>
        <xdr:cNvPr id="25" name="Picture 2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02638" y="495300"/>
          <a:ext cx="922211" cy="1459331"/>
        </a:xfrm>
        <a:prstGeom prst="rect">
          <a:avLst/>
        </a:prstGeom>
      </xdr:spPr>
    </xdr:pic>
    <xdr:clientData/>
  </xdr:twoCellAnchor>
  <xdr:twoCellAnchor editAs="oneCell">
    <xdr:from>
      <xdr:col>8</xdr:col>
      <xdr:colOff>140725</xdr:colOff>
      <xdr:row>9</xdr:row>
      <xdr:rowOff>47625</xdr:rowOff>
    </xdr:from>
    <xdr:to>
      <xdr:col>9</xdr:col>
      <xdr:colOff>466725</xdr:colOff>
      <xdr:row>15</xdr:row>
      <xdr:rowOff>23438</xdr:rowOff>
    </xdr:to>
    <xdr:pic>
      <xdr:nvPicPr>
        <xdr:cNvPr id="26" name="Picture 2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389250" y="2076450"/>
          <a:ext cx="954650" cy="1461713"/>
        </a:xfrm>
        <a:prstGeom prst="rect">
          <a:avLst/>
        </a:prstGeom>
      </xdr:spPr>
    </xdr:pic>
    <xdr:clientData/>
  </xdr:twoCellAnchor>
  <xdr:twoCellAnchor editAs="oneCell">
    <xdr:from>
      <xdr:col>16</xdr:col>
      <xdr:colOff>43245</xdr:colOff>
      <xdr:row>9</xdr:row>
      <xdr:rowOff>64320</xdr:rowOff>
    </xdr:from>
    <xdr:to>
      <xdr:col>16</xdr:col>
      <xdr:colOff>1006513</xdr:colOff>
      <xdr:row>15</xdr:row>
      <xdr:rowOff>40132</xdr:rowOff>
    </xdr:to>
    <xdr:pic>
      <xdr:nvPicPr>
        <xdr:cNvPr id="31" name="Picture 3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930445" y="2093145"/>
          <a:ext cx="963268" cy="1461712"/>
        </a:xfrm>
        <a:prstGeom prst="rect">
          <a:avLst/>
        </a:prstGeom>
      </xdr:spPr>
    </xdr:pic>
    <xdr:clientData/>
  </xdr:twoCellAnchor>
  <xdr:twoCellAnchor editAs="oneCell">
    <xdr:from>
      <xdr:col>16</xdr:col>
      <xdr:colOff>38554</xdr:colOff>
      <xdr:row>2</xdr:row>
      <xdr:rowOff>38101</xdr:rowOff>
    </xdr:from>
    <xdr:to>
      <xdr:col>16</xdr:col>
      <xdr:colOff>1000253</xdr:colOff>
      <xdr:row>8</xdr:row>
      <xdr:rowOff>173457</xdr:rowOff>
    </xdr:to>
    <xdr:pic>
      <xdr:nvPicPr>
        <xdr:cNvPr id="32" name="Picture 3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925754" y="495301"/>
          <a:ext cx="961699" cy="1459331"/>
        </a:xfrm>
        <a:prstGeom prst="rect">
          <a:avLst/>
        </a:prstGeom>
      </xdr:spPr>
    </xdr:pic>
    <xdr:clientData/>
  </xdr:twoCellAnchor>
  <xdr:twoCellAnchor>
    <xdr:from>
      <xdr:col>11</xdr:col>
      <xdr:colOff>533399</xdr:colOff>
      <xdr:row>2</xdr:row>
      <xdr:rowOff>0</xdr:rowOff>
    </xdr:from>
    <xdr:to>
      <xdr:col>13</xdr:col>
      <xdr:colOff>438149</xdr:colOff>
      <xdr:row>8</xdr:row>
      <xdr:rowOff>137738</xdr:rowOff>
    </xdr:to>
    <xdr:pic>
      <xdr:nvPicPr>
        <xdr:cNvPr id="33" name="Picture 3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24999" y="457200"/>
          <a:ext cx="1019175" cy="1461713"/>
        </a:xfrm>
        <a:prstGeom prst="rect">
          <a:avLst/>
        </a:prstGeom>
      </xdr:spPr>
    </xdr:pic>
    <xdr:clientData/>
  </xdr:twoCellAnchor>
  <xdr:twoCellAnchor editAs="oneCell">
    <xdr:from>
      <xdr:col>8</xdr:col>
      <xdr:colOff>123825</xdr:colOff>
      <xdr:row>23</xdr:row>
      <xdr:rowOff>38099</xdr:rowOff>
    </xdr:from>
    <xdr:to>
      <xdr:col>9</xdr:col>
      <xdr:colOff>543088</xdr:colOff>
      <xdr:row>28</xdr:row>
      <xdr:rowOff>228372</xdr:rowOff>
    </xdr:to>
    <xdr:pic>
      <xdr:nvPicPr>
        <xdr:cNvPr id="10" name="Picture 9"/>
        <xdr:cNvPicPr>
          <a:picLocks noChangeAspect="1"/>
        </xdr:cNvPicPr>
      </xdr:nvPicPr>
      <xdr:blipFill>
        <a:blip xmlns:r="http://schemas.openxmlformats.org/officeDocument/2006/relationships" r:embed="rId19"/>
        <a:stretch>
          <a:fillRect/>
        </a:stretch>
      </xdr:blipFill>
      <xdr:spPr>
        <a:xfrm>
          <a:off x="7372350" y="5534024"/>
          <a:ext cx="1047913" cy="1428523"/>
        </a:xfrm>
        <a:prstGeom prst="rect">
          <a:avLst/>
        </a:prstGeom>
      </xdr:spPr>
    </xdr:pic>
    <xdr:clientData/>
  </xdr:twoCellAnchor>
  <xdr:twoCellAnchor editAs="oneCell">
    <xdr:from>
      <xdr:col>16</xdr:col>
      <xdr:colOff>57150</xdr:colOff>
      <xdr:row>16</xdr:row>
      <xdr:rowOff>47625</xdr:rowOff>
    </xdr:from>
    <xdr:to>
      <xdr:col>16</xdr:col>
      <xdr:colOff>1089501</xdr:colOff>
      <xdr:row>22</xdr:row>
      <xdr:rowOff>11231</xdr:rowOff>
    </xdr:to>
    <xdr:pic>
      <xdr:nvPicPr>
        <xdr:cNvPr id="29" name="Picture 28"/>
        <xdr:cNvPicPr>
          <a:picLocks noChangeAspect="1"/>
        </xdr:cNvPicPr>
      </xdr:nvPicPr>
      <xdr:blipFill>
        <a:blip xmlns:r="http://schemas.openxmlformats.org/officeDocument/2006/relationships" r:embed="rId20"/>
        <a:stretch>
          <a:fillRect/>
        </a:stretch>
      </xdr:blipFill>
      <xdr:spPr>
        <a:xfrm>
          <a:off x="11944350" y="3810000"/>
          <a:ext cx="1032351" cy="1449506"/>
        </a:xfrm>
        <a:prstGeom prst="rect">
          <a:avLst/>
        </a:prstGeom>
      </xdr:spPr>
    </xdr:pic>
    <xdr:clientData/>
  </xdr:twoCellAnchor>
  <xdr:twoCellAnchor>
    <xdr:from>
      <xdr:col>12</xdr:col>
      <xdr:colOff>0</xdr:colOff>
      <xdr:row>9</xdr:row>
      <xdr:rowOff>0</xdr:rowOff>
    </xdr:from>
    <xdr:to>
      <xdr:col>13</xdr:col>
      <xdr:colOff>389303</xdr:colOff>
      <xdr:row>14</xdr:row>
      <xdr:rowOff>223463</xdr:rowOff>
    </xdr:to>
    <xdr:pic>
      <xdr:nvPicPr>
        <xdr:cNvPr id="36" name="Picture 3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525000" y="2028825"/>
          <a:ext cx="970328" cy="1461713"/>
        </a:xfrm>
        <a:prstGeom prst="rect">
          <a:avLst/>
        </a:prstGeom>
      </xdr:spPr>
    </xdr:pic>
    <xdr:clientData/>
  </xdr:twoCellAnchor>
  <xdr:twoCellAnchor editAs="oneCell">
    <xdr:from>
      <xdr:col>12</xdr:col>
      <xdr:colOff>0</xdr:colOff>
      <xdr:row>16</xdr:row>
      <xdr:rowOff>0</xdr:rowOff>
    </xdr:from>
    <xdr:to>
      <xdr:col>13</xdr:col>
      <xdr:colOff>414975</xdr:colOff>
      <xdr:row>21</xdr:row>
      <xdr:rowOff>238125</xdr:rowOff>
    </xdr:to>
    <xdr:pic>
      <xdr:nvPicPr>
        <xdr:cNvPr id="37" name="Picture 36"/>
        <xdr:cNvPicPr>
          <a:picLocks noChangeAspect="1"/>
        </xdr:cNvPicPr>
      </xdr:nvPicPr>
      <xdr:blipFill>
        <a:blip xmlns:r="http://schemas.openxmlformats.org/officeDocument/2006/relationships" r:embed="rId22"/>
        <a:stretch>
          <a:fillRect/>
        </a:stretch>
      </xdr:blipFill>
      <xdr:spPr>
        <a:xfrm>
          <a:off x="9525000" y="3762375"/>
          <a:ext cx="996000" cy="1476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84667</xdr:colOff>
      <xdr:row>0</xdr:row>
      <xdr:rowOff>95249</xdr:rowOff>
    </xdr:from>
    <xdr:to>
      <xdr:col>13</xdr:col>
      <xdr:colOff>444500</xdr:colOff>
      <xdr:row>53</xdr:row>
      <xdr:rowOff>148167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84667" y="95249"/>
          <a:ext cx="6953250" cy="10149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89647</xdr:colOff>
      <xdr:row>0</xdr:row>
      <xdr:rowOff>44824</xdr:rowOff>
    </xdr:from>
    <xdr:to>
      <xdr:col>13</xdr:col>
      <xdr:colOff>437030</xdr:colOff>
      <xdr:row>51</xdr:row>
      <xdr:rowOff>134471</xdr:rowOff>
    </xdr:to>
    <xdr:pic>
      <xdr:nvPicPr>
        <xdr:cNvPr id="3" name="Picture 2" descr="C:\Users\n301800\AppData\Local\Microsoft\Windows\Temporary Internet Files\Content.Outlook\U2ERD0KF\Div-Personal-Banking.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44824"/>
          <a:ext cx="6902824" cy="100628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9526</xdr:rowOff>
    </xdr:from>
    <xdr:to>
      <xdr:col>10</xdr:col>
      <xdr:colOff>476250</xdr:colOff>
      <xdr:row>70</xdr:row>
      <xdr:rowOff>19050</xdr:rowOff>
    </xdr:to>
    <xdr:pic>
      <xdr:nvPicPr>
        <xdr:cNvPr id="3" name="Picture 2" descr="C:\Users\n301800\AppData\Local\Microsoft\Windows\Temporary Internet Files\Content.Outlook\U2ERD0KF\Div-Commercial--Business-Banking (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526"/>
          <a:ext cx="5667375" cy="1001077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64933</xdr:rowOff>
    </xdr:from>
    <xdr:to>
      <xdr:col>13</xdr:col>
      <xdr:colOff>452437</xdr:colOff>
      <xdr:row>51</xdr:row>
      <xdr:rowOff>83343</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5" y="64933"/>
          <a:ext cx="6929437" cy="99958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35719</xdr:colOff>
      <xdr:row>0</xdr:row>
      <xdr:rowOff>71438</xdr:rowOff>
    </xdr:from>
    <xdr:to>
      <xdr:col>13</xdr:col>
      <xdr:colOff>476250</xdr:colOff>
      <xdr:row>51</xdr:row>
      <xdr:rowOff>95250</xdr:rowOff>
    </xdr:to>
    <xdr:pic>
      <xdr:nvPicPr>
        <xdr:cNvPr id="2" name="Picture 1" descr="C:\Users\n301800\AppData\Local\Microsoft\Windows\Temporary Internet Files\Content.Outlook\U2ERD0KF\Div-Wealth-management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9" y="71438"/>
          <a:ext cx="6965156" cy="100012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71438</xdr:colOff>
      <xdr:row>0</xdr:row>
      <xdr:rowOff>154780</xdr:rowOff>
    </xdr:from>
    <xdr:to>
      <xdr:col>13</xdr:col>
      <xdr:colOff>476250</xdr:colOff>
      <xdr:row>51</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71438" y="154780"/>
          <a:ext cx="6929437" cy="99655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82224\Local%20Settings\Temporary%20Internet%20Files\OLK6B\3.2%20Monthly%20%20quarterly%20reporting%20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p040400\My%20Documents\Region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p040400\My%20Documents\Cockpit%20JR%209%20j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t="str">
            <v/>
          </cell>
          <cell r="Y34" t="str">
            <v/>
          </cell>
          <cell r="Z34" t="str">
            <v/>
          </cell>
          <cell r="AB34">
            <v>0</v>
          </cell>
        </row>
        <row r="35">
          <cell r="X35" t="str">
            <v/>
          </cell>
          <cell r="Y35" t="str">
            <v/>
          </cell>
          <cell r="Z35" t="str">
            <v/>
          </cell>
          <cell r="AB35">
            <v>0</v>
          </cell>
        </row>
        <row r="36">
          <cell r="X36" t="str">
            <v/>
          </cell>
          <cell r="Y36" t="str">
            <v/>
          </cell>
          <cell r="Z36" t="str">
            <v/>
          </cell>
          <cell r="AB36">
            <v>0</v>
          </cell>
        </row>
        <row r="37">
          <cell r="X37" t="str">
            <v/>
          </cell>
          <cell r="Y37" t="str">
            <v/>
          </cell>
          <cell r="Z37" t="str">
            <v/>
          </cell>
          <cell r="AB37">
            <v>0</v>
          </cell>
        </row>
        <row r="38">
          <cell r="X38" t="str">
            <v/>
          </cell>
          <cell r="Y38" t="str">
            <v/>
          </cell>
          <cell r="AB38">
            <v>0</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rgbClr val="191919"/>
    </a:dk1>
    <a:lt1>
      <a:srgbClr val="FFFFFF"/>
    </a:lt1>
    <a:dk2>
      <a:srgbClr val="005284"/>
    </a:dk2>
    <a:lt2>
      <a:srgbClr val="779ABC"/>
    </a:lt2>
    <a:accent1>
      <a:srgbClr val="A9AF00"/>
    </a:accent1>
    <a:accent2>
      <a:srgbClr val="D1D175"/>
    </a:accent2>
    <a:accent3>
      <a:srgbClr val="CCD8DE"/>
    </a:accent3>
    <a:accent4>
      <a:srgbClr val="AA0000"/>
    </a:accent4>
    <a:accent5>
      <a:srgbClr val="CC6600"/>
    </a:accent5>
    <a:accent6>
      <a:srgbClr val="E8BD00"/>
    </a:accent6>
    <a:hlink>
      <a:srgbClr val="005284"/>
    </a:hlink>
    <a:folHlink>
      <a:srgbClr val="660033"/>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image" Target="../media/image40.emf"/><Relationship Id="rId13" Type="http://schemas.openxmlformats.org/officeDocument/2006/relationships/oleObject" Target="../embeddings/oleObject5.bin"/><Relationship Id="rId3" Type="http://schemas.openxmlformats.org/officeDocument/2006/relationships/vmlDrawing" Target="../drawings/vmlDrawing14.vml"/><Relationship Id="rId7" Type="http://schemas.openxmlformats.org/officeDocument/2006/relationships/oleObject" Target="../embeddings/oleObject2.bin"/><Relationship Id="rId12" Type="http://schemas.openxmlformats.org/officeDocument/2006/relationships/image" Target="../media/image42.emf"/><Relationship Id="rId2" Type="http://schemas.openxmlformats.org/officeDocument/2006/relationships/drawing" Target="../drawings/drawing19.xml"/><Relationship Id="rId1" Type="http://schemas.openxmlformats.org/officeDocument/2006/relationships/printerSettings" Target="../printerSettings/printerSettings60.bin"/><Relationship Id="rId6" Type="http://schemas.openxmlformats.org/officeDocument/2006/relationships/image" Target="../media/image39.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41.emf"/><Relationship Id="rId4" Type="http://schemas.openxmlformats.org/officeDocument/2006/relationships/vmlDrawing" Target="../drawings/vmlDrawing15.vml"/><Relationship Id="rId9" Type="http://schemas.openxmlformats.org/officeDocument/2006/relationships/oleObject" Target="../embeddings/oleObject3.bin"/><Relationship Id="rId14" Type="http://schemas.openxmlformats.org/officeDocument/2006/relationships/image" Target="../media/image43.emf"/></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1.bin"/><Relationship Id="rId1" Type="http://schemas.openxmlformats.org/officeDocument/2006/relationships/hyperlink" Target="mailto:pawel.wyszinski@nordea.com" TargetMode="External"/><Relationship Id="rId4" Type="http://schemas.openxmlformats.org/officeDocument/2006/relationships/vmlDrawing" Target="../drawings/vmlDrawing16.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E31"/>
  <sheetViews>
    <sheetView view="pageBreakPreview" zoomScaleNormal="100" zoomScaleSheetLayoutView="100" zoomScalePageLayoutView="60" workbookViewId="0">
      <selection activeCell="U40" sqref="U40"/>
    </sheetView>
  </sheetViews>
  <sheetFormatPr defaultRowHeight="15" x14ac:dyDescent="0.25"/>
  <cols>
    <col min="1" max="8" width="9.33203125" style="1"/>
    <col min="9" max="9" width="19.33203125" style="1" customWidth="1"/>
    <col min="10" max="10" width="7.6640625" style="1" customWidth="1"/>
    <col min="11" max="16384" width="9.33203125" style="1"/>
  </cols>
  <sheetData>
    <row r="31" spans="5:5" x14ac:dyDescent="0.25">
      <c r="E31" s="1" t="s">
        <v>0</v>
      </c>
    </row>
  </sheetData>
  <printOptions horizontalCentered="1"/>
  <pageMargins left="0.25" right="0.25"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tint="0.59999389629810485"/>
  </sheetPr>
  <dimension ref="A1:L94"/>
  <sheetViews>
    <sheetView view="pageBreakPreview" zoomScaleNormal="100" zoomScaleSheetLayoutView="100" workbookViewId="0"/>
  </sheetViews>
  <sheetFormatPr defaultRowHeight="8.25" x14ac:dyDescent="0.15"/>
  <cols>
    <col min="1" max="1" width="31.6640625" style="1904" customWidth="1"/>
    <col min="2" max="8" width="8.33203125" style="1905" customWidth="1"/>
    <col min="9" max="9" width="8.33203125" style="1904" customWidth="1"/>
    <col min="10" max="10" width="11.6640625" style="1904" customWidth="1"/>
    <col min="11" max="11" width="8.33203125" style="1904" customWidth="1"/>
    <col min="12" max="12" width="11.33203125" style="1904" customWidth="1"/>
    <col min="13" max="16384" width="9.33203125" style="1904"/>
  </cols>
  <sheetData>
    <row r="1" spans="1:10" ht="13.5" customHeight="1" x14ac:dyDescent="0.2">
      <c r="A1" s="1940" t="s">
        <v>1279</v>
      </c>
      <c r="B1" s="1988"/>
      <c r="C1" s="1988"/>
      <c r="D1" s="1988"/>
      <c r="E1" s="1988"/>
      <c r="F1" s="1972"/>
      <c r="G1" s="1970" t="s">
        <v>403</v>
      </c>
      <c r="H1" s="1971"/>
      <c r="I1" s="1970" t="s">
        <v>1297</v>
      </c>
      <c r="J1" s="1993"/>
    </row>
    <row r="2" spans="1:10" ht="13.5" customHeight="1" thickBot="1" x14ac:dyDescent="0.3">
      <c r="G2" s="1967"/>
      <c r="H2" s="1968"/>
      <c r="I2" s="1967"/>
      <c r="J2" s="1992"/>
    </row>
    <row r="3" spans="1:10" s="1989" customFormat="1" ht="13.5" customHeight="1" thickBot="1" x14ac:dyDescent="0.25">
      <c r="A3" s="1938" t="s">
        <v>130</v>
      </c>
      <c r="B3" s="1935" t="s">
        <v>1364</v>
      </c>
      <c r="C3" s="1935" t="s">
        <v>580</v>
      </c>
      <c r="D3" s="1935" t="s">
        <v>131</v>
      </c>
      <c r="E3" s="1935" t="s">
        <v>132</v>
      </c>
      <c r="F3" s="1935" t="s">
        <v>133</v>
      </c>
      <c r="G3" s="1963" t="s">
        <v>1460</v>
      </c>
      <c r="H3" s="1964" t="s">
        <v>1459</v>
      </c>
      <c r="I3" s="1963" t="s">
        <v>1460</v>
      </c>
      <c r="J3" s="1991" t="s">
        <v>1459</v>
      </c>
    </row>
    <row r="4" spans="1:10" s="1989" customFormat="1" ht="13.5" customHeight="1" x14ac:dyDescent="0.2">
      <c r="A4" s="1930" t="s">
        <v>141</v>
      </c>
      <c r="B4" s="92">
        <v>560</v>
      </c>
      <c r="C4" s="92">
        <v>545</v>
      </c>
      <c r="D4" s="92">
        <v>537</v>
      </c>
      <c r="E4" s="92">
        <v>521</v>
      </c>
      <c r="F4" s="92">
        <v>512</v>
      </c>
      <c r="G4" s="1950">
        <v>2.8891143100562955E-2</v>
      </c>
      <c r="H4" s="1951">
        <v>9.4743390187617793E-2</v>
      </c>
      <c r="I4" s="1950">
        <v>1.9931221836400947E-2</v>
      </c>
      <c r="J4" s="1949">
        <v>9.0094050049415841E-2</v>
      </c>
    </row>
    <row r="5" spans="1:10" s="1989" customFormat="1" ht="13.5" customHeight="1" x14ac:dyDescent="0.2">
      <c r="A5" s="1930" t="s">
        <v>118</v>
      </c>
      <c r="B5" s="93">
        <v>194</v>
      </c>
      <c r="C5" s="93">
        <v>184</v>
      </c>
      <c r="D5" s="93">
        <v>178</v>
      </c>
      <c r="E5" s="93">
        <v>175</v>
      </c>
      <c r="F5" s="93">
        <v>190</v>
      </c>
      <c r="G5" s="1950">
        <v>5.1777389701717746E-2</v>
      </c>
      <c r="H5" s="1951">
        <v>1.8710831639346726E-2</v>
      </c>
      <c r="I5" s="1950">
        <v>4.6659023682668499E-2</v>
      </c>
      <c r="J5" s="1949">
        <v>1.661405217875167E-2</v>
      </c>
    </row>
    <row r="6" spans="1:10" s="1989" customFormat="1" ht="13.5" customHeight="1" x14ac:dyDescent="0.2">
      <c r="A6" s="1930" t="s">
        <v>148</v>
      </c>
      <c r="B6" s="93">
        <v>19</v>
      </c>
      <c r="C6" s="93">
        <v>23</v>
      </c>
      <c r="D6" s="93">
        <v>26</v>
      </c>
      <c r="E6" s="93">
        <v>32</v>
      </c>
      <c r="F6" s="93">
        <v>22</v>
      </c>
      <c r="G6" s="1950">
        <v>-0.18893535228770086</v>
      </c>
      <c r="H6" s="1951">
        <v>-0.13567948579810563</v>
      </c>
      <c r="I6" s="1950">
        <v>-0.1944295978344871</v>
      </c>
      <c r="J6" s="1949">
        <v>-0.13909131146893472</v>
      </c>
    </row>
    <row r="7" spans="1:10" s="1989" customFormat="1" ht="13.5" customHeight="1" x14ac:dyDescent="0.2">
      <c r="A7" s="1930" t="s">
        <v>404</v>
      </c>
      <c r="B7" s="93">
        <v>2</v>
      </c>
      <c r="C7" s="93">
        <v>1</v>
      </c>
      <c r="D7" s="93">
        <v>3</v>
      </c>
      <c r="E7" s="93">
        <v>2</v>
      </c>
      <c r="F7" s="93">
        <v>-1</v>
      </c>
      <c r="G7" s="1950">
        <v>0.73119191472341449</v>
      </c>
      <c r="H7" s="1951"/>
      <c r="I7" s="1950">
        <v>0.77985076439080125</v>
      </c>
      <c r="J7" s="1949"/>
    </row>
    <row r="8" spans="1:10" s="1989" customFormat="1" ht="13.5" customHeight="1" x14ac:dyDescent="0.2">
      <c r="A8" s="1926" t="s">
        <v>159</v>
      </c>
      <c r="B8" s="94">
        <v>775</v>
      </c>
      <c r="C8" s="94">
        <v>753</v>
      </c>
      <c r="D8" s="94">
        <v>744</v>
      </c>
      <c r="E8" s="94">
        <v>730</v>
      </c>
      <c r="F8" s="94">
        <v>723</v>
      </c>
      <c r="G8" s="1958">
        <v>2.876232583808247E-2</v>
      </c>
      <c r="H8" s="1959">
        <v>7.1331055225928974E-2</v>
      </c>
      <c r="I8" s="1958">
        <v>2.0850091327235587E-2</v>
      </c>
      <c r="J8" s="1957">
        <v>6.7423291100281446E-2</v>
      </c>
    </row>
    <row r="9" spans="1:10" s="1989" customFormat="1" ht="13.5" customHeight="1" x14ac:dyDescent="0.2">
      <c r="A9" s="1930" t="s">
        <v>170</v>
      </c>
      <c r="B9" s="93">
        <v>-214</v>
      </c>
      <c r="C9" s="93">
        <v>-207</v>
      </c>
      <c r="D9" s="93">
        <v>-210</v>
      </c>
      <c r="E9" s="93">
        <v>-214</v>
      </c>
      <c r="F9" s="93">
        <v>-223</v>
      </c>
      <c r="G9" s="1950">
        <v>3.6070138842412502E-2</v>
      </c>
      <c r="H9" s="1951">
        <v>-3.9287518064016314E-2</v>
      </c>
      <c r="I9" s="1950">
        <v>2.7225727269443833E-2</v>
      </c>
      <c r="J9" s="1949">
        <v>-4.2403520296175889E-2</v>
      </c>
    </row>
    <row r="10" spans="1:10" s="1989" customFormat="1" ht="13.5" customHeight="1" x14ac:dyDescent="0.2">
      <c r="A10" s="1930" t="s">
        <v>405</v>
      </c>
      <c r="B10" s="93">
        <v>-225</v>
      </c>
      <c r="C10" s="93">
        <v>-226</v>
      </c>
      <c r="D10" s="93">
        <v>-224</v>
      </c>
      <c r="E10" s="93">
        <v>-199</v>
      </c>
      <c r="F10" s="93">
        <v>-230</v>
      </c>
      <c r="G10" s="1950">
        <v>-3.4214501505290817E-3</v>
      </c>
      <c r="H10" s="1951">
        <v>-1.9489874380183569E-2</v>
      </c>
      <c r="I10" s="1950">
        <v>-1.1458087136466011E-2</v>
      </c>
      <c r="J10" s="1949">
        <v>-2.2100511539552059E-2</v>
      </c>
    </row>
    <row r="11" spans="1:10" s="1989" customFormat="1" ht="13.5" customHeight="1" x14ac:dyDescent="0.2">
      <c r="A11" s="1926" t="s">
        <v>183</v>
      </c>
      <c r="B11" s="95">
        <v>-452</v>
      </c>
      <c r="C11" s="95">
        <v>-445</v>
      </c>
      <c r="D11" s="95">
        <v>-446</v>
      </c>
      <c r="E11" s="95">
        <v>-425</v>
      </c>
      <c r="F11" s="95">
        <v>-466</v>
      </c>
      <c r="G11" s="1958">
        <v>1.5944513066461941E-2</v>
      </c>
      <c r="H11" s="1959">
        <v>-2.9831532025901053E-2</v>
      </c>
      <c r="I11" s="1958">
        <v>7.584153529936577E-3</v>
      </c>
      <c r="J11" s="1957">
        <v>-3.2690661708191904E-2</v>
      </c>
    </row>
    <row r="12" spans="1:10" s="1989" customFormat="1" ht="13.5" customHeight="1" x14ac:dyDescent="0.2">
      <c r="A12" s="1926" t="s">
        <v>186</v>
      </c>
      <c r="B12" s="95">
        <v>323</v>
      </c>
      <c r="C12" s="95">
        <v>308</v>
      </c>
      <c r="D12" s="95">
        <v>298</v>
      </c>
      <c r="E12" s="95">
        <v>305</v>
      </c>
      <c r="F12" s="95">
        <v>257</v>
      </c>
      <c r="G12" s="1958">
        <v>4.7278711374286519E-2</v>
      </c>
      <c r="H12" s="1959">
        <v>0.25466879566212031</v>
      </c>
      <c r="I12" s="1958">
        <v>4.0097247552953741E-2</v>
      </c>
      <c r="J12" s="1957">
        <v>0.24913093092371241</v>
      </c>
    </row>
    <row r="13" spans="1:10" s="1989" customFormat="1" ht="13.5" customHeight="1" x14ac:dyDescent="0.2">
      <c r="A13" s="1930" t="s">
        <v>188</v>
      </c>
      <c r="B13" s="93">
        <v>-7</v>
      </c>
      <c r="C13" s="93">
        <v>2</v>
      </c>
      <c r="D13" s="93">
        <v>-15</v>
      </c>
      <c r="E13" s="93">
        <v>-35</v>
      </c>
      <c r="F13" s="93">
        <v>-14</v>
      </c>
      <c r="G13" s="1950"/>
      <c r="H13" s="1951">
        <v>-0.50947481939420869</v>
      </c>
      <c r="I13" s="1950"/>
      <c r="J13" s="1949">
        <v>-0.50953816848395395</v>
      </c>
    </row>
    <row r="14" spans="1:10" s="1989" customFormat="1" ht="13.5" customHeight="1" x14ac:dyDescent="0.2">
      <c r="A14" s="1926" t="s">
        <v>189</v>
      </c>
      <c r="B14" s="95">
        <v>316</v>
      </c>
      <c r="C14" s="95">
        <v>310</v>
      </c>
      <c r="D14" s="95">
        <v>283</v>
      </c>
      <c r="E14" s="95">
        <v>270</v>
      </c>
      <c r="F14" s="95">
        <v>243</v>
      </c>
      <c r="G14" s="1958">
        <v>1.8658487622837727E-2</v>
      </c>
      <c r="H14" s="1959">
        <v>0.29797051973232991</v>
      </c>
      <c r="I14" s="1958">
        <v>1.1645785728920055E-2</v>
      </c>
      <c r="J14" s="1957">
        <v>0.29155299690307479</v>
      </c>
    </row>
    <row r="15" spans="1:10" s="1989" customFormat="1" ht="13.5" customHeight="1" x14ac:dyDescent="0.2">
      <c r="A15" s="1987"/>
      <c r="B15" s="1986"/>
      <c r="C15" s="1986"/>
      <c r="D15" s="1929"/>
      <c r="E15" s="1929"/>
      <c r="F15" s="1929"/>
      <c r="G15" s="1985"/>
      <c r="H15" s="1955"/>
      <c r="I15" s="1985"/>
      <c r="J15" s="1984"/>
    </row>
    <row r="16" spans="1:10" s="1989" customFormat="1" ht="13.5" customHeight="1" x14ac:dyDescent="0.2">
      <c r="A16" s="1930" t="s">
        <v>406</v>
      </c>
      <c r="B16" s="96">
        <v>58.3</v>
      </c>
      <c r="C16" s="96">
        <v>59.1</v>
      </c>
      <c r="D16" s="96">
        <v>59.9</v>
      </c>
      <c r="E16" s="96">
        <v>58.2</v>
      </c>
      <c r="F16" s="96">
        <v>64.5</v>
      </c>
      <c r="G16" s="1982"/>
      <c r="H16" s="1983"/>
      <c r="I16" s="1982"/>
      <c r="J16" s="1981"/>
    </row>
    <row r="17" spans="1:11" s="1989" customFormat="1" ht="13.5" customHeight="1" x14ac:dyDescent="0.2">
      <c r="A17" s="1930" t="s">
        <v>407</v>
      </c>
      <c r="B17" s="96">
        <v>12.95553534007845</v>
      </c>
      <c r="C17" s="96">
        <v>13.391012246190831</v>
      </c>
      <c r="D17" s="96">
        <v>12.281183510934881</v>
      </c>
      <c r="E17" s="96">
        <v>11.7349484025313</v>
      </c>
      <c r="F17" s="96">
        <v>10.769878061845583</v>
      </c>
      <c r="G17" s="1980"/>
      <c r="H17" s="1979"/>
      <c r="I17" s="1978"/>
      <c r="J17" s="1977"/>
    </row>
    <row r="18" spans="1:11" s="1989" customFormat="1" ht="13.5" customHeight="1" x14ac:dyDescent="0.2">
      <c r="A18" s="1930" t="s">
        <v>408</v>
      </c>
      <c r="B18" s="92">
        <v>7633</v>
      </c>
      <c r="C18" s="92">
        <v>7197</v>
      </c>
      <c r="D18" s="92">
        <v>7073</v>
      </c>
      <c r="E18" s="92">
        <v>7171</v>
      </c>
      <c r="F18" s="92">
        <v>6962</v>
      </c>
      <c r="G18" s="1976">
        <v>6.0603886538971308E-2</v>
      </c>
      <c r="H18" s="1949">
        <v>9.6306057801386791E-2</v>
      </c>
      <c r="I18" s="1976">
        <v>6.1774782065214584E-2</v>
      </c>
      <c r="J18" s="1949">
        <v>0.10251432751341549</v>
      </c>
    </row>
    <row r="19" spans="1:11" s="1989" customFormat="1" ht="13.5" customHeight="1" x14ac:dyDescent="0.2">
      <c r="A19" s="1930" t="s">
        <v>409</v>
      </c>
      <c r="B19" s="92">
        <v>30933</v>
      </c>
      <c r="C19" s="92">
        <v>31495</v>
      </c>
      <c r="D19" s="92">
        <v>31671</v>
      </c>
      <c r="E19" s="92">
        <v>30760</v>
      </c>
      <c r="F19" s="92">
        <v>30122</v>
      </c>
      <c r="G19" s="1976">
        <v>-1.7819892109855129E-2</v>
      </c>
      <c r="H19" s="1949">
        <v>2.6936853321237075E-2</v>
      </c>
      <c r="I19" s="1976">
        <v>-1.696146829413836E-2</v>
      </c>
      <c r="J19" s="1949">
        <v>2.7764901432288047E-2</v>
      </c>
    </row>
    <row r="20" spans="1:11" s="1989" customFormat="1" ht="13.5" customHeight="1" thickBot="1" x14ac:dyDescent="0.25">
      <c r="A20" s="1930" t="s">
        <v>410</v>
      </c>
      <c r="B20" s="92">
        <v>12240</v>
      </c>
      <c r="C20" s="92">
        <v>12254</v>
      </c>
      <c r="D20" s="92">
        <v>12132</v>
      </c>
      <c r="E20" s="92">
        <v>12291</v>
      </c>
      <c r="F20" s="92">
        <v>12231</v>
      </c>
      <c r="G20" s="1975">
        <v>-1.0894810805693877E-3</v>
      </c>
      <c r="H20" s="1974">
        <v>7.7346160041158463E-4</v>
      </c>
      <c r="I20" s="1975">
        <v>-1.0894810805693877E-3</v>
      </c>
      <c r="J20" s="1974">
        <v>7.7346160041158463E-4</v>
      </c>
    </row>
    <row r="21" spans="1:11" s="1989" customFormat="1" ht="13.5" customHeight="1" x14ac:dyDescent="0.2">
      <c r="A21" s="1930"/>
      <c r="B21" s="92"/>
      <c r="C21" s="92"/>
      <c r="D21" s="92"/>
      <c r="E21" s="92"/>
      <c r="F21" s="92"/>
      <c r="G21" s="1990"/>
      <c r="H21" s="1990"/>
      <c r="I21" s="1990"/>
      <c r="J21" s="1990"/>
    </row>
    <row r="22" spans="1:11" s="1989" customFormat="1" ht="13.5" customHeight="1" thickBot="1" x14ac:dyDescent="0.25">
      <c r="A22" s="1940" t="s">
        <v>1278</v>
      </c>
      <c r="B22" s="92"/>
      <c r="C22" s="92"/>
      <c r="D22" s="92"/>
      <c r="E22" s="92"/>
      <c r="F22" s="92"/>
      <c r="G22" s="97"/>
      <c r="H22" s="98"/>
      <c r="I22" s="98"/>
    </row>
    <row r="23" spans="1:11" ht="13.5" customHeight="1" x14ac:dyDescent="0.2">
      <c r="B23" s="1988"/>
      <c r="C23" s="1988"/>
      <c r="D23" s="1988"/>
      <c r="E23" s="1988"/>
      <c r="F23" s="1972"/>
      <c r="G23" s="1970" t="s">
        <v>403</v>
      </c>
      <c r="H23" s="1971"/>
      <c r="I23" s="1970" t="s">
        <v>1297</v>
      </c>
      <c r="J23" s="1969"/>
    </row>
    <row r="24" spans="1:11" ht="13.5" customHeight="1" thickBot="1" x14ac:dyDescent="0.25">
      <c r="G24" s="1967"/>
      <c r="H24" s="1968"/>
      <c r="I24" s="1967"/>
      <c r="J24" s="1966"/>
      <c r="K24" s="1909"/>
    </row>
    <row r="25" spans="1:11" ht="13.5" customHeight="1" thickBot="1" x14ac:dyDescent="0.25">
      <c r="A25" s="1938" t="s">
        <v>130</v>
      </c>
      <c r="B25" s="1935" t="s">
        <v>1364</v>
      </c>
      <c r="C25" s="1935" t="s">
        <v>580</v>
      </c>
      <c r="D25" s="1935" t="s">
        <v>131</v>
      </c>
      <c r="E25" s="1935" t="s">
        <v>132</v>
      </c>
      <c r="F25" s="1935" t="s">
        <v>133</v>
      </c>
      <c r="G25" s="1963" t="s">
        <v>1460</v>
      </c>
      <c r="H25" s="1964" t="s">
        <v>1459</v>
      </c>
      <c r="I25" s="1963" t="s">
        <v>1460</v>
      </c>
      <c r="J25" s="1962" t="s">
        <v>1459</v>
      </c>
      <c r="K25" s="1909"/>
    </row>
    <row r="26" spans="1:11" ht="13.5" customHeight="1" x14ac:dyDescent="0.15">
      <c r="A26" s="1930" t="s">
        <v>141</v>
      </c>
      <c r="B26" s="92">
        <v>560</v>
      </c>
      <c r="C26" s="92">
        <v>545</v>
      </c>
      <c r="D26" s="92">
        <v>537</v>
      </c>
      <c r="E26" s="92">
        <v>521</v>
      </c>
      <c r="F26" s="92">
        <v>512</v>
      </c>
      <c r="G26" s="1950">
        <v>2.8891143100562955E-2</v>
      </c>
      <c r="H26" s="1951">
        <v>9.4743390187617793E-2</v>
      </c>
      <c r="I26" s="1950">
        <v>1.9931221836400947E-2</v>
      </c>
      <c r="J26" s="1949">
        <v>9.0094050049415841E-2</v>
      </c>
      <c r="K26" s="1909"/>
    </row>
    <row r="27" spans="1:11" ht="13.5" customHeight="1" x14ac:dyDescent="0.15">
      <c r="A27" s="1930" t="s">
        <v>118</v>
      </c>
      <c r="B27" s="93">
        <v>317</v>
      </c>
      <c r="C27" s="93">
        <v>312</v>
      </c>
      <c r="D27" s="93">
        <v>294</v>
      </c>
      <c r="E27" s="93">
        <v>292</v>
      </c>
      <c r="F27" s="93">
        <v>291</v>
      </c>
      <c r="G27" s="1950">
        <v>1.6742617608755062E-2</v>
      </c>
      <c r="H27" s="1951">
        <v>8.94019712654055E-2</v>
      </c>
      <c r="I27" s="1950">
        <v>7.608237944617402E-3</v>
      </c>
      <c r="J27" s="1949">
        <v>9.0575083198247031E-2</v>
      </c>
      <c r="K27" s="1909"/>
    </row>
    <row r="28" spans="1:11" ht="13.5" customHeight="1" x14ac:dyDescent="0.15">
      <c r="A28" s="1930" t="s">
        <v>148</v>
      </c>
      <c r="B28" s="93">
        <v>19</v>
      </c>
      <c r="C28" s="93">
        <v>23</v>
      </c>
      <c r="D28" s="93">
        <v>26</v>
      </c>
      <c r="E28" s="93">
        <v>32</v>
      </c>
      <c r="F28" s="93">
        <v>22</v>
      </c>
      <c r="G28" s="1950">
        <v>-0.18893535228770086</v>
      </c>
      <c r="H28" s="1951">
        <v>-0.13567948579810563</v>
      </c>
      <c r="I28" s="1950">
        <v>-0.1944295978344871</v>
      </c>
      <c r="J28" s="1949">
        <v>-0.13909131146893472</v>
      </c>
      <c r="K28" s="1909"/>
    </row>
    <row r="29" spans="1:11" ht="13.5" customHeight="1" x14ac:dyDescent="0.15">
      <c r="A29" s="1930" t="s">
        <v>404</v>
      </c>
      <c r="B29" s="93">
        <v>2</v>
      </c>
      <c r="C29" s="93">
        <v>1</v>
      </c>
      <c r="D29" s="93">
        <v>3</v>
      </c>
      <c r="E29" s="93">
        <v>2</v>
      </c>
      <c r="F29" s="93">
        <v>-1</v>
      </c>
      <c r="G29" s="1950">
        <v>0.73119191472341449</v>
      </c>
      <c r="H29" s="1951"/>
      <c r="I29" s="1950">
        <v>0.77985076439080125</v>
      </c>
      <c r="J29" s="1949"/>
      <c r="K29" s="1909"/>
    </row>
    <row r="30" spans="1:11" ht="13.5" customHeight="1" x14ac:dyDescent="0.15">
      <c r="A30" s="1926" t="s">
        <v>159</v>
      </c>
      <c r="B30" s="94">
        <v>898</v>
      </c>
      <c r="C30" s="94">
        <v>881</v>
      </c>
      <c r="D30" s="94">
        <v>860</v>
      </c>
      <c r="E30" s="94">
        <v>847</v>
      </c>
      <c r="F30" s="94">
        <v>824</v>
      </c>
      <c r="G30" s="1958">
        <v>1.9689766584536805E-2</v>
      </c>
      <c r="H30" s="1959">
        <v>8.986886579623099E-2</v>
      </c>
      <c r="I30" s="1958">
        <v>1.0789119596571028E-2</v>
      </c>
      <c r="J30" s="1957">
        <v>8.7284264098923536E-2</v>
      </c>
      <c r="K30" s="1909"/>
    </row>
    <row r="31" spans="1:11" ht="13.5" customHeight="1" x14ac:dyDescent="0.15">
      <c r="A31" s="1930" t="s">
        <v>170</v>
      </c>
      <c r="B31" s="93">
        <v>-214</v>
      </c>
      <c r="C31" s="93">
        <v>-207</v>
      </c>
      <c r="D31" s="93">
        <v>-210</v>
      </c>
      <c r="E31" s="93">
        <v>-214</v>
      </c>
      <c r="F31" s="93">
        <v>-223</v>
      </c>
      <c r="G31" s="1950">
        <v>3.6070138842412502E-2</v>
      </c>
      <c r="H31" s="1951">
        <v>-3.9287518064016314E-2</v>
      </c>
      <c r="I31" s="1950">
        <v>2.7225727269443833E-2</v>
      </c>
      <c r="J31" s="1949">
        <v>-4.2403520296175889E-2</v>
      </c>
      <c r="K31" s="1909"/>
    </row>
    <row r="32" spans="1:11" ht="13.5" customHeight="1" x14ac:dyDescent="0.15">
      <c r="A32" s="1930" t="s">
        <v>405</v>
      </c>
      <c r="B32" s="93">
        <v>-257</v>
      </c>
      <c r="C32" s="93">
        <v>-254</v>
      </c>
      <c r="D32" s="93">
        <v>-252</v>
      </c>
      <c r="E32" s="93">
        <v>-228</v>
      </c>
      <c r="F32" s="93">
        <v>-259</v>
      </c>
      <c r="G32" s="1950">
        <v>1.392874171114733E-2</v>
      </c>
      <c r="H32" s="1951">
        <v>-4.5790560254569401E-3</v>
      </c>
      <c r="I32" s="1950">
        <v>4.5270847814824489E-3</v>
      </c>
      <c r="J32" s="1949">
        <v>-6.2802140479529811E-3</v>
      </c>
      <c r="K32" s="1909"/>
    </row>
    <row r="33" spans="1:11" ht="13.5" customHeight="1" x14ac:dyDescent="0.15">
      <c r="A33" s="1926" t="s">
        <v>183</v>
      </c>
      <c r="B33" s="95">
        <v>-484</v>
      </c>
      <c r="C33" s="95">
        <v>-473</v>
      </c>
      <c r="D33" s="95">
        <v>-474</v>
      </c>
      <c r="E33" s="95">
        <v>-454</v>
      </c>
      <c r="F33" s="95">
        <v>-495</v>
      </c>
      <c r="G33" s="1958">
        <v>2.4115548592946956E-2</v>
      </c>
      <c r="H33" s="1959">
        <v>-2.1442201916827996E-2</v>
      </c>
      <c r="I33" s="1958">
        <v>1.5031552257855019E-2</v>
      </c>
      <c r="J33" s="1957">
        <v>-2.3826381193957413E-2</v>
      </c>
      <c r="K33" s="1909"/>
    </row>
    <row r="34" spans="1:11" ht="13.5" customHeight="1" x14ac:dyDescent="0.15">
      <c r="A34" s="1926" t="s">
        <v>186</v>
      </c>
      <c r="B34" s="95">
        <v>414</v>
      </c>
      <c r="C34" s="95">
        <v>408</v>
      </c>
      <c r="D34" s="95">
        <v>386</v>
      </c>
      <c r="E34" s="95">
        <v>393</v>
      </c>
      <c r="F34" s="95">
        <v>329</v>
      </c>
      <c r="G34" s="1958">
        <v>1.4553696884638478E-2</v>
      </c>
      <c r="H34" s="1959">
        <v>0.25741985315111293</v>
      </c>
      <c r="I34" s="1958">
        <v>5.8555566587152885E-3</v>
      </c>
      <c r="J34" s="1957">
        <v>0.25490560059279455</v>
      </c>
      <c r="K34" s="1909"/>
    </row>
    <row r="35" spans="1:11" ht="13.5" customHeight="1" x14ac:dyDescent="0.15">
      <c r="A35" s="1930" t="s">
        <v>188</v>
      </c>
      <c r="B35" s="93">
        <v>-7</v>
      </c>
      <c r="C35" s="93">
        <v>2</v>
      </c>
      <c r="D35" s="93">
        <v>-15</v>
      </c>
      <c r="E35" s="93">
        <v>-35</v>
      </c>
      <c r="F35" s="93">
        <v>-14</v>
      </c>
      <c r="G35" s="1950"/>
      <c r="H35" s="1951">
        <v>-0.50947481939420869</v>
      </c>
      <c r="I35" s="1950"/>
      <c r="J35" s="1949">
        <v>-0.50953816848395395</v>
      </c>
    </row>
    <row r="36" spans="1:11" ht="13.5" customHeight="1" x14ac:dyDescent="0.15">
      <c r="A36" s="1926" t="s">
        <v>189</v>
      </c>
      <c r="B36" s="95">
        <v>407</v>
      </c>
      <c r="C36" s="95">
        <v>410</v>
      </c>
      <c r="D36" s="95">
        <v>371</v>
      </c>
      <c r="E36" s="95">
        <v>358</v>
      </c>
      <c r="F36" s="95">
        <v>315</v>
      </c>
      <c r="G36" s="1958">
        <v>-6.9594160556706308E-3</v>
      </c>
      <c r="H36" s="1959">
        <v>0.29099804920118966</v>
      </c>
      <c r="I36" s="1958">
        <v>-1.5457380787417097E-2</v>
      </c>
      <c r="J36" s="1957">
        <v>0.28798308508459369</v>
      </c>
    </row>
    <row r="37" spans="1:11" ht="13.5" customHeight="1" x14ac:dyDescent="0.15">
      <c r="A37" s="1987"/>
      <c r="B37" s="1986"/>
      <c r="C37" s="1986"/>
      <c r="D37" s="1929"/>
      <c r="E37" s="1929"/>
      <c r="F37" s="1929"/>
      <c r="G37" s="1985"/>
      <c r="H37" s="1955"/>
      <c r="I37" s="1985"/>
      <c r="J37" s="1984"/>
    </row>
    <row r="38" spans="1:11" ht="13.5" customHeight="1" x14ac:dyDescent="0.15">
      <c r="A38" s="1930" t="s">
        <v>406</v>
      </c>
      <c r="B38" s="96">
        <v>53.9</v>
      </c>
      <c r="C38" s="96">
        <v>53.7</v>
      </c>
      <c r="D38" s="96">
        <v>55.1</v>
      </c>
      <c r="E38" s="96">
        <v>53.6</v>
      </c>
      <c r="F38" s="96">
        <v>60.1</v>
      </c>
      <c r="G38" s="1982"/>
      <c r="H38" s="1983"/>
      <c r="I38" s="1982"/>
      <c r="J38" s="1981"/>
    </row>
    <row r="39" spans="1:11" ht="13.5" customHeight="1" x14ac:dyDescent="0.15">
      <c r="A39" s="1930" t="s">
        <v>407</v>
      </c>
      <c r="B39" s="96">
        <v>15.68693193467386</v>
      </c>
      <c r="C39" s="96">
        <v>16.596441969701097</v>
      </c>
      <c r="D39" s="96">
        <v>15.075238981917613</v>
      </c>
      <c r="E39" s="96">
        <v>14.625428613925543</v>
      </c>
      <c r="F39" s="96">
        <v>13.071152249852636</v>
      </c>
      <c r="G39" s="1980"/>
      <c r="H39" s="1979"/>
      <c r="I39" s="1978"/>
      <c r="J39" s="1977"/>
    </row>
    <row r="40" spans="1:11" ht="13.5" customHeight="1" x14ac:dyDescent="0.15">
      <c r="A40" s="1930" t="s">
        <v>408</v>
      </c>
      <c r="B40" s="92">
        <v>8103</v>
      </c>
      <c r="C40" s="92">
        <v>7663</v>
      </c>
      <c r="D40" s="92">
        <v>7541</v>
      </c>
      <c r="E40" s="92">
        <v>7636</v>
      </c>
      <c r="F40" s="92">
        <v>7424</v>
      </c>
      <c r="G40" s="1976">
        <v>5.7397120348903208E-2</v>
      </c>
      <c r="H40" s="1949">
        <v>9.1375764839141782E-2</v>
      </c>
      <c r="I40" s="1976">
        <v>5.8327400182963896E-2</v>
      </c>
      <c r="J40" s="1949">
        <v>9.692311463034553E-2</v>
      </c>
    </row>
    <row r="41" spans="1:11" ht="13.5" customHeight="1" x14ac:dyDescent="0.15">
      <c r="A41" s="1930" t="s">
        <v>409</v>
      </c>
      <c r="B41" s="92">
        <v>30933</v>
      </c>
      <c r="C41" s="92">
        <v>31495</v>
      </c>
      <c r="D41" s="92">
        <v>31671</v>
      </c>
      <c r="E41" s="92">
        <v>30760</v>
      </c>
      <c r="F41" s="92">
        <v>30122</v>
      </c>
      <c r="G41" s="1976">
        <v>-1.7819892109855129E-2</v>
      </c>
      <c r="H41" s="1949">
        <v>2.6936853321237075E-2</v>
      </c>
      <c r="I41" s="1976">
        <v>-2.0085624373359812E-2</v>
      </c>
      <c r="J41" s="1949">
        <v>2.4498602237231992E-2</v>
      </c>
    </row>
    <row r="42" spans="1:11" ht="13.5" customHeight="1" thickBot="1" x14ac:dyDescent="0.2">
      <c r="A42" s="1930" t="s">
        <v>410</v>
      </c>
      <c r="B42" s="92">
        <v>12240</v>
      </c>
      <c r="C42" s="92">
        <v>12254</v>
      </c>
      <c r="D42" s="92">
        <v>12132</v>
      </c>
      <c r="E42" s="92">
        <v>12291</v>
      </c>
      <c r="F42" s="92">
        <v>12231</v>
      </c>
      <c r="G42" s="1975">
        <v>-1.0894810805693877E-3</v>
      </c>
      <c r="H42" s="1974">
        <v>7.7346160041158463E-4</v>
      </c>
      <c r="I42" s="1975">
        <v>-1.0894810805693877E-3</v>
      </c>
      <c r="J42" s="1974">
        <v>7.7346160041158463E-4</v>
      </c>
    </row>
    <row r="43" spans="1:11" ht="13.5" customHeight="1" thickBot="1" x14ac:dyDescent="0.25">
      <c r="A43" s="1973"/>
      <c r="B43" s="92"/>
      <c r="C43" s="92"/>
      <c r="D43" s="92"/>
      <c r="E43" s="92"/>
      <c r="F43" s="92"/>
      <c r="G43" s="98"/>
      <c r="H43" s="98"/>
      <c r="I43" s="1922"/>
    </row>
    <row r="44" spans="1:11" ht="13.5" customHeight="1" x14ac:dyDescent="0.2">
      <c r="A44" s="1940" t="s">
        <v>1277</v>
      </c>
      <c r="B44" s="1972"/>
      <c r="C44" s="1972"/>
      <c r="D44" s="1972"/>
      <c r="E44" s="1972"/>
      <c r="F44" s="1972"/>
      <c r="G44" s="1970" t="s">
        <v>403</v>
      </c>
      <c r="H44" s="1971"/>
      <c r="I44" s="1970" t="s">
        <v>411</v>
      </c>
      <c r="J44" s="1969"/>
    </row>
    <row r="45" spans="1:11" ht="13.5" customHeight="1" thickBot="1" x14ac:dyDescent="0.25">
      <c r="G45" s="1967"/>
      <c r="H45" s="1968"/>
      <c r="I45" s="1967"/>
      <c r="J45" s="1966"/>
    </row>
    <row r="46" spans="1:11" ht="13.5" customHeight="1" thickBot="1" x14ac:dyDescent="0.25">
      <c r="A46" s="1965" t="s">
        <v>412</v>
      </c>
      <c r="B46" s="1935" t="s">
        <v>1364</v>
      </c>
      <c r="C46" s="1935" t="s">
        <v>580</v>
      </c>
      <c r="D46" s="1935" t="s">
        <v>131</v>
      </c>
      <c r="E46" s="1935" t="s">
        <v>132</v>
      </c>
      <c r="F46" s="1935" t="s">
        <v>133</v>
      </c>
      <c r="G46" s="1963" t="s">
        <v>1460</v>
      </c>
      <c r="H46" s="1964" t="s">
        <v>1459</v>
      </c>
      <c r="I46" s="1963" t="s">
        <v>1460</v>
      </c>
      <c r="J46" s="1962" t="s">
        <v>1459</v>
      </c>
    </row>
    <row r="47" spans="1:11" ht="13.5" customHeight="1" x14ac:dyDescent="0.15">
      <c r="A47" s="1961" t="s">
        <v>413</v>
      </c>
      <c r="B47" s="99">
        <v>6.4000000000000057</v>
      </c>
      <c r="C47" s="99">
        <v>6.2999999999999972</v>
      </c>
      <c r="D47" s="99">
        <v>6.2999999999999972</v>
      </c>
      <c r="E47" s="99">
        <v>6.1999999999999886</v>
      </c>
      <c r="F47" s="99">
        <v>6</v>
      </c>
      <c r="G47" s="1950">
        <v>5.680366463030051E-3</v>
      </c>
      <c r="H47" s="1951">
        <v>5.2837523350626636E-2</v>
      </c>
      <c r="I47" s="1950">
        <v>5.5647682058439507E-3</v>
      </c>
      <c r="J47" s="1949">
        <v>5.5825846944790536E-2</v>
      </c>
    </row>
    <row r="48" spans="1:11" ht="13.5" customHeight="1" x14ac:dyDescent="0.15">
      <c r="A48" s="1961" t="s">
        <v>414</v>
      </c>
      <c r="B48" s="99">
        <v>128.1</v>
      </c>
      <c r="C48" s="99">
        <v>127.8</v>
      </c>
      <c r="D48" s="99">
        <v>126.8</v>
      </c>
      <c r="E48" s="99">
        <v>125.9</v>
      </c>
      <c r="F48" s="99">
        <v>125</v>
      </c>
      <c r="G48" s="1950">
        <v>2.3381478832231739E-3</v>
      </c>
      <c r="H48" s="1951">
        <v>2.4905323207544017E-2</v>
      </c>
      <c r="I48" s="1950">
        <v>3.5557454481773831E-3</v>
      </c>
      <c r="J48" s="1949">
        <v>2.9745587519732997E-2</v>
      </c>
    </row>
    <row r="49" spans="1:11" ht="13.5" customHeight="1" thickBot="1" x14ac:dyDescent="0.2">
      <c r="A49" s="1960" t="s">
        <v>415</v>
      </c>
      <c r="B49" s="100">
        <v>20.6</v>
      </c>
      <c r="C49" s="100">
        <v>20.8</v>
      </c>
      <c r="D49" s="100">
        <v>21</v>
      </c>
      <c r="E49" s="100">
        <v>21.1</v>
      </c>
      <c r="F49" s="100">
        <v>21.3</v>
      </c>
      <c r="G49" s="1946">
        <v>-9.3267927065865397E-3</v>
      </c>
      <c r="H49" s="1947">
        <v>-3.1428227824147337E-2</v>
      </c>
      <c r="I49" s="1946">
        <v>-8.7290175089668187E-3</v>
      </c>
      <c r="J49" s="1945">
        <v>-2.6758019648485787E-2</v>
      </c>
    </row>
    <row r="50" spans="1:11" ht="13.5" customHeight="1" x14ac:dyDescent="0.15">
      <c r="A50" s="1926" t="s">
        <v>416</v>
      </c>
      <c r="B50" s="101">
        <v>155.1</v>
      </c>
      <c r="C50" s="101">
        <v>154.9</v>
      </c>
      <c r="D50" s="101">
        <v>154.1</v>
      </c>
      <c r="E50" s="101">
        <v>153.19999999999999</v>
      </c>
      <c r="F50" s="101">
        <v>152.30000000000001</v>
      </c>
      <c r="G50" s="1958">
        <v>9.0952264661159354E-4</v>
      </c>
      <c r="H50" s="1959">
        <v>1.8151251189988615E-2</v>
      </c>
      <c r="I50" s="1958">
        <v>1.9890068608399147E-3</v>
      </c>
      <c r="J50" s="1957">
        <v>2.2900588589561011E-2</v>
      </c>
    </row>
    <row r="51" spans="1:11" ht="13.5" customHeight="1" x14ac:dyDescent="0.15">
      <c r="A51" s="1956"/>
      <c r="B51" s="1955"/>
      <c r="C51" s="1955"/>
      <c r="D51" s="1955"/>
      <c r="E51" s="1955"/>
      <c r="F51" s="1955"/>
      <c r="G51" s="1953"/>
      <c r="H51" s="1954"/>
      <c r="I51" s="1953"/>
      <c r="J51" s="1952"/>
    </row>
    <row r="52" spans="1:11" ht="13.5" customHeight="1" x14ac:dyDescent="0.15">
      <c r="A52" s="1930" t="s">
        <v>417</v>
      </c>
      <c r="B52" s="99">
        <v>6.2000000000000028</v>
      </c>
      <c r="C52" s="99">
        <v>6</v>
      </c>
      <c r="D52" s="99">
        <v>5.5999999999999943</v>
      </c>
      <c r="E52" s="99">
        <v>5.7999999999999972</v>
      </c>
      <c r="F52" s="99">
        <v>5.5999999999999943</v>
      </c>
      <c r="G52" s="1950">
        <v>2.3067977566175069E-2</v>
      </c>
      <c r="H52" s="1951">
        <v>9.2906714978530314E-2</v>
      </c>
      <c r="I52" s="1950">
        <v>2.3663226974155904E-2</v>
      </c>
      <c r="J52" s="1949">
        <v>9.1090804338278986E-2</v>
      </c>
    </row>
    <row r="53" spans="1:11" ht="13.5" customHeight="1" thickBot="1" x14ac:dyDescent="0.2">
      <c r="A53" s="1948" t="s">
        <v>418</v>
      </c>
      <c r="B53" s="100">
        <v>74.099999999999994</v>
      </c>
      <c r="C53" s="100">
        <v>74.5</v>
      </c>
      <c r="D53" s="100">
        <v>74.400000000000006</v>
      </c>
      <c r="E53" s="100">
        <v>75.2</v>
      </c>
      <c r="F53" s="100">
        <v>73.5</v>
      </c>
      <c r="G53" s="1946">
        <v>-4.3818614069253137E-3</v>
      </c>
      <c r="H53" s="1947">
        <v>9.2203455417070312E-3</v>
      </c>
      <c r="I53" s="1946">
        <v>-3.8744363913912894E-3</v>
      </c>
      <c r="J53" s="1945">
        <v>1.522635249989035E-2</v>
      </c>
    </row>
    <row r="54" spans="1:11" ht="13.5" customHeight="1" thickBot="1" x14ac:dyDescent="0.2">
      <c r="A54" s="1926" t="s">
        <v>419</v>
      </c>
      <c r="B54" s="101">
        <v>80.3</v>
      </c>
      <c r="C54" s="101">
        <v>80.5</v>
      </c>
      <c r="D54" s="101">
        <v>80</v>
      </c>
      <c r="E54" s="101">
        <v>81</v>
      </c>
      <c r="F54" s="101">
        <v>79.099999999999994</v>
      </c>
      <c r="G54" s="1944">
        <v>-2.3358395877633997E-3</v>
      </c>
      <c r="H54" s="1943">
        <v>1.5161864779183354E-2</v>
      </c>
      <c r="I54" s="1942">
        <v>-1.8110981794566827E-3</v>
      </c>
      <c r="J54" s="1941">
        <v>2.0679591850402801E-2</v>
      </c>
    </row>
    <row r="55" spans="1:11" ht="13.5" customHeight="1" x14ac:dyDescent="0.15">
      <c r="K55" s="1906"/>
    </row>
    <row r="56" spans="1:11" ht="13.5" customHeight="1" x14ac:dyDescent="0.15">
      <c r="K56" s="1906"/>
    </row>
    <row r="57" spans="1:11" ht="13.5" customHeight="1" x14ac:dyDescent="0.15">
      <c r="A57" s="1940" t="s">
        <v>1276</v>
      </c>
      <c r="K57" s="1906"/>
    </row>
    <row r="58" spans="1:11" ht="13.5" customHeight="1" x14ac:dyDescent="0.15">
      <c r="A58" s="1939" t="s">
        <v>1362</v>
      </c>
      <c r="J58" s="1906"/>
    </row>
    <row r="59" spans="1:11" ht="13.5" customHeight="1" thickBot="1" x14ac:dyDescent="0.2">
      <c r="J59" s="1906"/>
    </row>
    <row r="60" spans="1:11" ht="13.5" customHeight="1" thickBot="1" x14ac:dyDescent="0.2">
      <c r="A60" s="1938" t="s">
        <v>130</v>
      </c>
      <c r="B60" s="1935" t="s">
        <v>420</v>
      </c>
      <c r="C60" s="1935" t="s">
        <v>421</v>
      </c>
      <c r="D60" s="1935" t="s">
        <v>422</v>
      </c>
      <c r="E60" s="1937" t="s">
        <v>423</v>
      </c>
      <c r="F60" s="1936" t="s">
        <v>424</v>
      </c>
      <c r="G60" s="1935" t="s">
        <v>114</v>
      </c>
      <c r="H60" s="1935" t="s">
        <v>425</v>
      </c>
      <c r="J60" s="1909"/>
    </row>
    <row r="61" spans="1:11" ht="13.5" customHeight="1" x14ac:dyDescent="0.15">
      <c r="A61" s="1930" t="s">
        <v>141</v>
      </c>
      <c r="B61" s="1934">
        <v>151</v>
      </c>
      <c r="C61" s="1934">
        <v>95</v>
      </c>
      <c r="D61" s="1933">
        <v>87</v>
      </c>
      <c r="E61" s="1933">
        <v>183</v>
      </c>
      <c r="F61" s="1933">
        <v>38</v>
      </c>
      <c r="G61" s="1927">
        <v>6</v>
      </c>
      <c r="H61" s="92">
        <v>560</v>
      </c>
      <c r="J61" s="1909"/>
    </row>
    <row r="62" spans="1:11" ht="13.5" customHeight="1" x14ac:dyDescent="0.15">
      <c r="A62" s="1930" t="s">
        <v>118</v>
      </c>
      <c r="B62" s="1929">
        <v>45</v>
      </c>
      <c r="C62" s="1929">
        <v>52</v>
      </c>
      <c r="D62" s="1928">
        <v>20</v>
      </c>
      <c r="E62" s="1928">
        <v>63</v>
      </c>
      <c r="F62" s="1928">
        <v>9</v>
      </c>
      <c r="G62" s="1927">
        <v>5</v>
      </c>
      <c r="H62" s="93">
        <v>194</v>
      </c>
      <c r="J62" s="1909"/>
    </row>
    <row r="63" spans="1:11" ht="13.5" customHeight="1" x14ac:dyDescent="0.15">
      <c r="A63" s="1930" t="s">
        <v>148</v>
      </c>
      <c r="B63" s="1929">
        <v>2</v>
      </c>
      <c r="C63" s="1929">
        <v>6</v>
      </c>
      <c r="D63" s="1928">
        <v>2</v>
      </c>
      <c r="E63" s="1928">
        <v>4</v>
      </c>
      <c r="F63" s="1928">
        <v>3</v>
      </c>
      <c r="G63" s="1927">
        <v>2</v>
      </c>
      <c r="H63" s="93">
        <v>19</v>
      </c>
      <c r="J63" s="1909"/>
    </row>
    <row r="64" spans="1:11" ht="13.5" customHeight="1" x14ac:dyDescent="0.15">
      <c r="A64" s="1930" t="s">
        <v>404</v>
      </c>
      <c r="B64" s="1929">
        <v>0</v>
      </c>
      <c r="C64" s="1929">
        <v>0</v>
      </c>
      <c r="D64" s="1928">
        <v>0</v>
      </c>
      <c r="E64" s="1928">
        <v>0</v>
      </c>
      <c r="F64" s="1928">
        <v>0</v>
      </c>
      <c r="G64" s="1927">
        <v>2</v>
      </c>
      <c r="H64" s="93">
        <v>2</v>
      </c>
      <c r="J64" s="1909"/>
    </row>
    <row r="65" spans="1:12" ht="13.5" customHeight="1" x14ac:dyDescent="0.15">
      <c r="A65" s="1926" t="s">
        <v>159</v>
      </c>
      <c r="B65" s="1932">
        <v>198</v>
      </c>
      <c r="C65" s="1932">
        <v>153</v>
      </c>
      <c r="D65" s="1931">
        <v>109</v>
      </c>
      <c r="E65" s="1931">
        <v>250</v>
      </c>
      <c r="F65" s="1931">
        <v>50</v>
      </c>
      <c r="G65" s="1923">
        <v>15</v>
      </c>
      <c r="H65" s="94">
        <v>775</v>
      </c>
      <c r="J65" s="1909"/>
    </row>
    <row r="66" spans="1:12" ht="13.5" customHeight="1" x14ac:dyDescent="0.15">
      <c r="A66" s="1930" t="s">
        <v>170</v>
      </c>
      <c r="B66" s="1929">
        <v>-52</v>
      </c>
      <c r="C66" s="1929">
        <v>-37</v>
      </c>
      <c r="D66" s="1928">
        <v>-23</v>
      </c>
      <c r="E66" s="1928">
        <v>-43</v>
      </c>
      <c r="F66" s="1928">
        <v>-7</v>
      </c>
      <c r="G66" s="1927">
        <v>-52</v>
      </c>
      <c r="H66" s="93">
        <v>-214</v>
      </c>
      <c r="J66" s="1909"/>
    </row>
    <row r="67" spans="1:12" ht="13.5" customHeight="1" x14ac:dyDescent="0.15">
      <c r="A67" s="1930" t="s">
        <v>405</v>
      </c>
      <c r="B67" s="1929">
        <v>-78</v>
      </c>
      <c r="C67" s="1929">
        <v>-70</v>
      </c>
      <c r="D67" s="1928">
        <v>-39</v>
      </c>
      <c r="E67" s="1928">
        <v>-80</v>
      </c>
      <c r="F67" s="1928">
        <v>-18</v>
      </c>
      <c r="G67" s="1927">
        <v>60</v>
      </c>
      <c r="H67" s="93">
        <v>-225</v>
      </c>
      <c r="J67" s="1909"/>
    </row>
    <row r="68" spans="1:12" ht="13.5" customHeight="1" x14ac:dyDescent="0.15">
      <c r="A68" s="1926" t="s">
        <v>183</v>
      </c>
      <c r="B68" s="1925">
        <v>-133</v>
      </c>
      <c r="C68" s="1925">
        <v>-108</v>
      </c>
      <c r="D68" s="1924">
        <v>-62</v>
      </c>
      <c r="E68" s="1924">
        <v>-124</v>
      </c>
      <c r="F68" s="1924">
        <v>-26</v>
      </c>
      <c r="G68" s="1923">
        <v>1</v>
      </c>
      <c r="H68" s="95">
        <v>-452</v>
      </c>
      <c r="J68" s="1909"/>
    </row>
    <row r="69" spans="1:12" ht="13.5" customHeight="1" x14ac:dyDescent="0.15">
      <c r="A69" s="1926" t="s">
        <v>186</v>
      </c>
      <c r="B69" s="1925">
        <v>65</v>
      </c>
      <c r="C69" s="1925">
        <v>45</v>
      </c>
      <c r="D69" s="1924">
        <v>47</v>
      </c>
      <c r="E69" s="1924">
        <v>126</v>
      </c>
      <c r="F69" s="1924">
        <v>24</v>
      </c>
      <c r="G69" s="1923">
        <v>16</v>
      </c>
      <c r="H69" s="95">
        <v>323</v>
      </c>
      <c r="J69" s="1909"/>
    </row>
    <row r="70" spans="1:12" ht="13.5" customHeight="1" x14ac:dyDescent="0.15">
      <c r="A70" s="1930" t="s">
        <v>188</v>
      </c>
      <c r="B70" s="1929">
        <v>-3</v>
      </c>
      <c r="C70" s="1929">
        <v>-1</v>
      </c>
      <c r="D70" s="1928">
        <v>-1</v>
      </c>
      <c r="E70" s="1928">
        <v>-3</v>
      </c>
      <c r="F70" s="1928">
        <v>1</v>
      </c>
      <c r="G70" s="1927">
        <v>0</v>
      </c>
      <c r="H70" s="93">
        <v>-7</v>
      </c>
      <c r="J70" s="1909"/>
    </row>
    <row r="71" spans="1:12" ht="13.5" customHeight="1" x14ac:dyDescent="0.15">
      <c r="A71" s="1926" t="s">
        <v>189</v>
      </c>
      <c r="B71" s="1925">
        <v>62</v>
      </c>
      <c r="C71" s="1925">
        <v>44</v>
      </c>
      <c r="D71" s="1924">
        <v>46</v>
      </c>
      <c r="E71" s="1924">
        <v>123</v>
      </c>
      <c r="F71" s="1924">
        <v>25</v>
      </c>
      <c r="G71" s="1923">
        <v>16</v>
      </c>
      <c r="H71" s="95">
        <v>316</v>
      </c>
      <c r="J71" s="1922"/>
    </row>
    <row r="72" spans="1:12" ht="13.5" customHeight="1" x14ac:dyDescent="0.2">
      <c r="A72" s="1917"/>
      <c r="B72" s="1921"/>
      <c r="C72" s="1921"/>
      <c r="D72" s="1921"/>
      <c r="E72" s="1921"/>
      <c r="F72" s="1921"/>
      <c r="G72" s="1921"/>
      <c r="H72" s="1920"/>
      <c r="I72" s="1919"/>
      <c r="J72" s="1918"/>
      <c r="K72" s="1909"/>
      <c r="L72" s="1909"/>
    </row>
    <row r="73" spans="1:12" ht="13.5" customHeight="1" x14ac:dyDescent="0.15">
      <c r="A73" s="1917" t="s">
        <v>426</v>
      </c>
      <c r="B73" s="92">
        <v>2421</v>
      </c>
      <c r="C73" s="92">
        <v>2560</v>
      </c>
      <c r="D73" s="97">
        <v>899</v>
      </c>
      <c r="E73" s="97">
        <v>2075</v>
      </c>
      <c r="F73" s="97">
        <v>844</v>
      </c>
      <c r="G73" s="1916">
        <v>3441</v>
      </c>
      <c r="H73" s="92">
        <v>12240</v>
      </c>
      <c r="I73" s="1909"/>
      <c r="J73" s="1909"/>
      <c r="K73" s="1909"/>
      <c r="L73" s="1909"/>
    </row>
    <row r="74" spans="1:12" ht="13.5" customHeight="1" x14ac:dyDescent="0.15">
      <c r="G74" s="1908"/>
      <c r="H74" s="1908"/>
      <c r="I74" s="1909"/>
      <c r="J74" s="1909"/>
      <c r="K74" s="1909"/>
      <c r="L74" s="1909"/>
    </row>
    <row r="75" spans="1:12" ht="13.5" customHeight="1" x14ac:dyDescent="0.2">
      <c r="G75" s="1910"/>
      <c r="H75" s="1910"/>
      <c r="I75" s="1912"/>
      <c r="J75" s="1915"/>
      <c r="K75" s="1909"/>
      <c r="L75" s="1909"/>
    </row>
    <row r="76" spans="1:12" ht="13.5" customHeight="1" x14ac:dyDescent="0.2">
      <c r="G76" s="1910"/>
      <c r="H76" s="1910"/>
      <c r="I76" s="1912"/>
      <c r="J76" s="1915"/>
      <c r="K76" s="1909"/>
      <c r="L76" s="1909"/>
    </row>
    <row r="77" spans="1:12" ht="13.5" customHeight="1" x14ac:dyDescent="0.2">
      <c r="G77" s="1910"/>
      <c r="H77" s="1910"/>
      <c r="I77" s="1914"/>
      <c r="J77" s="1913"/>
      <c r="K77" s="1909"/>
      <c r="L77" s="1909"/>
    </row>
    <row r="78" spans="1:12" ht="13.5" customHeight="1" x14ac:dyDescent="0.2">
      <c r="G78" s="1910"/>
      <c r="H78" s="1910"/>
      <c r="I78" s="1914"/>
      <c r="J78" s="1913"/>
      <c r="K78" s="1909"/>
      <c r="L78" s="1909"/>
    </row>
    <row r="79" spans="1:12" ht="13.5" customHeight="1" x14ac:dyDescent="0.2">
      <c r="G79" s="1910"/>
      <c r="H79" s="1910"/>
      <c r="I79" s="1914"/>
      <c r="J79" s="1913"/>
      <c r="K79" s="1909"/>
      <c r="L79" s="1909"/>
    </row>
    <row r="80" spans="1:12" ht="13.5" customHeight="1" x14ac:dyDescent="0.2">
      <c r="G80" s="1910"/>
      <c r="H80" s="1910"/>
      <c r="I80" s="1912"/>
      <c r="J80" s="1911"/>
      <c r="K80" s="1909"/>
      <c r="L80" s="1909"/>
    </row>
    <row r="81" spans="1:12" ht="13.5" customHeight="1" x14ac:dyDescent="0.2">
      <c r="G81" s="1910"/>
      <c r="H81" s="1910"/>
      <c r="I81" s="1912"/>
      <c r="J81" s="1911"/>
      <c r="K81" s="1909"/>
      <c r="L81" s="1909"/>
    </row>
    <row r="82" spans="1:12" ht="13.5" customHeight="1" x14ac:dyDescent="0.2">
      <c r="G82" s="1910"/>
      <c r="H82" s="1910"/>
      <c r="I82" s="1912"/>
      <c r="J82" s="1911"/>
      <c r="K82" s="1909"/>
      <c r="L82" s="1909"/>
    </row>
    <row r="83" spans="1:12" ht="12.75" x14ac:dyDescent="0.2">
      <c r="G83" s="1910"/>
      <c r="H83" s="1910"/>
      <c r="I83" s="1912"/>
      <c r="J83" s="1911"/>
      <c r="K83" s="1909"/>
    </row>
    <row r="84" spans="1:12" ht="12.75" x14ac:dyDescent="0.2">
      <c r="G84" s="1910"/>
      <c r="H84" s="1910"/>
      <c r="I84" s="1912"/>
      <c r="J84" s="1911"/>
      <c r="K84" s="1909"/>
    </row>
    <row r="85" spans="1:12" x14ac:dyDescent="0.15">
      <c r="G85" s="1910"/>
      <c r="H85" s="1910"/>
      <c r="I85" s="1909"/>
      <c r="J85" s="1909"/>
      <c r="K85" s="1906"/>
    </row>
    <row r="86" spans="1:12" x14ac:dyDescent="0.15">
      <c r="G86" s="1910"/>
      <c r="H86" s="1910"/>
      <c r="I86" s="1909"/>
      <c r="J86" s="1909"/>
      <c r="K86" s="1906"/>
    </row>
    <row r="87" spans="1:12" x14ac:dyDescent="0.15">
      <c r="A87" s="1909"/>
      <c r="B87" s="1910"/>
      <c r="C87" s="1910"/>
      <c r="D87" s="1910"/>
      <c r="E87" s="1910"/>
      <c r="F87" s="1910"/>
      <c r="G87" s="1910"/>
      <c r="H87" s="1910"/>
      <c r="I87" s="1909"/>
      <c r="J87" s="1909"/>
      <c r="K87" s="1906"/>
    </row>
    <row r="88" spans="1:12" x14ac:dyDescent="0.15">
      <c r="A88" s="1909"/>
      <c r="B88" s="1910"/>
      <c r="C88" s="1910"/>
      <c r="D88" s="1910"/>
      <c r="E88" s="1910"/>
      <c r="F88" s="1910"/>
      <c r="G88" s="1910"/>
      <c r="H88" s="1910"/>
      <c r="I88" s="1909"/>
      <c r="J88" s="1909"/>
      <c r="K88" s="1906"/>
    </row>
    <row r="89" spans="1:12" x14ac:dyDescent="0.15">
      <c r="A89" s="1909"/>
      <c r="B89" s="1910"/>
      <c r="C89" s="1910"/>
      <c r="D89" s="1910"/>
      <c r="E89" s="1910"/>
      <c r="F89" s="1910"/>
      <c r="G89" s="1910"/>
      <c r="H89" s="1910"/>
      <c r="I89" s="1909"/>
      <c r="J89" s="1909"/>
      <c r="K89" s="1906"/>
    </row>
    <row r="90" spans="1:12" x14ac:dyDescent="0.15">
      <c r="A90" s="1909"/>
      <c r="B90" s="1910"/>
      <c r="C90" s="1910"/>
      <c r="D90" s="1910"/>
      <c r="E90" s="1910"/>
      <c r="F90" s="1910"/>
      <c r="G90" s="1910"/>
      <c r="H90" s="1910"/>
      <c r="I90" s="1909"/>
      <c r="J90" s="1909"/>
      <c r="K90" s="1906"/>
    </row>
    <row r="91" spans="1:12" x14ac:dyDescent="0.15">
      <c r="A91" s="1909"/>
      <c r="B91" s="1910"/>
      <c r="C91" s="1910"/>
      <c r="D91" s="1910"/>
      <c r="E91" s="1910"/>
      <c r="F91" s="1910"/>
      <c r="G91" s="1910"/>
      <c r="H91" s="1910"/>
      <c r="I91" s="1909"/>
      <c r="J91" s="1909"/>
      <c r="K91" s="1906"/>
    </row>
    <row r="92" spans="1:12" x14ac:dyDescent="0.15">
      <c r="A92" s="1909"/>
      <c r="B92" s="1910"/>
      <c r="C92" s="1910"/>
      <c r="D92" s="1910"/>
      <c r="E92" s="1910"/>
      <c r="F92" s="1910"/>
      <c r="G92" s="1910"/>
      <c r="H92" s="1910"/>
      <c r="I92" s="1909"/>
      <c r="J92" s="1909"/>
      <c r="K92" s="1906"/>
    </row>
    <row r="93" spans="1:12" x14ac:dyDescent="0.15">
      <c r="A93" s="1909"/>
      <c r="B93" s="1910"/>
      <c r="C93" s="1910"/>
      <c r="D93" s="1910"/>
      <c r="E93" s="1910"/>
      <c r="F93" s="1910"/>
      <c r="G93" s="1910"/>
      <c r="H93" s="1910"/>
      <c r="I93" s="1909"/>
      <c r="J93" s="1909"/>
      <c r="K93" s="1906"/>
    </row>
    <row r="94" spans="1:12" x14ac:dyDescent="0.15">
      <c r="A94" s="1907"/>
      <c r="B94" s="1908"/>
      <c r="C94" s="1908"/>
      <c r="D94" s="1908"/>
      <c r="E94" s="1908"/>
      <c r="F94" s="1908"/>
      <c r="G94" s="1908"/>
      <c r="H94" s="1908"/>
      <c r="I94" s="1907"/>
      <c r="J94" s="1907"/>
      <c r="K94" s="1906"/>
    </row>
  </sheetData>
  <printOptions horizontalCentered="1"/>
  <pageMargins left="0.7" right="0.7" top="0.75" bottom="0.75" header="0.3" footer="0.3"/>
  <pageSetup paperSize="9" scale="80" orientation="portrait" r:id="rId1"/>
  <headerFooter>
    <oddHeader>&amp;R&amp;"Arial,normal"&amp;8Personal Banking</oddHeader>
    <oddFooter>&amp;C&amp;7Fact book - Q1 2017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7" tint="0.59999389629810485"/>
  </sheetPr>
  <dimension ref="A1:H69"/>
  <sheetViews>
    <sheetView view="pageBreakPreview" topLeftCell="A25" zoomScaleNormal="100" zoomScaleSheetLayoutView="100" zoomScalePageLayoutView="90" workbookViewId="0"/>
  </sheetViews>
  <sheetFormatPr defaultRowHeight="13.5" customHeight="1" x14ac:dyDescent="0.15"/>
  <cols>
    <col min="1" max="1" width="35" style="1904" customWidth="1"/>
    <col min="2" max="6" width="9.33203125" style="1905" customWidth="1"/>
    <col min="7" max="8" width="10.33203125" style="1904" customWidth="1"/>
    <col min="9" max="16384" width="9.33203125" style="1904"/>
  </cols>
  <sheetData>
    <row r="1" spans="1:8" ht="13.5" customHeight="1" x14ac:dyDescent="0.15">
      <c r="A1" s="1940" t="s">
        <v>1285</v>
      </c>
      <c r="B1" s="2008"/>
      <c r="C1" s="1972"/>
      <c r="D1" s="1972"/>
      <c r="E1" s="1972"/>
      <c r="F1" s="1972"/>
      <c r="G1" s="2020"/>
      <c r="H1" s="2020"/>
    </row>
    <row r="2" spans="1:8" s="1989" customFormat="1" ht="13.5" customHeight="1" thickBot="1" x14ac:dyDescent="0.25">
      <c r="B2" s="1986"/>
      <c r="C2" s="1986"/>
      <c r="D2" s="1986"/>
      <c r="E2" s="1986"/>
      <c r="F2" s="1986"/>
    </row>
    <row r="3" spans="1:8" ht="13.5" customHeight="1" x14ac:dyDescent="0.15">
      <c r="A3" s="2009" t="s">
        <v>1284</v>
      </c>
      <c r="B3" s="2022"/>
      <c r="C3" s="2008"/>
      <c r="D3" s="2008"/>
      <c r="E3" s="2008"/>
      <c r="F3" s="2008"/>
      <c r="G3" s="2007" t="s">
        <v>403</v>
      </c>
      <c r="H3" s="2006"/>
    </row>
    <row r="4" spans="1:8" ht="13.5" customHeight="1" thickBot="1" x14ac:dyDescent="0.2">
      <c r="G4" s="2005"/>
      <c r="H4" s="2019"/>
    </row>
    <row r="5" spans="1:8" ht="13.5" customHeight="1" thickBot="1" x14ac:dyDescent="0.25">
      <c r="A5" s="2003" t="s">
        <v>130</v>
      </c>
      <c r="B5" s="2002" t="s">
        <v>1364</v>
      </c>
      <c r="C5" s="2002" t="s">
        <v>580</v>
      </c>
      <c r="D5" s="2002" t="s">
        <v>131</v>
      </c>
      <c r="E5" s="2002" t="s">
        <v>132</v>
      </c>
      <c r="F5" s="2002" t="s">
        <v>133</v>
      </c>
      <c r="G5" s="1963" t="s">
        <v>1460</v>
      </c>
      <c r="H5" s="1962" t="s">
        <v>1459</v>
      </c>
    </row>
    <row r="6" spans="1:8" ht="13.5" customHeight="1" x14ac:dyDescent="0.15">
      <c r="A6" s="2010" t="s">
        <v>141</v>
      </c>
      <c r="B6" s="1934">
        <v>151</v>
      </c>
      <c r="C6" s="1934">
        <v>155</v>
      </c>
      <c r="D6" s="1934">
        <v>150</v>
      </c>
      <c r="E6" s="1934">
        <v>148</v>
      </c>
      <c r="F6" s="1934">
        <v>149</v>
      </c>
      <c r="G6" s="2018">
        <v>-3.1235854438002364E-2</v>
      </c>
      <c r="H6" s="2017">
        <v>1.0143719773242355E-2</v>
      </c>
    </row>
    <row r="7" spans="1:8" ht="13.5" customHeight="1" x14ac:dyDescent="0.15">
      <c r="A7" s="2010" t="s">
        <v>118</v>
      </c>
      <c r="B7" s="1929">
        <v>45</v>
      </c>
      <c r="C7" s="1929">
        <v>40</v>
      </c>
      <c r="D7" s="1929">
        <v>37</v>
      </c>
      <c r="E7" s="1929">
        <v>32</v>
      </c>
      <c r="F7" s="1929">
        <v>49</v>
      </c>
      <c r="G7" s="2018">
        <v>0.12696264887344566</v>
      </c>
      <c r="H7" s="2017">
        <v>-7.9980395780558489E-2</v>
      </c>
    </row>
    <row r="8" spans="1:8" ht="13.5" customHeight="1" x14ac:dyDescent="0.15">
      <c r="A8" s="2010" t="s">
        <v>148</v>
      </c>
      <c r="B8" s="1929">
        <v>2</v>
      </c>
      <c r="C8" s="1929">
        <v>3</v>
      </c>
      <c r="D8" s="1929">
        <v>3</v>
      </c>
      <c r="E8" s="1929">
        <v>2</v>
      </c>
      <c r="F8" s="1929">
        <v>1</v>
      </c>
      <c r="G8" s="2018">
        <v>-0.29889885305820241</v>
      </c>
      <c r="H8" s="2017">
        <v>0.83588272705712896</v>
      </c>
    </row>
    <row r="9" spans="1:8" ht="13.5" customHeight="1" x14ac:dyDescent="0.15">
      <c r="A9" s="2010" t="s">
        <v>404</v>
      </c>
      <c r="B9" s="1929">
        <v>0</v>
      </c>
      <c r="C9" s="1929">
        <v>-1</v>
      </c>
      <c r="D9" s="1929">
        <v>0</v>
      </c>
      <c r="E9" s="1929">
        <v>-1</v>
      </c>
      <c r="F9" s="1929">
        <v>0</v>
      </c>
      <c r="G9" s="2018">
        <v>-1.2305075622861386</v>
      </c>
      <c r="H9" s="2017"/>
    </row>
    <row r="10" spans="1:8" ht="13.5" customHeight="1" x14ac:dyDescent="0.15">
      <c r="A10" s="2016" t="s">
        <v>159</v>
      </c>
      <c r="B10" s="1932">
        <v>198</v>
      </c>
      <c r="C10" s="1932">
        <v>197</v>
      </c>
      <c r="D10" s="1932">
        <v>190</v>
      </c>
      <c r="E10" s="1932">
        <v>181</v>
      </c>
      <c r="F10" s="1932">
        <v>199</v>
      </c>
      <c r="G10" s="2015">
        <v>3.5464715694897286E-3</v>
      </c>
      <c r="H10" s="2014">
        <v>-5.239248017014253E-3</v>
      </c>
    </row>
    <row r="11" spans="1:8" ht="13.5" customHeight="1" x14ac:dyDescent="0.15">
      <c r="A11" s="2010" t="s">
        <v>170</v>
      </c>
      <c r="B11" s="1929">
        <v>-52</v>
      </c>
      <c r="C11" s="1929">
        <v>-54</v>
      </c>
      <c r="D11" s="1929">
        <v>-54</v>
      </c>
      <c r="E11" s="1929">
        <v>-52</v>
      </c>
      <c r="F11" s="1929">
        <v>-54</v>
      </c>
      <c r="G11" s="2018">
        <v>-3.9751546461955112E-2</v>
      </c>
      <c r="H11" s="2017">
        <v>-2.9065193043896098E-2</v>
      </c>
    </row>
    <row r="12" spans="1:8" ht="13.5" customHeight="1" x14ac:dyDescent="0.15">
      <c r="A12" s="2010" t="s">
        <v>428</v>
      </c>
      <c r="B12" s="1929">
        <v>-78</v>
      </c>
      <c r="C12" s="1929">
        <v>-77</v>
      </c>
      <c r="D12" s="1929">
        <v>-82</v>
      </c>
      <c r="E12" s="1929">
        <v>-85</v>
      </c>
      <c r="F12" s="1929">
        <v>-80</v>
      </c>
      <c r="G12" s="2018">
        <v>9.5228436663634675E-3</v>
      </c>
      <c r="H12" s="2017">
        <v>-3.8238390331812311E-2</v>
      </c>
    </row>
    <row r="13" spans="1:8" ht="13.5" customHeight="1" x14ac:dyDescent="0.15">
      <c r="A13" s="2016" t="s">
        <v>183</v>
      </c>
      <c r="B13" s="1925">
        <v>-133</v>
      </c>
      <c r="C13" s="1925">
        <v>-134</v>
      </c>
      <c r="D13" s="1925">
        <v>-139</v>
      </c>
      <c r="E13" s="1925">
        <v>-140</v>
      </c>
      <c r="F13" s="1925">
        <v>-137</v>
      </c>
      <c r="G13" s="2015">
        <v>-1.0717254477092486E-2</v>
      </c>
      <c r="H13" s="2014">
        <v>-3.3238773368378993E-2</v>
      </c>
    </row>
    <row r="14" spans="1:8" ht="13.5" customHeight="1" x14ac:dyDescent="0.15">
      <c r="A14" s="2016" t="s">
        <v>186</v>
      </c>
      <c r="B14" s="1925">
        <v>65</v>
      </c>
      <c r="C14" s="1925">
        <v>63</v>
      </c>
      <c r="D14" s="1925">
        <v>51</v>
      </c>
      <c r="E14" s="1925">
        <v>41</v>
      </c>
      <c r="F14" s="1925">
        <v>62</v>
      </c>
      <c r="G14" s="2015">
        <v>3.3895063954817672E-2</v>
      </c>
      <c r="H14" s="2014">
        <v>5.7090161419974583E-2</v>
      </c>
    </row>
    <row r="15" spans="1:8" ht="13.5" customHeight="1" x14ac:dyDescent="0.15">
      <c r="A15" s="2010" t="s">
        <v>188</v>
      </c>
      <c r="B15" s="1929">
        <v>-3</v>
      </c>
      <c r="C15" s="1929">
        <v>10</v>
      </c>
      <c r="D15" s="1929">
        <v>-6</v>
      </c>
      <c r="E15" s="1929">
        <v>-10</v>
      </c>
      <c r="F15" s="1929">
        <v>6</v>
      </c>
      <c r="G15" s="2018">
        <v>-1.2533379909077227</v>
      </c>
      <c r="H15" s="2017">
        <v>-1.4491413784749596</v>
      </c>
    </row>
    <row r="16" spans="1:8" ht="13.5" customHeight="1" x14ac:dyDescent="0.15">
      <c r="A16" s="2016" t="s">
        <v>189</v>
      </c>
      <c r="B16" s="1925">
        <v>62</v>
      </c>
      <c r="C16" s="1925">
        <v>73</v>
      </c>
      <c r="D16" s="1925">
        <v>45</v>
      </c>
      <c r="E16" s="1925">
        <v>31</v>
      </c>
      <c r="F16" s="1925">
        <v>68</v>
      </c>
      <c r="G16" s="2015">
        <v>-0.14237652999965689</v>
      </c>
      <c r="H16" s="2014">
        <v>-6.9180628000675148E-2</v>
      </c>
    </row>
    <row r="17" spans="1:8" ht="13.5" customHeight="1" x14ac:dyDescent="0.15">
      <c r="A17" s="2013"/>
      <c r="B17" s="1929"/>
      <c r="C17" s="1929"/>
      <c r="D17" s="1929"/>
      <c r="E17" s="1929"/>
      <c r="F17" s="1929"/>
      <c r="G17" s="2012"/>
      <c r="H17" s="2011"/>
    </row>
    <row r="18" spans="1:8" ht="13.5" customHeight="1" x14ac:dyDescent="0.15">
      <c r="A18" s="2010" t="s">
        <v>406</v>
      </c>
      <c r="B18" s="96">
        <v>67.2</v>
      </c>
      <c r="C18" s="96">
        <v>68</v>
      </c>
      <c r="D18" s="96">
        <v>73.2</v>
      </c>
      <c r="E18" s="96">
        <v>77.3</v>
      </c>
      <c r="F18" s="96">
        <v>68.8</v>
      </c>
      <c r="G18" s="103"/>
      <c r="H18" s="104"/>
    </row>
    <row r="19" spans="1:8" ht="13.5" customHeight="1" x14ac:dyDescent="0.15">
      <c r="A19" s="1930" t="s">
        <v>407</v>
      </c>
      <c r="B19" s="96">
        <v>13.637183048284152</v>
      </c>
      <c r="C19" s="96">
        <v>16.313224297324531</v>
      </c>
      <c r="D19" s="96">
        <v>9.753700048865527</v>
      </c>
      <c r="E19" s="96">
        <v>6.6829279748855424</v>
      </c>
      <c r="F19" s="96">
        <v>15.165844373088341</v>
      </c>
      <c r="G19" s="103"/>
      <c r="H19" s="104"/>
    </row>
    <row r="20" spans="1:8" ht="13.5" customHeight="1" x14ac:dyDescent="0.15">
      <c r="A20" s="2010" t="s">
        <v>408</v>
      </c>
      <c r="B20" s="92">
        <v>1426</v>
      </c>
      <c r="C20" s="92">
        <v>1370</v>
      </c>
      <c r="D20" s="92">
        <v>1391</v>
      </c>
      <c r="E20" s="92">
        <v>1428</v>
      </c>
      <c r="F20" s="92">
        <v>1368</v>
      </c>
      <c r="G20" s="105">
        <v>4.0992279480703164E-2</v>
      </c>
      <c r="H20" s="106">
        <v>4.2236666227464692E-2</v>
      </c>
    </row>
    <row r="21" spans="1:8" ht="13.5" customHeight="1" x14ac:dyDescent="0.15">
      <c r="A21" s="1930" t="s">
        <v>409</v>
      </c>
      <c r="B21" s="92">
        <v>8271</v>
      </c>
      <c r="C21" s="92">
        <v>8643</v>
      </c>
      <c r="D21" s="92">
        <v>8780</v>
      </c>
      <c r="E21" s="92">
        <v>8855</v>
      </c>
      <c r="F21" s="92">
        <v>8547</v>
      </c>
      <c r="G21" s="105">
        <v>-4.3096279979472185E-2</v>
      </c>
      <c r="H21" s="106">
        <v>-3.231500100973439E-2</v>
      </c>
    </row>
    <row r="22" spans="1:8" ht="13.5" customHeight="1" thickBot="1" x14ac:dyDescent="0.2">
      <c r="A22" s="2010" t="s">
        <v>410</v>
      </c>
      <c r="B22" s="92">
        <v>2421</v>
      </c>
      <c r="C22" s="92">
        <v>2372</v>
      </c>
      <c r="D22" s="92">
        <v>2363</v>
      </c>
      <c r="E22" s="92">
        <v>2471</v>
      </c>
      <c r="F22" s="92">
        <v>2431</v>
      </c>
      <c r="G22" s="107">
        <v>2.0627466190010546E-2</v>
      </c>
      <c r="H22" s="108">
        <v>-4.0315779513823147E-3</v>
      </c>
    </row>
    <row r="23" spans="1:8" ht="13.5" customHeight="1" thickBot="1" x14ac:dyDescent="0.2">
      <c r="A23" s="2021"/>
    </row>
    <row r="24" spans="1:8" ht="13.5" customHeight="1" x14ac:dyDescent="0.15">
      <c r="A24" s="2009" t="s">
        <v>1283</v>
      </c>
      <c r="B24" s="2008"/>
      <c r="C24" s="2008"/>
      <c r="D24" s="2008"/>
      <c r="E24" s="2008"/>
      <c r="F24" s="2008"/>
      <c r="G24" s="2007" t="s">
        <v>403</v>
      </c>
      <c r="H24" s="2006"/>
    </row>
    <row r="25" spans="1:8" ht="13.5" customHeight="1" thickBot="1" x14ac:dyDescent="0.2">
      <c r="G25" s="2005"/>
      <c r="H25" s="2019"/>
    </row>
    <row r="26" spans="1:8" ht="13.5" customHeight="1" thickBot="1" x14ac:dyDescent="0.25">
      <c r="A26" s="2003" t="s">
        <v>412</v>
      </c>
      <c r="B26" s="2002" t="s">
        <v>1364</v>
      </c>
      <c r="C26" s="2002" t="s">
        <v>580</v>
      </c>
      <c r="D26" s="2002" t="s">
        <v>131</v>
      </c>
      <c r="E26" s="2002" t="s">
        <v>132</v>
      </c>
      <c r="F26" s="2002" t="s">
        <v>133</v>
      </c>
      <c r="G26" s="1963" t="s">
        <v>1460</v>
      </c>
      <c r="H26" s="1962" t="s">
        <v>1459</v>
      </c>
    </row>
    <row r="27" spans="1:8" ht="13.5" customHeight="1" x14ac:dyDescent="0.15">
      <c r="A27" s="1961" t="s">
        <v>413</v>
      </c>
      <c r="B27" s="2001">
        <v>0.30000000000000426</v>
      </c>
      <c r="C27" s="2001">
        <v>0.29999999999999716</v>
      </c>
      <c r="D27" s="2001">
        <v>0.30000000000000426</v>
      </c>
      <c r="E27" s="2001">
        <v>0.39999999999999858</v>
      </c>
      <c r="F27" s="2001">
        <v>0.30000000000000426</v>
      </c>
      <c r="G27" s="154">
        <v>-1.578173657594828E-4</v>
      </c>
      <c r="H27" s="142">
        <v>-0.12114181506996458</v>
      </c>
    </row>
    <row r="28" spans="1:8" ht="13.5" customHeight="1" x14ac:dyDescent="0.15">
      <c r="A28" s="1961" t="s">
        <v>414</v>
      </c>
      <c r="B28" s="2001">
        <v>29.5</v>
      </c>
      <c r="C28" s="2001">
        <v>29.5</v>
      </c>
      <c r="D28" s="2001">
        <v>29.5</v>
      </c>
      <c r="E28" s="2001">
        <v>29.5</v>
      </c>
      <c r="F28" s="2001">
        <v>29.4</v>
      </c>
      <c r="G28" s="140">
        <v>-2.3047134212571541E-3</v>
      </c>
      <c r="H28" s="142">
        <v>2.6138526196144429E-3</v>
      </c>
    </row>
    <row r="29" spans="1:8" ht="13.5" customHeight="1" thickBot="1" x14ac:dyDescent="0.2">
      <c r="A29" s="1960" t="s">
        <v>415</v>
      </c>
      <c r="B29" s="2000">
        <v>9.4</v>
      </c>
      <c r="C29" s="2000">
        <v>9.6</v>
      </c>
      <c r="D29" s="2000">
        <v>9.9</v>
      </c>
      <c r="E29" s="2000">
        <v>9.9</v>
      </c>
      <c r="F29" s="2000">
        <v>10</v>
      </c>
      <c r="G29" s="143">
        <v>-1.8825007658133663E-2</v>
      </c>
      <c r="H29" s="145">
        <v>-6.0522255061111974E-2</v>
      </c>
    </row>
    <row r="30" spans="1:8" ht="13.5" customHeight="1" x14ac:dyDescent="0.15">
      <c r="A30" s="1926" t="s">
        <v>416</v>
      </c>
      <c r="B30" s="1994">
        <v>39.200000000000003</v>
      </c>
      <c r="C30" s="1994">
        <v>39.4</v>
      </c>
      <c r="D30" s="1994">
        <v>39.700000000000003</v>
      </c>
      <c r="E30" s="1994">
        <v>39.799999999999997</v>
      </c>
      <c r="F30" s="1994">
        <v>39.700000000000003</v>
      </c>
      <c r="G30" s="146">
        <v>-6.3083197602111785E-3</v>
      </c>
      <c r="H30" s="148">
        <v>-1.434909226473069E-2</v>
      </c>
    </row>
    <row r="31" spans="1:8" ht="13.5" customHeight="1" x14ac:dyDescent="0.15">
      <c r="A31" s="1956"/>
      <c r="B31" s="1999"/>
      <c r="C31" s="1999"/>
      <c r="D31" s="1999"/>
      <c r="E31" s="1999"/>
      <c r="F31" s="1999"/>
      <c r="G31" s="1998"/>
      <c r="H31" s="1997"/>
    </row>
    <row r="32" spans="1:8" ht="13.5" customHeight="1" x14ac:dyDescent="0.15">
      <c r="A32" s="1930" t="s">
        <v>417</v>
      </c>
      <c r="B32" s="1996">
        <v>2</v>
      </c>
      <c r="C32" s="1996">
        <v>2.0999999999999979</v>
      </c>
      <c r="D32" s="1996">
        <v>2</v>
      </c>
      <c r="E32" s="1996">
        <v>2.1000000000000014</v>
      </c>
      <c r="F32" s="1996">
        <v>2.1000000000000014</v>
      </c>
      <c r="G32" s="140">
        <v>-1.4253971044095315E-2</v>
      </c>
      <c r="H32" s="142">
        <v>-4.1710267421019576E-2</v>
      </c>
    </row>
    <row r="33" spans="1:8" ht="13.5" customHeight="1" thickBot="1" x14ac:dyDescent="0.2">
      <c r="A33" s="1948" t="s">
        <v>418</v>
      </c>
      <c r="B33" s="1995">
        <v>22</v>
      </c>
      <c r="C33" s="1995">
        <v>22.1</v>
      </c>
      <c r="D33" s="1995">
        <v>22.2</v>
      </c>
      <c r="E33" s="1995">
        <v>22.4</v>
      </c>
      <c r="F33" s="1995">
        <v>21.7</v>
      </c>
      <c r="G33" s="143">
        <v>-3.9068984219362557E-3</v>
      </c>
      <c r="H33" s="145">
        <v>1.4987157954747365E-2</v>
      </c>
    </row>
    <row r="34" spans="1:8" ht="13.5" customHeight="1" thickBot="1" x14ac:dyDescent="0.2">
      <c r="A34" s="1926" t="s">
        <v>419</v>
      </c>
      <c r="B34" s="1994">
        <v>24</v>
      </c>
      <c r="C34" s="1994">
        <v>24.2</v>
      </c>
      <c r="D34" s="1994">
        <v>24.2</v>
      </c>
      <c r="E34" s="1994">
        <v>24.5</v>
      </c>
      <c r="F34" s="1994">
        <v>23.8</v>
      </c>
      <c r="G34" s="155">
        <v>-4.7777497659649004E-3</v>
      </c>
      <c r="H34" s="156">
        <v>1.0005638967585107E-2</v>
      </c>
    </row>
    <row r="35" spans="1:8" ht="13.5" customHeight="1" x14ac:dyDescent="0.15">
      <c r="H35" s="1909"/>
    </row>
    <row r="36" spans="1:8" ht="13.5" customHeight="1" x14ac:dyDescent="0.15">
      <c r="A36" s="1940" t="s">
        <v>1282</v>
      </c>
      <c r="B36" s="1972"/>
      <c r="C36" s="1972"/>
      <c r="D36" s="1972"/>
      <c r="E36" s="1972"/>
      <c r="F36" s="1972"/>
      <c r="G36" s="2020"/>
      <c r="H36" s="2020"/>
    </row>
    <row r="37" spans="1:8" ht="13.5" customHeight="1" thickBot="1" x14ac:dyDescent="0.2">
      <c r="A37" s="1989"/>
      <c r="B37" s="1986"/>
      <c r="C37" s="1986"/>
      <c r="D37" s="1986"/>
      <c r="E37" s="1986"/>
      <c r="F37" s="1986"/>
      <c r="G37" s="1989"/>
      <c r="H37" s="1989"/>
    </row>
    <row r="38" spans="1:8" ht="13.5" customHeight="1" x14ac:dyDescent="0.15">
      <c r="A38" s="2009" t="s">
        <v>1281</v>
      </c>
      <c r="B38" s="2008"/>
      <c r="C38" s="2008"/>
      <c r="D38" s="2008"/>
      <c r="E38" s="2008"/>
      <c r="F38" s="2008"/>
      <c r="G38" s="2007" t="s">
        <v>403</v>
      </c>
      <c r="H38" s="2006"/>
    </row>
    <row r="39" spans="1:8" ht="13.5" customHeight="1" thickBot="1" x14ac:dyDescent="0.2">
      <c r="G39" s="2005"/>
      <c r="H39" s="2019"/>
    </row>
    <row r="40" spans="1:8" ht="13.5" customHeight="1" thickBot="1" x14ac:dyDescent="0.25">
      <c r="A40" s="2003" t="s">
        <v>130</v>
      </c>
      <c r="B40" s="2002" t="s">
        <v>1364</v>
      </c>
      <c r="C40" s="2002" t="s">
        <v>580</v>
      </c>
      <c r="D40" s="2002" t="s">
        <v>131</v>
      </c>
      <c r="E40" s="2002" t="s">
        <v>132</v>
      </c>
      <c r="F40" s="2002" t="s">
        <v>133</v>
      </c>
      <c r="G40" s="1963" t="s">
        <v>1460</v>
      </c>
      <c r="H40" s="1962" t="s">
        <v>1459</v>
      </c>
    </row>
    <row r="41" spans="1:8" ht="13.5" customHeight="1" x14ac:dyDescent="0.15">
      <c r="A41" s="2010" t="s">
        <v>141</v>
      </c>
      <c r="B41" s="1934">
        <v>95</v>
      </c>
      <c r="C41" s="1934">
        <v>96</v>
      </c>
      <c r="D41" s="1934">
        <v>96</v>
      </c>
      <c r="E41" s="1934">
        <v>95</v>
      </c>
      <c r="F41" s="1934">
        <v>96</v>
      </c>
      <c r="G41" s="2018">
        <v>-9.9683235650880331E-3</v>
      </c>
      <c r="H41" s="2017">
        <v>-2.0055781215220225E-2</v>
      </c>
    </row>
    <row r="42" spans="1:8" ht="13.5" customHeight="1" x14ac:dyDescent="0.15">
      <c r="A42" s="2010" t="s">
        <v>118</v>
      </c>
      <c r="B42" s="1929">
        <v>52</v>
      </c>
      <c r="C42" s="1929">
        <v>45</v>
      </c>
      <c r="D42" s="1929">
        <v>50</v>
      </c>
      <c r="E42" s="1929">
        <v>46</v>
      </c>
      <c r="F42" s="1929">
        <v>46</v>
      </c>
      <c r="G42" s="2018">
        <v>0.16018547970680252</v>
      </c>
      <c r="H42" s="2017">
        <v>0.1446162324221103</v>
      </c>
    </row>
    <row r="43" spans="1:8" ht="13.5" customHeight="1" x14ac:dyDescent="0.15">
      <c r="A43" s="2010" t="s">
        <v>148</v>
      </c>
      <c r="B43" s="1929">
        <v>6</v>
      </c>
      <c r="C43" s="1929">
        <v>6</v>
      </c>
      <c r="D43" s="1929">
        <v>7</v>
      </c>
      <c r="E43" s="1929">
        <v>8</v>
      </c>
      <c r="F43" s="1929">
        <v>6</v>
      </c>
      <c r="G43" s="2018">
        <v>-3.3772484165036643E-3</v>
      </c>
      <c r="H43" s="2017">
        <v>-8.4643962014397944E-2</v>
      </c>
    </row>
    <row r="44" spans="1:8" ht="13.5" customHeight="1" x14ac:dyDescent="0.15">
      <c r="A44" s="2010" t="s">
        <v>404</v>
      </c>
      <c r="B44" s="1929">
        <v>0</v>
      </c>
      <c r="C44" s="1929">
        <v>0</v>
      </c>
      <c r="D44" s="1929">
        <v>1</v>
      </c>
      <c r="E44" s="1929">
        <v>1</v>
      </c>
      <c r="F44" s="1929">
        <v>-1</v>
      </c>
      <c r="G44" s="2018">
        <v>-0.37587338751424904</v>
      </c>
      <c r="H44" s="2017">
        <v>-1.2323840547038396</v>
      </c>
    </row>
    <row r="45" spans="1:8" ht="13.5" customHeight="1" x14ac:dyDescent="0.15">
      <c r="A45" s="2016" t="s">
        <v>159</v>
      </c>
      <c r="B45" s="1932">
        <v>153</v>
      </c>
      <c r="C45" s="1932">
        <v>147</v>
      </c>
      <c r="D45" s="1932">
        <v>154</v>
      </c>
      <c r="E45" s="1932">
        <v>150</v>
      </c>
      <c r="F45" s="1932">
        <v>147</v>
      </c>
      <c r="G45" s="2015">
        <v>4.1346693262282797E-2</v>
      </c>
      <c r="H45" s="2014">
        <v>3.797780625157654E-2</v>
      </c>
    </row>
    <row r="46" spans="1:8" ht="13.5" customHeight="1" x14ac:dyDescent="0.15">
      <c r="A46" s="2010" t="s">
        <v>170</v>
      </c>
      <c r="B46" s="1929">
        <v>-37</v>
      </c>
      <c r="C46" s="1929">
        <v>-34</v>
      </c>
      <c r="D46" s="1929">
        <v>-36</v>
      </c>
      <c r="E46" s="1929">
        <v>-39</v>
      </c>
      <c r="F46" s="1929">
        <v>-37</v>
      </c>
      <c r="G46" s="2018">
        <v>7.2542477903458025E-2</v>
      </c>
      <c r="H46" s="2017">
        <v>-4.126386124423731E-3</v>
      </c>
    </row>
    <row r="47" spans="1:8" ht="13.5" customHeight="1" x14ac:dyDescent="0.15">
      <c r="A47" s="2010" t="s">
        <v>405</v>
      </c>
      <c r="B47" s="1929">
        <v>-70</v>
      </c>
      <c r="C47" s="1929">
        <v>-73</v>
      </c>
      <c r="D47" s="1929">
        <v>-71</v>
      </c>
      <c r="E47" s="1929">
        <v>-72</v>
      </c>
      <c r="F47" s="1929">
        <v>-69</v>
      </c>
      <c r="G47" s="2018">
        <v>-3.0655220145425766E-2</v>
      </c>
      <c r="H47" s="2017">
        <v>1.9324410957291427E-2</v>
      </c>
    </row>
    <row r="48" spans="1:8" ht="13.5" customHeight="1" x14ac:dyDescent="0.15">
      <c r="A48" s="2016" t="s">
        <v>183</v>
      </c>
      <c r="B48" s="1925">
        <v>-108</v>
      </c>
      <c r="C48" s="1925">
        <v>-109</v>
      </c>
      <c r="D48" s="1925">
        <v>-109</v>
      </c>
      <c r="E48" s="1925">
        <v>-113</v>
      </c>
      <c r="F48" s="1925">
        <v>-108</v>
      </c>
      <c r="G48" s="2015">
        <v>-4.742536407029152E-3</v>
      </c>
      <c r="H48" s="2014">
        <v>2.2320556503863109E-3</v>
      </c>
    </row>
    <row r="49" spans="1:8" ht="13.5" customHeight="1" x14ac:dyDescent="0.15">
      <c r="A49" s="2016" t="s">
        <v>186</v>
      </c>
      <c r="B49" s="1925">
        <v>45</v>
      </c>
      <c r="C49" s="1925">
        <v>38</v>
      </c>
      <c r="D49" s="1925">
        <v>45</v>
      </c>
      <c r="E49" s="1925">
        <v>37</v>
      </c>
      <c r="F49" s="1925">
        <v>39</v>
      </c>
      <c r="G49" s="2015">
        <v>0.17267053789285791</v>
      </c>
      <c r="H49" s="2014">
        <v>0.13595397072988891</v>
      </c>
    </row>
    <row r="50" spans="1:8" ht="13.5" customHeight="1" x14ac:dyDescent="0.15">
      <c r="A50" s="2010" t="s">
        <v>188</v>
      </c>
      <c r="B50" s="1929">
        <v>-1</v>
      </c>
      <c r="C50" s="1929">
        <v>-2</v>
      </c>
      <c r="D50" s="1929">
        <v>-2</v>
      </c>
      <c r="E50" s="1929">
        <v>-5</v>
      </c>
      <c r="F50" s="1929">
        <v>-4</v>
      </c>
      <c r="G50" s="2018">
        <v>-0.33391536515730869</v>
      </c>
      <c r="H50" s="2017">
        <v>-0.68163315421006998</v>
      </c>
    </row>
    <row r="51" spans="1:8" ht="13.5" customHeight="1" x14ac:dyDescent="0.15">
      <c r="A51" s="2016" t="s">
        <v>189</v>
      </c>
      <c r="B51" s="1925">
        <v>44</v>
      </c>
      <c r="C51" s="1925">
        <v>36</v>
      </c>
      <c r="D51" s="1925">
        <v>43</v>
      </c>
      <c r="E51" s="1925">
        <v>32</v>
      </c>
      <c r="F51" s="1925">
        <v>35</v>
      </c>
      <c r="G51" s="2015">
        <v>0.20272029858820706</v>
      </c>
      <c r="H51" s="2014">
        <v>0.24061787615279329</v>
      </c>
    </row>
    <row r="52" spans="1:8" ht="13.5" customHeight="1" x14ac:dyDescent="0.15">
      <c r="A52" s="2013"/>
      <c r="B52" s="1929"/>
      <c r="C52" s="1929"/>
      <c r="D52" s="1929"/>
      <c r="E52" s="1929"/>
      <c r="F52" s="1929"/>
      <c r="G52" s="2012"/>
      <c r="H52" s="2011"/>
    </row>
    <row r="53" spans="1:8" ht="13.5" customHeight="1" x14ac:dyDescent="0.15">
      <c r="A53" s="2010" t="s">
        <v>406</v>
      </c>
      <c r="B53" s="96">
        <v>70.599999999999994</v>
      </c>
      <c r="C53" s="96">
        <v>74.099999999999994</v>
      </c>
      <c r="D53" s="96">
        <v>70.8</v>
      </c>
      <c r="E53" s="96">
        <v>75.3</v>
      </c>
      <c r="F53" s="96">
        <v>73.5</v>
      </c>
      <c r="G53" s="103"/>
      <c r="H53" s="104"/>
    </row>
    <row r="54" spans="1:8" ht="13.5" customHeight="1" x14ac:dyDescent="0.15">
      <c r="A54" s="1930" t="s">
        <v>407</v>
      </c>
      <c r="B54" s="96">
        <v>11.205144369395125</v>
      </c>
      <c r="C54" s="96">
        <v>9.548281841098472</v>
      </c>
      <c r="D54" s="96">
        <v>11.921729017450666</v>
      </c>
      <c r="E54" s="96">
        <v>8.9823459771896452</v>
      </c>
      <c r="F54" s="96">
        <v>10.145327506729716</v>
      </c>
      <c r="G54" s="103"/>
      <c r="H54" s="104"/>
    </row>
    <row r="55" spans="1:8" ht="13.5" customHeight="1" x14ac:dyDescent="0.15">
      <c r="A55" s="2010" t="s">
        <v>408</v>
      </c>
      <c r="B55" s="92">
        <v>1174</v>
      </c>
      <c r="C55" s="92">
        <v>1173</v>
      </c>
      <c r="D55" s="92">
        <v>1147</v>
      </c>
      <c r="E55" s="92">
        <v>1112</v>
      </c>
      <c r="F55" s="92">
        <v>1058</v>
      </c>
      <c r="G55" s="105">
        <v>1.1812905478938429E-3</v>
      </c>
      <c r="H55" s="106">
        <v>0.10934288820252136</v>
      </c>
    </row>
    <row r="56" spans="1:8" ht="13.5" customHeight="1" x14ac:dyDescent="0.15">
      <c r="A56" s="1930" t="s">
        <v>409</v>
      </c>
      <c r="B56" s="92">
        <v>5900</v>
      </c>
      <c r="C56" s="92">
        <v>6235</v>
      </c>
      <c r="D56" s="92">
        <v>6280</v>
      </c>
      <c r="E56" s="92">
        <v>6267</v>
      </c>
      <c r="F56" s="92">
        <v>6037</v>
      </c>
      <c r="G56" s="105">
        <v>-5.3667432112524116E-2</v>
      </c>
      <c r="H56" s="106">
        <v>-2.2690557861790639E-2</v>
      </c>
    </row>
    <row r="57" spans="1:8" ht="13.5" customHeight="1" thickBot="1" x14ac:dyDescent="0.2">
      <c r="A57" s="2010" t="s">
        <v>410</v>
      </c>
      <c r="B57" s="92">
        <v>2560</v>
      </c>
      <c r="C57" s="92">
        <v>2629</v>
      </c>
      <c r="D57" s="92">
        <v>2599</v>
      </c>
      <c r="E57" s="92">
        <v>2698</v>
      </c>
      <c r="F57" s="92">
        <v>2690</v>
      </c>
      <c r="G57" s="107">
        <v>-2.6264939254007302E-2</v>
      </c>
      <c r="H57" s="108">
        <v>-4.8427446184498679E-2</v>
      </c>
    </row>
    <row r="58" spans="1:8" ht="13.5" customHeight="1" thickBot="1" x14ac:dyDescent="0.2"/>
    <row r="59" spans="1:8" ht="13.5" customHeight="1" x14ac:dyDescent="0.15">
      <c r="A59" s="2009" t="s">
        <v>1280</v>
      </c>
      <c r="B59" s="2008"/>
      <c r="C59" s="2008"/>
      <c r="D59" s="2008"/>
      <c r="E59" s="2008"/>
      <c r="F59" s="2008"/>
      <c r="G59" s="2007" t="s">
        <v>403</v>
      </c>
      <c r="H59" s="2006"/>
    </row>
    <row r="60" spans="1:8" ht="13.5" customHeight="1" thickBot="1" x14ac:dyDescent="0.2">
      <c r="G60" s="2005"/>
      <c r="H60" s="2004"/>
    </row>
    <row r="61" spans="1:8" ht="13.5" customHeight="1" thickBot="1" x14ac:dyDescent="0.25">
      <c r="A61" s="2003" t="s">
        <v>412</v>
      </c>
      <c r="B61" s="2002" t="s">
        <v>1364</v>
      </c>
      <c r="C61" s="2002" t="s">
        <v>580</v>
      </c>
      <c r="D61" s="2002" t="s">
        <v>131</v>
      </c>
      <c r="E61" s="2002" t="s">
        <v>132</v>
      </c>
      <c r="F61" s="2002" t="s">
        <v>133</v>
      </c>
      <c r="G61" s="1963" t="s">
        <v>1460</v>
      </c>
      <c r="H61" s="1962" t="s">
        <v>1459</v>
      </c>
    </row>
    <row r="62" spans="1:8" ht="13.5" customHeight="1" x14ac:dyDescent="0.15">
      <c r="A62" s="1961" t="s">
        <v>413</v>
      </c>
      <c r="B62" s="2001">
        <v>0.10000000000000142</v>
      </c>
      <c r="C62" s="2001">
        <v>0</v>
      </c>
      <c r="D62" s="2001">
        <v>0</v>
      </c>
      <c r="E62" s="2001">
        <v>0</v>
      </c>
      <c r="F62" s="2001">
        <v>0</v>
      </c>
      <c r="G62" s="154">
        <v>-7.0878891085296103E-2</v>
      </c>
      <c r="H62" s="142">
        <v>0.15574927685750328</v>
      </c>
    </row>
    <row r="63" spans="1:8" ht="13.5" customHeight="1" x14ac:dyDescent="0.15">
      <c r="A63" s="1961" t="s">
        <v>414</v>
      </c>
      <c r="B63" s="2001">
        <v>26</v>
      </c>
      <c r="C63" s="2001">
        <v>26</v>
      </c>
      <c r="D63" s="2001">
        <v>25.9</v>
      </c>
      <c r="E63" s="2001">
        <v>25.8</v>
      </c>
      <c r="F63" s="2001">
        <v>25.7</v>
      </c>
      <c r="G63" s="140">
        <v>1.2754055926746943E-3</v>
      </c>
      <c r="H63" s="142">
        <v>1.3877375714476781E-2</v>
      </c>
    </row>
    <row r="64" spans="1:8" ht="13.5" customHeight="1" thickBot="1" x14ac:dyDescent="0.2">
      <c r="A64" s="1960" t="s">
        <v>415</v>
      </c>
      <c r="B64" s="2000">
        <v>5.4</v>
      </c>
      <c r="C64" s="2000">
        <v>5.4</v>
      </c>
      <c r="D64" s="2000">
        <v>5.4</v>
      </c>
      <c r="E64" s="2000">
        <v>5.4</v>
      </c>
      <c r="F64" s="2000">
        <v>5.4</v>
      </c>
      <c r="G64" s="143">
        <v>4.6810879599810118E-3</v>
      </c>
      <c r="H64" s="145">
        <v>8.7068158213885471E-3</v>
      </c>
    </row>
    <row r="65" spans="1:8" ht="13.5" customHeight="1" x14ac:dyDescent="0.15">
      <c r="A65" s="1926" t="s">
        <v>416</v>
      </c>
      <c r="B65" s="1994">
        <v>31.5</v>
      </c>
      <c r="C65" s="1994">
        <v>31.4</v>
      </c>
      <c r="D65" s="1994">
        <v>31.3</v>
      </c>
      <c r="E65" s="1994">
        <v>31.2</v>
      </c>
      <c r="F65" s="1994">
        <v>31.1</v>
      </c>
      <c r="G65" s="146">
        <v>1.7393290817511176E-3</v>
      </c>
      <c r="H65" s="148">
        <v>1.3176058616195974E-2</v>
      </c>
    </row>
    <row r="66" spans="1:8" ht="13.5" customHeight="1" x14ac:dyDescent="0.15">
      <c r="A66" s="1956"/>
      <c r="B66" s="1999"/>
      <c r="C66" s="1999"/>
      <c r="D66" s="1999"/>
      <c r="E66" s="1999"/>
      <c r="F66" s="1999"/>
      <c r="G66" s="1998"/>
      <c r="H66" s="1997"/>
    </row>
    <row r="67" spans="1:8" ht="13.5" customHeight="1" x14ac:dyDescent="0.15">
      <c r="A67" s="1930" t="s">
        <v>417</v>
      </c>
      <c r="B67" s="1996">
        <v>9.9999999999997868E-2</v>
      </c>
      <c r="C67" s="1996">
        <v>0.10000000000000142</v>
      </c>
      <c r="D67" s="1996">
        <v>9.9999999999997868E-2</v>
      </c>
      <c r="E67" s="1996">
        <v>0.10000000000000142</v>
      </c>
      <c r="F67" s="1996">
        <v>0.10000000000000142</v>
      </c>
      <c r="G67" s="140">
        <v>-0.16428576026550168</v>
      </c>
      <c r="H67" s="142">
        <v>-0.30330266285814111</v>
      </c>
    </row>
    <row r="68" spans="1:8" ht="13.5" customHeight="1" thickBot="1" x14ac:dyDescent="0.2">
      <c r="A68" s="1948" t="s">
        <v>418</v>
      </c>
      <c r="B68" s="1995">
        <v>20.3</v>
      </c>
      <c r="C68" s="1995">
        <v>20.399999999999999</v>
      </c>
      <c r="D68" s="1995">
        <v>20.3</v>
      </c>
      <c r="E68" s="1995">
        <v>20.5</v>
      </c>
      <c r="F68" s="1995">
        <v>20.2</v>
      </c>
      <c r="G68" s="143">
        <v>-2.4432092645992887E-3</v>
      </c>
      <c r="H68" s="145">
        <v>5.6270641181053183E-3</v>
      </c>
    </row>
    <row r="69" spans="1:8" ht="13.5" customHeight="1" thickBot="1" x14ac:dyDescent="0.2">
      <c r="A69" s="1926" t="s">
        <v>419</v>
      </c>
      <c r="B69" s="1994">
        <v>20.399999999999999</v>
      </c>
      <c r="C69" s="1994">
        <v>20.5</v>
      </c>
      <c r="D69" s="1994">
        <v>20.399999999999999</v>
      </c>
      <c r="E69" s="1994">
        <v>20.6</v>
      </c>
      <c r="F69" s="1994">
        <v>20.3</v>
      </c>
      <c r="G69" s="155">
        <v>-3.2250246376248626E-3</v>
      </c>
      <c r="H69" s="156">
        <v>3.8242730013389181E-3</v>
      </c>
    </row>
  </sheetData>
  <printOptions horizontalCentered="1"/>
  <pageMargins left="0.7" right="0.7" top="0.75" bottom="0.75" header="0.3" footer="0.3"/>
  <pageSetup paperSize="9" scale="80" orientation="portrait" r:id="rId1"/>
  <headerFooter>
    <oddHeader>&amp;R&amp;"Arial,normal"&amp;8Personal Banking</oddHeader>
    <oddFooter>&amp;C&amp;"Arial,normal"&amp;7Fact book - Q1 2017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O108"/>
  <sheetViews>
    <sheetView view="pageBreakPreview" topLeftCell="A20" zoomScaleNormal="100" zoomScaleSheetLayoutView="100" zoomScalePageLayoutView="90" workbookViewId="0"/>
  </sheetViews>
  <sheetFormatPr defaultRowHeight="13.5" customHeight="1" x14ac:dyDescent="0.25"/>
  <cols>
    <col min="1" max="1" width="30.6640625" style="2023" customWidth="1"/>
    <col min="2" max="6" width="9" style="2023" customWidth="1"/>
    <col min="7" max="9" width="9.5" style="2023" customWidth="1"/>
    <col min="10" max="10" width="10.1640625" style="2023" customWidth="1"/>
    <col min="11" max="16384" width="9.33203125" style="2023"/>
  </cols>
  <sheetData>
    <row r="1" spans="1:10" ht="13.5" customHeight="1" x14ac:dyDescent="0.25">
      <c r="A1" s="1940" t="s">
        <v>1291</v>
      </c>
      <c r="B1" s="2038"/>
      <c r="C1" s="2020"/>
      <c r="D1" s="2020"/>
      <c r="E1" s="2020"/>
      <c r="F1" s="2020"/>
      <c r="G1" s="2020"/>
      <c r="H1" s="2020"/>
    </row>
    <row r="2" spans="1:10" s="1989" customFormat="1" ht="13.5" customHeight="1" thickBot="1" x14ac:dyDescent="0.25">
      <c r="I2" s="2058"/>
      <c r="J2" s="2058"/>
    </row>
    <row r="3" spans="1:10" ht="13.5" customHeight="1" x14ac:dyDescent="0.25">
      <c r="A3" s="2009" t="s">
        <v>1290</v>
      </c>
      <c r="B3" s="2057"/>
      <c r="C3" s="2038"/>
      <c r="D3" s="2038"/>
      <c r="E3" s="2038"/>
      <c r="F3" s="2038"/>
      <c r="G3" s="1970" t="s">
        <v>403</v>
      </c>
      <c r="H3" s="1971"/>
      <c r="I3" s="2043" t="s">
        <v>411</v>
      </c>
      <c r="J3" s="1993"/>
    </row>
    <row r="4" spans="1:10" ht="13.5" customHeight="1" thickBot="1" x14ac:dyDescent="0.3">
      <c r="A4" s="1904"/>
      <c r="B4" s="1904"/>
      <c r="C4" s="1904"/>
      <c r="D4" s="1904"/>
      <c r="E4" s="1904"/>
      <c r="F4" s="1904"/>
      <c r="G4" s="1967"/>
      <c r="H4" s="1968"/>
      <c r="I4" s="2056"/>
      <c r="J4" s="1992"/>
    </row>
    <row r="5" spans="1:10" ht="13.5" customHeight="1" thickBot="1" x14ac:dyDescent="0.3">
      <c r="A5" s="2003" t="s">
        <v>130</v>
      </c>
      <c r="B5" s="2030" t="s">
        <v>1364</v>
      </c>
      <c r="C5" s="2030" t="s">
        <v>580</v>
      </c>
      <c r="D5" s="2030" t="s">
        <v>131</v>
      </c>
      <c r="E5" s="2030" t="s">
        <v>132</v>
      </c>
      <c r="F5" s="2030" t="s">
        <v>133</v>
      </c>
      <c r="G5" s="2028" t="s">
        <v>1460</v>
      </c>
      <c r="H5" s="2029" t="s">
        <v>1459</v>
      </c>
      <c r="I5" s="2028" t="s">
        <v>1460</v>
      </c>
      <c r="J5" s="1991" t="s">
        <v>1459</v>
      </c>
    </row>
    <row r="6" spans="1:10" ht="13.5" customHeight="1" x14ac:dyDescent="0.25">
      <c r="A6" s="2010" t="s">
        <v>141</v>
      </c>
      <c r="B6" s="1933">
        <v>87</v>
      </c>
      <c r="C6" s="1933">
        <v>77</v>
      </c>
      <c r="D6" s="1933">
        <v>76</v>
      </c>
      <c r="E6" s="1933">
        <v>80</v>
      </c>
      <c r="F6" s="1933">
        <v>71</v>
      </c>
      <c r="G6" s="615">
        <v>0.13605770941316919</v>
      </c>
      <c r="H6" s="109">
        <v>0.22890450942859486</v>
      </c>
      <c r="I6" s="110">
        <v>0.12942873938271449</v>
      </c>
      <c r="J6" s="111">
        <v>0.1593700393364712</v>
      </c>
    </row>
    <row r="7" spans="1:10" ht="13.5" customHeight="1" x14ac:dyDescent="0.25">
      <c r="A7" s="2010" t="s">
        <v>118</v>
      </c>
      <c r="B7" s="1928">
        <v>20</v>
      </c>
      <c r="C7" s="1928">
        <v>21</v>
      </c>
      <c r="D7" s="1928">
        <v>22</v>
      </c>
      <c r="E7" s="1928">
        <v>22</v>
      </c>
      <c r="F7" s="1928">
        <v>19</v>
      </c>
      <c r="G7" s="112">
        <v>-5.9027025765508112E-2</v>
      </c>
      <c r="H7" s="113">
        <v>4.5406056250050453E-2</v>
      </c>
      <c r="I7" s="112">
        <v>-9.2451733043843132E-2</v>
      </c>
      <c r="J7" s="114">
        <v>-2.3707642625754644E-2</v>
      </c>
    </row>
    <row r="8" spans="1:10" ht="13.5" customHeight="1" x14ac:dyDescent="0.25">
      <c r="A8" s="2010" t="s">
        <v>148</v>
      </c>
      <c r="B8" s="1928">
        <v>2</v>
      </c>
      <c r="C8" s="1928">
        <v>4</v>
      </c>
      <c r="D8" s="1928">
        <v>4</v>
      </c>
      <c r="E8" s="1928">
        <v>4</v>
      </c>
      <c r="F8" s="1928">
        <v>2</v>
      </c>
      <c r="G8" s="112">
        <v>-0.38755146948480279</v>
      </c>
      <c r="H8" s="113">
        <v>4.6860977596625553E-2</v>
      </c>
      <c r="I8" s="112">
        <v>-0.39294516739158325</v>
      </c>
      <c r="J8" s="114">
        <v>-1.2373017216482096E-2</v>
      </c>
    </row>
    <row r="9" spans="1:10" ht="13.5" customHeight="1" x14ac:dyDescent="0.25">
      <c r="A9" s="2010" t="s">
        <v>404</v>
      </c>
      <c r="B9" s="1928">
        <v>0</v>
      </c>
      <c r="C9" s="1928">
        <v>0</v>
      </c>
      <c r="D9" s="1928">
        <v>2</v>
      </c>
      <c r="E9" s="1928">
        <v>1</v>
      </c>
      <c r="F9" s="1928">
        <v>0</v>
      </c>
      <c r="G9" s="112">
        <v>-1.929348429419087</v>
      </c>
      <c r="H9" s="113"/>
      <c r="I9" s="112"/>
      <c r="J9" s="115"/>
    </row>
    <row r="10" spans="1:10" ht="13.5" customHeight="1" x14ac:dyDescent="0.25">
      <c r="A10" s="2016" t="s">
        <v>159</v>
      </c>
      <c r="B10" s="1931">
        <v>109</v>
      </c>
      <c r="C10" s="1931">
        <v>102</v>
      </c>
      <c r="D10" s="1931">
        <v>104</v>
      </c>
      <c r="E10" s="1931">
        <v>107</v>
      </c>
      <c r="F10" s="1931">
        <v>92</v>
      </c>
      <c r="G10" s="116">
        <v>7.3454063318168838E-2</v>
      </c>
      <c r="H10" s="117">
        <v>0.18515809893397761</v>
      </c>
      <c r="I10" s="116">
        <v>6.0716655916947415E-2</v>
      </c>
      <c r="J10" s="118">
        <v>0.11591381423354274</v>
      </c>
    </row>
    <row r="11" spans="1:10" ht="13.5" customHeight="1" x14ac:dyDescent="0.25">
      <c r="A11" s="2010" t="s">
        <v>170</v>
      </c>
      <c r="B11" s="1928">
        <v>-23</v>
      </c>
      <c r="C11" s="1928">
        <v>-22</v>
      </c>
      <c r="D11" s="1928">
        <v>-21</v>
      </c>
      <c r="E11" s="1928">
        <v>-21</v>
      </c>
      <c r="F11" s="1928">
        <v>-21</v>
      </c>
      <c r="G11" s="112">
        <v>2.6769959403644794E-2</v>
      </c>
      <c r="H11" s="113">
        <v>8.5036946394870361E-2</v>
      </c>
      <c r="I11" s="112">
        <v>1.9927382647020986E-2</v>
      </c>
      <c r="J11" s="114">
        <v>2.3642860427171453E-2</v>
      </c>
    </row>
    <row r="12" spans="1:10" ht="13.5" customHeight="1" x14ac:dyDescent="0.25">
      <c r="A12" s="2010" t="s">
        <v>405</v>
      </c>
      <c r="B12" s="1928">
        <v>-39</v>
      </c>
      <c r="C12" s="1928">
        <v>-39</v>
      </c>
      <c r="D12" s="1928">
        <v>-39</v>
      </c>
      <c r="E12" s="1928">
        <v>-40</v>
      </c>
      <c r="F12" s="1928">
        <v>-36</v>
      </c>
      <c r="G12" s="112">
        <v>-1.2404416416470943E-2</v>
      </c>
      <c r="H12" s="113">
        <v>7.576713280705305E-2</v>
      </c>
      <c r="I12" s="112">
        <v>-2.5596276615836633E-2</v>
      </c>
      <c r="J12" s="114">
        <v>8.3255157326731499E-3</v>
      </c>
    </row>
    <row r="13" spans="1:10" ht="13.5" customHeight="1" x14ac:dyDescent="0.25">
      <c r="A13" s="2016" t="s">
        <v>183</v>
      </c>
      <c r="B13" s="1924">
        <v>-62</v>
      </c>
      <c r="C13" s="1924">
        <v>-62</v>
      </c>
      <c r="D13" s="1924">
        <v>-61</v>
      </c>
      <c r="E13" s="1924">
        <v>-62</v>
      </c>
      <c r="F13" s="1924">
        <v>-58</v>
      </c>
      <c r="G13" s="116">
        <v>5.2266072181739176E-4</v>
      </c>
      <c r="H13" s="117">
        <v>7.5924675067832403E-2</v>
      </c>
      <c r="I13" s="116">
        <v>-1.0299953863045275E-2</v>
      </c>
      <c r="J13" s="118">
        <v>1.0952490028926842E-2</v>
      </c>
    </row>
    <row r="14" spans="1:10" ht="13.5" customHeight="1" x14ac:dyDescent="0.25">
      <c r="A14" s="2016" t="s">
        <v>186</v>
      </c>
      <c r="B14" s="1924">
        <v>47</v>
      </c>
      <c r="C14" s="1924">
        <v>40</v>
      </c>
      <c r="D14" s="1924">
        <v>43</v>
      </c>
      <c r="E14" s="1924">
        <v>45</v>
      </c>
      <c r="F14" s="1924">
        <v>34</v>
      </c>
      <c r="G14" s="116">
        <v>0.18603615544680974</v>
      </c>
      <c r="H14" s="117">
        <v>0.36571663664605758</v>
      </c>
      <c r="I14" s="116">
        <v>0.1696696229205894</v>
      </c>
      <c r="J14" s="118">
        <v>0.28974232612777517</v>
      </c>
    </row>
    <row r="15" spans="1:10" ht="13.5" customHeight="1" x14ac:dyDescent="0.25">
      <c r="A15" s="2010" t="s">
        <v>188</v>
      </c>
      <c r="B15" s="1928">
        <v>-1</v>
      </c>
      <c r="C15" s="1928">
        <v>0</v>
      </c>
      <c r="D15" s="1928">
        <v>-1</v>
      </c>
      <c r="E15" s="1928">
        <v>-2</v>
      </c>
      <c r="F15" s="1928">
        <v>-1</v>
      </c>
      <c r="G15" s="112"/>
      <c r="H15" s="113">
        <v>0.11308416604505389</v>
      </c>
      <c r="I15" s="112"/>
      <c r="J15" s="114">
        <v>5.0103098712271255E-2</v>
      </c>
    </row>
    <row r="16" spans="1:10" ht="13.5" customHeight="1" x14ac:dyDescent="0.25">
      <c r="A16" s="2016" t="s">
        <v>189</v>
      </c>
      <c r="B16" s="1924">
        <v>46</v>
      </c>
      <c r="C16" s="1924">
        <v>40</v>
      </c>
      <c r="D16" s="1924">
        <v>42</v>
      </c>
      <c r="E16" s="1924">
        <v>43</v>
      </c>
      <c r="F16" s="1924">
        <v>33</v>
      </c>
      <c r="G16" s="116">
        <v>0.15340043309955309</v>
      </c>
      <c r="H16" s="117">
        <v>0.373799083629343</v>
      </c>
      <c r="I16" s="116">
        <v>0.13626969601769012</v>
      </c>
      <c r="J16" s="118">
        <v>0.29741186952759868</v>
      </c>
    </row>
    <row r="17" spans="1:14" ht="13.5" customHeight="1" x14ac:dyDescent="0.25">
      <c r="A17" s="2013"/>
      <c r="B17" s="2041"/>
      <c r="C17" s="2041"/>
      <c r="D17" s="2041"/>
      <c r="E17" s="2041"/>
      <c r="F17" s="2041"/>
      <c r="G17" s="2012"/>
      <c r="H17" s="1929"/>
      <c r="I17" s="2046"/>
      <c r="J17" s="2045"/>
    </row>
    <row r="18" spans="1:14" ht="13.5" customHeight="1" x14ac:dyDescent="0.25">
      <c r="A18" s="2010" t="s">
        <v>406</v>
      </c>
      <c r="B18" s="102">
        <v>56.9</v>
      </c>
      <c r="C18" s="102">
        <v>60.8</v>
      </c>
      <c r="D18" s="102">
        <v>58.7</v>
      </c>
      <c r="E18" s="102">
        <v>57.9</v>
      </c>
      <c r="F18" s="102">
        <v>63</v>
      </c>
      <c r="G18" s="103"/>
      <c r="H18" s="96"/>
      <c r="I18" s="2046"/>
      <c r="J18" s="2045"/>
    </row>
    <row r="19" spans="1:14" s="1904" customFormat="1" ht="13.5" customHeight="1" x14ac:dyDescent="0.15">
      <c r="A19" s="1930" t="s">
        <v>407</v>
      </c>
      <c r="B19" s="102">
        <v>11.429276453387477</v>
      </c>
      <c r="C19" s="102">
        <v>10.778171953978129</v>
      </c>
      <c r="D19" s="102">
        <v>11.692312707763094</v>
      </c>
      <c r="E19" s="102">
        <v>12.727107631580182</v>
      </c>
      <c r="F19" s="102">
        <v>10.23003221920513</v>
      </c>
      <c r="G19" s="103"/>
      <c r="H19" s="96"/>
      <c r="I19" s="2055"/>
      <c r="J19" s="2054"/>
    </row>
    <row r="20" spans="1:14" ht="13.5" customHeight="1" x14ac:dyDescent="0.25">
      <c r="A20" s="2010" t="s">
        <v>408</v>
      </c>
      <c r="B20" s="97">
        <v>1306</v>
      </c>
      <c r="C20" s="97">
        <v>1158</v>
      </c>
      <c r="D20" s="97">
        <v>1138</v>
      </c>
      <c r="E20" s="97">
        <v>1054</v>
      </c>
      <c r="F20" s="97">
        <v>1015</v>
      </c>
      <c r="G20" s="105">
        <v>0.1282965461253176</v>
      </c>
      <c r="H20" s="121">
        <v>0.28684271256165439</v>
      </c>
      <c r="I20" s="105">
        <v>0.13909687395085624</v>
      </c>
      <c r="J20" s="106">
        <v>0.25248179405396964</v>
      </c>
    </row>
    <row r="21" spans="1:14" ht="13.5" customHeight="1" x14ac:dyDescent="0.25">
      <c r="A21" s="1930" t="s">
        <v>409</v>
      </c>
      <c r="B21" s="97">
        <v>4953</v>
      </c>
      <c r="C21" s="97">
        <v>5080</v>
      </c>
      <c r="D21" s="97">
        <v>5081</v>
      </c>
      <c r="E21" s="97">
        <v>4818</v>
      </c>
      <c r="F21" s="97">
        <v>4787</v>
      </c>
      <c r="G21" s="105">
        <v>-2.4985144842211149E-2</v>
      </c>
      <c r="H21" s="121">
        <v>3.4677723329229249E-2</v>
      </c>
      <c r="I21" s="105">
        <v>-1.6186049707454409E-2</v>
      </c>
      <c r="J21" s="106">
        <v>7.619711168874721E-3</v>
      </c>
    </row>
    <row r="22" spans="1:14" ht="13.5" customHeight="1" thickBot="1" x14ac:dyDescent="0.3">
      <c r="A22" s="2010" t="s">
        <v>410</v>
      </c>
      <c r="B22" s="97">
        <v>899</v>
      </c>
      <c r="C22" s="97">
        <v>922</v>
      </c>
      <c r="D22" s="97">
        <v>934</v>
      </c>
      <c r="E22" s="97">
        <v>944</v>
      </c>
      <c r="F22" s="97">
        <v>921</v>
      </c>
      <c r="G22" s="107">
        <v>-2.4732721792119272E-2</v>
      </c>
      <c r="H22" s="122">
        <v>-2.3589309364076438E-2</v>
      </c>
      <c r="I22" s="107">
        <v>-2.4732721792119272E-2</v>
      </c>
      <c r="J22" s="108">
        <v>-2.3589309364076438E-2</v>
      </c>
      <c r="N22" s="2042"/>
    </row>
    <row r="23" spans="1:14" ht="13.5" customHeight="1" thickBot="1" x14ac:dyDescent="0.3">
      <c r="A23" s="1904"/>
      <c r="B23" s="1904"/>
      <c r="C23" s="1904"/>
      <c r="D23" s="1904"/>
      <c r="E23" s="1904"/>
      <c r="F23" s="1904"/>
      <c r="G23" s="1904"/>
      <c r="H23" s="1904"/>
    </row>
    <row r="24" spans="1:14" ht="13.5" customHeight="1" x14ac:dyDescent="0.25">
      <c r="A24" s="2009" t="s">
        <v>1289</v>
      </c>
      <c r="B24" s="2038"/>
      <c r="C24" s="2038"/>
      <c r="D24" s="2038"/>
      <c r="E24" s="2038"/>
      <c r="F24" s="2038"/>
      <c r="G24" s="2037" t="s">
        <v>403</v>
      </c>
      <c r="H24" s="2036"/>
      <c r="I24" s="2035" t="s">
        <v>411</v>
      </c>
      <c r="J24" s="2034"/>
    </row>
    <row r="25" spans="1:14" ht="13.5" customHeight="1" thickBot="1" x14ac:dyDescent="0.3">
      <c r="A25" s="1904"/>
      <c r="B25" s="1904"/>
      <c r="C25" s="1904"/>
      <c r="D25" s="1904"/>
      <c r="E25" s="1904"/>
      <c r="F25" s="1904"/>
      <c r="G25" s="2033"/>
      <c r="H25" s="1906"/>
      <c r="I25" s="2032"/>
      <c r="J25" s="2031"/>
    </row>
    <row r="26" spans="1:14" ht="13.5" customHeight="1" thickBot="1" x14ac:dyDescent="0.3">
      <c r="A26" s="2003" t="s">
        <v>412</v>
      </c>
      <c r="B26" s="2030" t="s">
        <v>1364</v>
      </c>
      <c r="C26" s="2030" t="s">
        <v>580</v>
      </c>
      <c r="D26" s="2030" t="s">
        <v>131</v>
      </c>
      <c r="E26" s="2030" t="s">
        <v>132</v>
      </c>
      <c r="F26" s="2030" t="s">
        <v>133</v>
      </c>
      <c r="G26" s="2028" t="s">
        <v>1460</v>
      </c>
      <c r="H26" s="2029" t="s">
        <v>1459</v>
      </c>
      <c r="I26" s="2028" t="s">
        <v>1460</v>
      </c>
      <c r="J26" s="1991" t="s">
        <v>1459</v>
      </c>
    </row>
    <row r="27" spans="1:14" ht="13.5" customHeight="1" x14ac:dyDescent="0.25">
      <c r="A27" s="1961" t="s">
        <v>413</v>
      </c>
      <c r="B27" s="2001">
        <v>0</v>
      </c>
      <c r="C27" s="2001">
        <v>0</v>
      </c>
      <c r="D27" s="2001">
        <v>0</v>
      </c>
      <c r="E27" s="2001">
        <v>0</v>
      </c>
      <c r="F27" s="2001">
        <v>0</v>
      </c>
      <c r="G27" s="2018">
        <v>0.30759212511348744</v>
      </c>
      <c r="H27" s="2053">
        <v>0.52114313483912111</v>
      </c>
      <c r="I27" s="124">
        <v>0.31939258891715938</v>
      </c>
      <c r="J27" s="125">
        <v>0.48136349281911017</v>
      </c>
    </row>
    <row r="28" spans="1:14" ht="13.5" customHeight="1" x14ac:dyDescent="0.25">
      <c r="A28" s="1961" t="s">
        <v>414</v>
      </c>
      <c r="B28" s="2001">
        <v>26.2</v>
      </c>
      <c r="C28" s="2001">
        <v>26.4</v>
      </c>
      <c r="D28" s="2001">
        <v>26.7</v>
      </c>
      <c r="E28" s="2001">
        <v>25.7</v>
      </c>
      <c r="F28" s="2001">
        <v>25</v>
      </c>
      <c r="G28" s="2018">
        <v>-7.7454078446003161E-3</v>
      </c>
      <c r="H28" s="2053">
        <v>4.6040435042745909E-2</v>
      </c>
      <c r="I28" s="126">
        <v>1.6696980878212475E-3</v>
      </c>
      <c r="J28" s="125">
        <v>1.7505254036228601E-2</v>
      </c>
    </row>
    <row r="29" spans="1:14" ht="13.5" customHeight="1" thickBot="1" x14ac:dyDescent="0.3">
      <c r="A29" s="1960" t="s">
        <v>415</v>
      </c>
      <c r="B29" s="2000">
        <v>1.3</v>
      </c>
      <c r="C29" s="2000">
        <v>1.3</v>
      </c>
      <c r="D29" s="2000">
        <v>1.3</v>
      </c>
      <c r="E29" s="2000">
        <v>1.2</v>
      </c>
      <c r="F29" s="2000">
        <v>1.2</v>
      </c>
      <c r="G29" s="2052">
        <v>2.3707122112832879E-2</v>
      </c>
      <c r="H29" s="2051">
        <v>0.10919759646417049</v>
      </c>
      <c r="I29" s="127">
        <v>3.3085062242331764E-2</v>
      </c>
      <c r="J29" s="128">
        <v>7.955031571078286E-2</v>
      </c>
    </row>
    <row r="30" spans="1:14" ht="13.5" customHeight="1" x14ac:dyDescent="0.25">
      <c r="A30" s="1926" t="s">
        <v>416</v>
      </c>
      <c r="B30" s="1994">
        <v>27.5</v>
      </c>
      <c r="C30" s="1994">
        <v>27.7</v>
      </c>
      <c r="D30" s="1994">
        <v>28</v>
      </c>
      <c r="E30" s="1994">
        <v>26.9</v>
      </c>
      <c r="F30" s="1994">
        <v>26.2</v>
      </c>
      <c r="G30" s="2050">
        <v>-6.0557765355715443E-3</v>
      </c>
      <c r="H30" s="2049">
        <v>4.9205551928398261E-2</v>
      </c>
      <c r="I30" s="129">
        <v>3.3587968218322661E-3</v>
      </c>
      <c r="J30" s="130">
        <v>2.0608680560753712E-2</v>
      </c>
      <c r="K30" s="2042"/>
      <c r="L30" s="2042"/>
    </row>
    <row r="31" spans="1:14" ht="13.5" customHeight="1" x14ac:dyDescent="0.25">
      <c r="A31" s="1956"/>
      <c r="B31" s="1999"/>
      <c r="C31" s="1999"/>
      <c r="D31" s="1999"/>
      <c r="E31" s="1999"/>
      <c r="F31" s="1999"/>
      <c r="G31" s="2048"/>
      <c r="H31" s="2047"/>
      <c r="I31" s="2046"/>
      <c r="J31" s="2045"/>
      <c r="K31" s="2042"/>
      <c r="L31" s="2042"/>
    </row>
    <row r="32" spans="1:14" ht="13.5" customHeight="1" x14ac:dyDescent="0.25">
      <c r="A32" s="1930" t="s">
        <v>417</v>
      </c>
      <c r="B32" s="1996">
        <v>0.29999999999999893</v>
      </c>
      <c r="C32" s="1996">
        <v>0.30000000000000071</v>
      </c>
      <c r="D32" s="1996">
        <v>0.40000000000000036</v>
      </c>
      <c r="E32" s="1996">
        <v>0.29999999999999893</v>
      </c>
      <c r="F32" s="1996">
        <v>0.40000000000000036</v>
      </c>
      <c r="G32" s="112">
        <v>-8.0135341440361829E-2</v>
      </c>
      <c r="H32" s="113">
        <v>-1.1769486223546233E-2</v>
      </c>
      <c r="I32" s="112">
        <v>-7.1833953416425844E-2</v>
      </c>
      <c r="J32" s="114">
        <v>-3.7612850448068391E-2</v>
      </c>
      <c r="K32" s="2042"/>
      <c r="L32" s="2042"/>
    </row>
    <row r="33" spans="1:12" ht="13.5" customHeight="1" thickBot="1" x14ac:dyDescent="0.3">
      <c r="A33" s="1948" t="s">
        <v>418</v>
      </c>
      <c r="B33" s="1995">
        <v>8.3000000000000007</v>
      </c>
      <c r="C33" s="1995">
        <v>8.5</v>
      </c>
      <c r="D33" s="1995">
        <v>8.6999999999999993</v>
      </c>
      <c r="E33" s="1995">
        <v>8.8000000000000007</v>
      </c>
      <c r="F33" s="1995">
        <v>8.1999999999999993</v>
      </c>
      <c r="G33" s="131">
        <v>-2.3295912824093601E-2</v>
      </c>
      <c r="H33" s="132">
        <v>4.7792700217250683E-3</v>
      </c>
      <c r="I33" s="131">
        <v>-1.3773007131548276E-2</v>
      </c>
      <c r="J33" s="133">
        <v>-2.3911227660968315E-2</v>
      </c>
      <c r="K33" s="2042"/>
      <c r="L33" s="2042"/>
    </row>
    <row r="34" spans="1:12" ht="13.5" customHeight="1" thickBot="1" x14ac:dyDescent="0.3">
      <c r="A34" s="1926" t="s">
        <v>419</v>
      </c>
      <c r="B34" s="1994">
        <v>8.6</v>
      </c>
      <c r="C34" s="1994">
        <v>8.8000000000000007</v>
      </c>
      <c r="D34" s="1994">
        <v>9.1</v>
      </c>
      <c r="E34" s="1994">
        <v>9.1</v>
      </c>
      <c r="F34" s="1994">
        <v>8.6</v>
      </c>
      <c r="G34" s="134">
        <v>-2.5511819612667797E-2</v>
      </c>
      <c r="H34" s="135">
        <v>4.1604571241995458E-3</v>
      </c>
      <c r="I34" s="134">
        <v>-1.6034368121465969E-2</v>
      </c>
      <c r="J34" s="136">
        <v>-2.4421516346617711E-2</v>
      </c>
    </row>
    <row r="35" spans="1:12" ht="15" x14ac:dyDescent="0.25">
      <c r="A35" s="1904"/>
      <c r="B35" s="1904"/>
      <c r="C35" s="1904"/>
      <c r="D35" s="1904"/>
      <c r="E35" s="1904"/>
      <c r="F35" s="1904"/>
      <c r="G35" s="1904"/>
      <c r="H35" s="1909"/>
    </row>
    <row r="36" spans="1:12" ht="15" hidden="1" customHeight="1" x14ac:dyDescent="0.25">
      <c r="A36" s="1904"/>
      <c r="B36" s="1904"/>
      <c r="C36" s="1904"/>
      <c r="D36" s="1904"/>
      <c r="E36" s="1904"/>
      <c r="F36" s="1904"/>
      <c r="G36" s="1904"/>
      <c r="H36" s="1904"/>
    </row>
    <row r="37" spans="1:12" ht="15" hidden="1" customHeight="1" x14ac:dyDescent="0.25">
      <c r="A37" s="1909"/>
      <c r="B37" s="1909"/>
      <c r="C37" s="1909"/>
      <c r="D37" s="1909"/>
      <c r="E37" s="1909"/>
      <c r="F37" s="1909"/>
      <c r="G37" s="1909"/>
      <c r="H37" s="1909"/>
    </row>
    <row r="38" spans="1:12" ht="15" hidden="1" customHeight="1" x14ac:dyDescent="0.25">
      <c r="A38" s="1909"/>
      <c r="B38" s="1909"/>
      <c r="C38" s="1909"/>
      <c r="D38" s="1909"/>
      <c r="E38" s="1909"/>
      <c r="F38" s="1909"/>
      <c r="G38" s="1909"/>
      <c r="H38" s="1909"/>
    </row>
    <row r="39" spans="1:12" ht="15" hidden="1" customHeight="1" x14ac:dyDescent="0.25">
      <c r="A39" s="1909"/>
      <c r="B39" s="1909"/>
      <c r="C39" s="1909"/>
      <c r="D39" s="1909"/>
      <c r="E39" s="1909"/>
      <c r="F39" s="1909"/>
      <c r="G39" s="1909"/>
      <c r="H39" s="1909"/>
    </row>
    <row r="40" spans="1:12" ht="15" hidden="1" customHeight="1" x14ac:dyDescent="0.25">
      <c r="A40" s="1909"/>
      <c r="B40" s="1909"/>
      <c r="C40" s="1909"/>
      <c r="D40" s="1909"/>
      <c r="E40" s="1909"/>
      <c r="F40" s="1909"/>
      <c r="G40" s="1909"/>
      <c r="H40" s="1909"/>
    </row>
    <row r="41" spans="1:12" ht="15" hidden="1" customHeight="1" x14ac:dyDescent="0.25">
      <c r="A41" s="1909"/>
      <c r="B41" s="1909"/>
      <c r="C41" s="1909" t="s">
        <v>136</v>
      </c>
      <c r="D41" s="1909" t="s">
        <v>136</v>
      </c>
      <c r="E41" s="1909"/>
      <c r="F41" s="1909"/>
      <c r="G41" s="1909"/>
      <c r="H41" s="1909"/>
    </row>
    <row r="42" spans="1:12" ht="15" hidden="1" customHeight="1" x14ac:dyDescent="0.25">
      <c r="A42" s="1909"/>
      <c r="B42" s="1909"/>
      <c r="C42" s="1909"/>
      <c r="D42" s="1909"/>
      <c r="E42" s="1909"/>
      <c r="F42" s="1909"/>
      <c r="G42" s="1909"/>
      <c r="H42" s="1909"/>
    </row>
    <row r="43" spans="1:12" ht="15" hidden="1" customHeight="1" x14ac:dyDescent="0.25">
      <c r="A43" s="1909"/>
      <c r="B43" s="1909"/>
      <c r="C43" s="1909"/>
      <c r="D43" s="1909"/>
      <c r="E43" s="1909"/>
      <c r="F43" s="1909"/>
      <c r="G43" s="1909"/>
      <c r="H43" s="1909"/>
    </row>
    <row r="44" spans="1:12" ht="15" hidden="1" customHeight="1" x14ac:dyDescent="0.25">
      <c r="A44" s="1909"/>
      <c r="B44" s="1909"/>
      <c r="C44" s="1909"/>
      <c r="D44" s="1909"/>
      <c r="E44" s="1909"/>
      <c r="F44" s="1909"/>
      <c r="G44" s="1909"/>
      <c r="H44" s="1909"/>
    </row>
    <row r="45" spans="1:12" ht="15" hidden="1" customHeight="1" x14ac:dyDescent="0.25">
      <c r="A45" s="1909"/>
      <c r="B45" s="1909"/>
      <c r="C45" s="1909"/>
      <c r="D45" s="1909"/>
      <c r="E45" s="1909"/>
      <c r="F45" s="1909"/>
      <c r="G45" s="1909"/>
      <c r="H45" s="1909"/>
    </row>
    <row r="46" spans="1:12" ht="15" hidden="1" customHeight="1" x14ac:dyDescent="0.25">
      <c r="A46" s="1909"/>
      <c r="B46" s="1909"/>
      <c r="C46" s="1909"/>
      <c r="D46" s="1909"/>
      <c r="E46" s="1909"/>
      <c r="F46" s="1909"/>
      <c r="G46" s="1909"/>
      <c r="H46" s="1909"/>
    </row>
    <row r="47" spans="1:12" ht="15" hidden="1" customHeight="1" x14ac:dyDescent="0.25">
      <c r="A47" s="1909"/>
      <c r="B47" s="1909"/>
      <c r="C47" s="1909"/>
      <c r="D47" s="1909"/>
      <c r="E47" s="1909"/>
      <c r="F47" s="1909"/>
      <c r="G47" s="1909"/>
      <c r="H47" s="1909"/>
    </row>
    <row r="48" spans="1:12" ht="15" hidden="1" customHeight="1" x14ac:dyDescent="0.25">
      <c r="A48" s="1909"/>
      <c r="B48" s="1909"/>
      <c r="C48" s="1909"/>
      <c r="D48" s="1909"/>
      <c r="E48" s="1909"/>
      <c r="F48" s="1909"/>
      <c r="G48" s="1909"/>
      <c r="H48" s="1909"/>
    </row>
    <row r="49" spans="1:10" ht="15" hidden="1" customHeight="1" x14ac:dyDescent="0.25">
      <c r="A49" s="1909"/>
      <c r="B49" s="1909"/>
      <c r="C49" s="1909"/>
      <c r="D49" s="1909"/>
      <c r="E49" s="1909"/>
      <c r="F49" s="1909"/>
      <c r="G49" s="1909"/>
      <c r="H49" s="1909"/>
    </row>
    <row r="50" spans="1:10" ht="15" hidden="1" customHeight="1" x14ac:dyDescent="0.25">
      <c r="A50" s="1909"/>
      <c r="B50" s="1909"/>
      <c r="C50" s="1909"/>
      <c r="D50" s="1909"/>
      <c r="E50" s="1909"/>
      <c r="F50" s="1909"/>
      <c r="G50" s="1909"/>
      <c r="H50" s="1909"/>
    </row>
    <row r="51" spans="1:10" ht="15" hidden="1" customHeight="1" x14ac:dyDescent="0.25">
      <c r="A51" s="1909"/>
      <c r="B51" s="1909"/>
      <c r="C51" s="1909"/>
      <c r="D51" s="1909"/>
      <c r="E51" s="1909"/>
      <c r="F51" s="1909"/>
      <c r="G51" s="1909"/>
      <c r="H51" s="1909"/>
    </row>
    <row r="52" spans="1:10" ht="15" hidden="1" customHeight="1" x14ac:dyDescent="0.25">
      <c r="A52" s="1909"/>
      <c r="B52" s="1909"/>
      <c r="C52" s="1909"/>
      <c r="D52" s="1909"/>
      <c r="E52" s="1909"/>
      <c r="F52" s="1909"/>
      <c r="G52" s="1909"/>
      <c r="H52" s="1909"/>
    </row>
    <row r="53" spans="1:10" ht="15" hidden="1" customHeight="1" x14ac:dyDescent="0.25">
      <c r="A53" s="1909"/>
      <c r="B53" s="1909"/>
      <c r="C53" s="1909"/>
      <c r="D53" s="1909"/>
      <c r="E53" s="1909"/>
      <c r="F53" s="1909"/>
      <c r="G53" s="1909"/>
      <c r="H53" s="1909"/>
    </row>
    <row r="54" spans="1:10" ht="2.25" hidden="1" customHeight="1" x14ac:dyDescent="0.25">
      <c r="A54" s="1909"/>
      <c r="B54" s="1909"/>
      <c r="C54" s="1909"/>
      <c r="D54" s="1909"/>
      <c r="E54" s="1909"/>
      <c r="F54" s="1909"/>
      <c r="G54" s="1909"/>
      <c r="H54" s="1909"/>
    </row>
    <row r="55" spans="1:10" ht="15" hidden="1" customHeight="1" x14ac:dyDescent="0.25">
      <c r="A55" s="1909"/>
      <c r="B55" s="1909"/>
      <c r="C55" s="1909"/>
      <c r="D55" s="1909"/>
      <c r="E55" s="1909"/>
      <c r="F55" s="1909"/>
      <c r="G55" s="1909"/>
      <c r="H55" s="1909"/>
    </row>
    <row r="56" spans="1:10" ht="15" hidden="1" customHeight="1" x14ac:dyDescent="0.25">
      <c r="A56" s="1909"/>
      <c r="B56" s="1909"/>
      <c r="C56" s="1909"/>
      <c r="D56" s="1909"/>
      <c r="E56" s="1909"/>
      <c r="F56" s="1909"/>
      <c r="G56" s="1909"/>
      <c r="H56" s="1909"/>
    </row>
    <row r="57" spans="1:10" ht="15" hidden="1" customHeight="1" x14ac:dyDescent="0.25">
      <c r="A57" s="1909"/>
      <c r="B57" s="1909"/>
      <c r="C57" s="1909"/>
      <c r="D57" s="1909"/>
      <c r="E57" s="1909"/>
      <c r="F57" s="1909"/>
      <c r="G57" s="1909"/>
      <c r="H57" s="1909"/>
    </row>
    <row r="58" spans="1:10" ht="15" hidden="1" customHeight="1" x14ac:dyDescent="0.25">
      <c r="A58" s="1909"/>
      <c r="B58" s="1909"/>
      <c r="C58" s="1909"/>
      <c r="D58" s="1909"/>
      <c r="E58" s="1909"/>
      <c r="F58" s="1909"/>
      <c r="G58" s="1909"/>
      <c r="H58" s="1909"/>
    </row>
    <row r="59" spans="1:10" ht="15" hidden="1" customHeight="1" x14ac:dyDescent="0.25">
      <c r="A59" s="1909"/>
      <c r="B59" s="1909"/>
      <c r="C59" s="1909"/>
      <c r="D59" s="1909"/>
      <c r="E59" s="1909"/>
      <c r="F59" s="1909"/>
      <c r="G59" s="1909"/>
      <c r="H59" s="1909"/>
    </row>
    <row r="60" spans="1:10" ht="15" hidden="1" customHeight="1" x14ac:dyDescent="0.25">
      <c r="A60" s="1909"/>
      <c r="B60" s="1909"/>
      <c r="C60" s="1909"/>
      <c r="D60" s="1909"/>
      <c r="E60" s="1909"/>
      <c r="F60" s="1909"/>
      <c r="G60" s="1909"/>
      <c r="H60" s="1909"/>
    </row>
    <row r="61" spans="1:10" ht="15" hidden="1" customHeight="1" x14ac:dyDescent="0.25">
      <c r="A61" s="1904"/>
      <c r="B61" s="1904"/>
      <c r="C61" s="1904"/>
      <c r="D61" s="1904"/>
      <c r="E61" s="1904"/>
      <c r="F61" s="1904"/>
      <c r="G61" s="1904"/>
      <c r="H61" s="1904"/>
    </row>
    <row r="62" spans="1:10" ht="13.5" customHeight="1" x14ac:dyDescent="0.25">
      <c r="A62" s="1940" t="s">
        <v>1288</v>
      </c>
      <c r="B62" s="2020"/>
      <c r="C62" s="2020"/>
      <c r="D62" s="2020"/>
      <c r="E62" s="2020"/>
      <c r="F62" s="2020"/>
      <c r="G62" s="2020"/>
      <c r="H62" s="2020"/>
    </row>
    <row r="63" spans="1:10" ht="13.5" customHeight="1" thickBot="1" x14ac:dyDescent="0.3">
      <c r="A63" s="1904"/>
      <c r="B63" s="1904"/>
      <c r="C63" s="1904"/>
      <c r="D63" s="1904"/>
      <c r="E63" s="1904"/>
      <c r="F63" s="1904"/>
      <c r="G63" s="1904"/>
      <c r="H63" s="1904"/>
    </row>
    <row r="64" spans="1:10" ht="13.5" customHeight="1" x14ac:dyDescent="0.25">
      <c r="A64" s="2009" t="s">
        <v>1287</v>
      </c>
      <c r="B64" s="2038"/>
      <c r="C64" s="2038"/>
      <c r="D64" s="2038"/>
      <c r="E64" s="2038"/>
      <c r="F64" s="2038"/>
      <c r="G64" s="2044" t="s">
        <v>403</v>
      </c>
      <c r="H64" s="1971"/>
      <c r="I64" s="2043" t="s">
        <v>411</v>
      </c>
      <c r="J64" s="1993"/>
    </row>
    <row r="65" spans="1:15" ht="13.5" customHeight="1" thickBot="1" x14ac:dyDescent="0.3">
      <c r="A65" s="1904"/>
      <c r="B65" s="1904"/>
      <c r="C65" s="1904"/>
      <c r="D65" s="1904"/>
      <c r="E65" s="1904"/>
      <c r="F65" s="1904"/>
      <c r="G65" s="2005"/>
      <c r="H65" s="2019"/>
      <c r="J65" s="1992"/>
    </row>
    <row r="66" spans="1:15" ht="13.5" customHeight="1" thickBot="1" x14ac:dyDescent="0.3">
      <c r="A66" s="2003" t="s">
        <v>130</v>
      </c>
      <c r="B66" s="2030" t="s">
        <v>1364</v>
      </c>
      <c r="C66" s="2030" t="s">
        <v>580</v>
      </c>
      <c r="D66" s="2030" t="s">
        <v>131</v>
      </c>
      <c r="E66" s="2030" t="s">
        <v>132</v>
      </c>
      <c r="F66" s="2030" t="s">
        <v>133</v>
      </c>
      <c r="G66" s="2028" t="s">
        <v>1460</v>
      </c>
      <c r="H66" s="2029" t="s">
        <v>1459</v>
      </c>
      <c r="I66" s="2028" t="s">
        <v>1460</v>
      </c>
      <c r="J66" s="1991" t="s">
        <v>1459</v>
      </c>
    </row>
    <row r="67" spans="1:15" ht="13.5" customHeight="1" x14ac:dyDescent="0.25">
      <c r="A67" s="2010" t="s">
        <v>141</v>
      </c>
      <c r="B67" s="1933">
        <v>183</v>
      </c>
      <c r="C67" s="1933">
        <v>179</v>
      </c>
      <c r="D67" s="1933">
        <v>180</v>
      </c>
      <c r="E67" s="1933">
        <v>169</v>
      </c>
      <c r="F67" s="1933">
        <v>165</v>
      </c>
      <c r="G67" s="615">
        <v>1.9475735200304545E-2</v>
      </c>
      <c r="H67" s="137">
        <v>0.10968930978772651</v>
      </c>
      <c r="I67" s="138">
        <v>-5.3785547799527489E-3</v>
      </c>
      <c r="J67" s="111">
        <v>0.13126051239677916</v>
      </c>
    </row>
    <row r="68" spans="1:15" ht="13.5" customHeight="1" x14ac:dyDescent="0.25">
      <c r="A68" s="2010" t="s">
        <v>118</v>
      </c>
      <c r="B68" s="1928">
        <v>63</v>
      </c>
      <c r="C68" s="1928">
        <v>63</v>
      </c>
      <c r="D68" s="1928">
        <v>57</v>
      </c>
      <c r="E68" s="1928">
        <v>63</v>
      </c>
      <c r="F68" s="1928">
        <v>65</v>
      </c>
      <c r="G68" s="112">
        <v>1.4928855203908409E-3</v>
      </c>
      <c r="H68" s="114">
        <v>-4.261784300001259E-2</v>
      </c>
      <c r="I68" s="138">
        <v>-2.449279566866025E-3</v>
      </c>
      <c r="J68" s="114">
        <v>-2.8091803675802329E-2</v>
      </c>
    </row>
    <row r="69" spans="1:15" ht="13.5" customHeight="1" x14ac:dyDescent="0.25">
      <c r="A69" s="2010" t="s">
        <v>148</v>
      </c>
      <c r="B69" s="1928">
        <v>4</v>
      </c>
      <c r="C69" s="1928">
        <v>7</v>
      </c>
      <c r="D69" s="1928">
        <v>6</v>
      </c>
      <c r="E69" s="1928">
        <v>8</v>
      </c>
      <c r="F69" s="1928">
        <v>5</v>
      </c>
      <c r="G69" s="112">
        <v>-0.35842591859916684</v>
      </c>
      <c r="H69" s="114">
        <v>-0.15461361934182283</v>
      </c>
      <c r="I69" s="138">
        <v>-0.37387799670387079</v>
      </c>
      <c r="J69" s="114">
        <v>-0.13818018996724724</v>
      </c>
    </row>
    <row r="70" spans="1:15" ht="13.5" customHeight="1" x14ac:dyDescent="0.25">
      <c r="A70" s="2010" t="s">
        <v>404</v>
      </c>
      <c r="B70" s="1928">
        <v>0</v>
      </c>
      <c r="C70" s="1928">
        <v>0</v>
      </c>
      <c r="D70" s="1928">
        <v>0</v>
      </c>
      <c r="E70" s="1928">
        <v>1</v>
      </c>
      <c r="F70" s="1928">
        <v>0</v>
      </c>
      <c r="G70" s="112">
        <v>0.42324427927150454</v>
      </c>
      <c r="H70" s="114">
        <v>-4.3559700625080522E-2</v>
      </c>
      <c r="I70" s="138">
        <v>0.12785781819469411</v>
      </c>
      <c r="J70" s="115">
        <v>-2.4967498916628084E-2</v>
      </c>
    </row>
    <row r="71" spans="1:15" ht="13.5" customHeight="1" x14ac:dyDescent="0.25">
      <c r="A71" s="2016" t="s">
        <v>159</v>
      </c>
      <c r="B71" s="1931">
        <v>250</v>
      </c>
      <c r="C71" s="1931">
        <v>249</v>
      </c>
      <c r="D71" s="1931">
        <v>243</v>
      </c>
      <c r="E71" s="1931">
        <v>241</v>
      </c>
      <c r="F71" s="1931">
        <v>235</v>
      </c>
      <c r="G71" s="116">
        <v>4.9309539681809955E-3</v>
      </c>
      <c r="H71" s="118">
        <v>6.1710054601238573E-2</v>
      </c>
      <c r="I71" s="139">
        <v>-1.4515946382645861E-2</v>
      </c>
      <c r="J71" s="118">
        <v>8.1140516427721243E-2</v>
      </c>
    </row>
    <row r="72" spans="1:15" ht="13.5" customHeight="1" x14ac:dyDescent="0.25">
      <c r="A72" s="2010" t="s">
        <v>170</v>
      </c>
      <c r="B72" s="1928">
        <v>-43</v>
      </c>
      <c r="C72" s="1928">
        <v>-40</v>
      </c>
      <c r="D72" s="1928">
        <v>-41</v>
      </c>
      <c r="E72" s="1928">
        <v>-43</v>
      </c>
      <c r="F72" s="1928">
        <v>-45</v>
      </c>
      <c r="G72" s="112">
        <v>6.1596165498300604E-2</v>
      </c>
      <c r="H72" s="114">
        <v>-5.6148917980441526E-2</v>
      </c>
      <c r="I72" s="138">
        <v>3.2024290956502499E-2</v>
      </c>
      <c r="J72" s="114">
        <v>-3.7801437524927817E-2</v>
      </c>
    </row>
    <row r="73" spans="1:15" ht="13.5" customHeight="1" x14ac:dyDescent="0.25">
      <c r="A73" s="2010" t="s">
        <v>405</v>
      </c>
      <c r="B73" s="1928">
        <v>-80</v>
      </c>
      <c r="C73" s="1928">
        <v>-73</v>
      </c>
      <c r="D73" s="1928">
        <v>-70</v>
      </c>
      <c r="E73" s="1928">
        <v>-78</v>
      </c>
      <c r="F73" s="1928">
        <v>-75</v>
      </c>
      <c r="G73" s="112">
        <v>9.9331685746536724E-2</v>
      </c>
      <c r="H73" s="114">
        <v>6.4591017605623025E-2</v>
      </c>
      <c r="I73" s="138">
        <v>6.9999317029343811E-2</v>
      </c>
      <c r="J73" s="114">
        <v>8.1001502098694056E-2</v>
      </c>
    </row>
    <row r="74" spans="1:15" ht="13.5" customHeight="1" x14ac:dyDescent="0.25">
      <c r="A74" s="2016" t="s">
        <v>183</v>
      </c>
      <c r="B74" s="1924">
        <v>-124</v>
      </c>
      <c r="C74" s="1924">
        <v>-115</v>
      </c>
      <c r="D74" s="1924">
        <v>-113</v>
      </c>
      <c r="E74" s="1924">
        <v>-123</v>
      </c>
      <c r="F74" s="1924">
        <v>-123</v>
      </c>
      <c r="G74" s="116">
        <v>8.1987831613786089E-2</v>
      </c>
      <c r="H74" s="118">
        <v>1.0573116875824518E-2</v>
      </c>
      <c r="I74" s="139">
        <v>5.2545377533734561E-2</v>
      </c>
      <c r="J74" s="118">
        <v>2.7704356690732457E-2</v>
      </c>
    </row>
    <row r="75" spans="1:15" ht="13.5" customHeight="1" x14ac:dyDescent="0.25">
      <c r="A75" s="2016" t="s">
        <v>186</v>
      </c>
      <c r="B75" s="1924">
        <v>126</v>
      </c>
      <c r="C75" s="1924">
        <v>134</v>
      </c>
      <c r="D75" s="1924">
        <v>130</v>
      </c>
      <c r="E75" s="1924">
        <v>118</v>
      </c>
      <c r="F75" s="1924">
        <v>112</v>
      </c>
      <c r="G75" s="116">
        <v>-6.0976581873069424E-2</v>
      </c>
      <c r="H75" s="118">
        <v>0.11743624449572931</v>
      </c>
      <c r="I75" s="139">
        <v>-7.2728464502339052E-2</v>
      </c>
      <c r="J75" s="118">
        <v>0.13952097874298364</v>
      </c>
    </row>
    <row r="76" spans="1:15" ht="13.5" customHeight="1" x14ac:dyDescent="0.25">
      <c r="A76" s="2010" t="s">
        <v>188</v>
      </c>
      <c r="B76" s="1928">
        <v>-3</v>
      </c>
      <c r="C76" s="1928">
        <v>-4</v>
      </c>
      <c r="D76" s="1928">
        <v>0</v>
      </c>
      <c r="E76" s="1928">
        <v>-3</v>
      </c>
      <c r="F76" s="1928">
        <v>-3</v>
      </c>
      <c r="G76" s="112">
        <v>-0.12366241844544379</v>
      </c>
      <c r="H76" s="114">
        <v>2.1316793037038373E-3</v>
      </c>
      <c r="I76" s="138">
        <v>-0.13483348215400404</v>
      </c>
      <c r="J76" s="114">
        <v>2.1612073774978313E-2</v>
      </c>
      <c r="O76" s="2042"/>
    </row>
    <row r="77" spans="1:15" ht="13.5" customHeight="1" x14ac:dyDescent="0.25">
      <c r="A77" s="2016" t="s">
        <v>189</v>
      </c>
      <c r="B77" s="1924">
        <v>123</v>
      </c>
      <c r="C77" s="1924">
        <v>130</v>
      </c>
      <c r="D77" s="1924">
        <v>130</v>
      </c>
      <c r="E77" s="1924">
        <v>115</v>
      </c>
      <c r="F77" s="1924">
        <v>109</v>
      </c>
      <c r="G77" s="116">
        <v>-5.9242470181542939E-2</v>
      </c>
      <c r="H77" s="118">
        <v>0.12075928343144593</v>
      </c>
      <c r="I77" s="139">
        <v>-7.1009411639506248E-2</v>
      </c>
      <c r="J77" s="118">
        <v>0.14292136201634409</v>
      </c>
    </row>
    <row r="78" spans="1:15" ht="13.5" customHeight="1" x14ac:dyDescent="0.25">
      <c r="A78" s="2013"/>
      <c r="B78" s="2041"/>
      <c r="C78" s="2041"/>
      <c r="D78" s="2041"/>
      <c r="E78" s="2041"/>
      <c r="F78" s="2041"/>
      <c r="G78" s="2012"/>
      <c r="H78" s="2011"/>
      <c r="I78" s="2040"/>
      <c r="J78" s="2039"/>
    </row>
    <row r="79" spans="1:15" ht="13.5" customHeight="1" x14ac:dyDescent="0.25">
      <c r="A79" s="2010" t="s">
        <v>406</v>
      </c>
      <c r="B79" s="102">
        <v>49.6</v>
      </c>
      <c r="C79" s="102">
        <v>46.2</v>
      </c>
      <c r="D79" s="102">
        <v>46.5</v>
      </c>
      <c r="E79" s="102">
        <v>51</v>
      </c>
      <c r="F79" s="102">
        <v>52.3</v>
      </c>
      <c r="G79" s="103"/>
      <c r="H79" s="104"/>
      <c r="I79" s="2040"/>
      <c r="J79" s="2039"/>
    </row>
    <row r="80" spans="1:15" s="1904" customFormat="1" ht="13.5" customHeight="1" x14ac:dyDescent="0.15">
      <c r="A80" s="1930" t="s">
        <v>407</v>
      </c>
      <c r="B80" s="102">
        <v>15.191040271657011</v>
      </c>
      <c r="C80" s="102">
        <v>17.150839106915996</v>
      </c>
      <c r="D80" s="102">
        <v>18.004848401128797</v>
      </c>
      <c r="E80" s="102">
        <v>16.677315164058882</v>
      </c>
      <c r="F80" s="102">
        <v>15.990222245054559</v>
      </c>
      <c r="G80" s="103"/>
      <c r="H80" s="104"/>
      <c r="I80" s="2040"/>
      <c r="J80" s="2039"/>
    </row>
    <row r="81" spans="1:10" ht="13.5" customHeight="1" x14ac:dyDescent="0.25">
      <c r="A81" s="2010" t="s">
        <v>408</v>
      </c>
      <c r="B81" s="97">
        <v>2554</v>
      </c>
      <c r="C81" s="97">
        <v>2359</v>
      </c>
      <c r="D81" s="97">
        <v>2327</v>
      </c>
      <c r="E81" s="97">
        <v>2124</v>
      </c>
      <c r="F81" s="97">
        <v>2109</v>
      </c>
      <c r="G81" s="112">
        <v>8.2579171048372757E-2</v>
      </c>
      <c r="H81" s="114">
        <v>0.21057120389428396</v>
      </c>
      <c r="I81" s="112">
        <v>8.1027919206891008E-2</v>
      </c>
      <c r="J81" s="114">
        <v>0.25269427213353168</v>
      </c>
    </row>
    <row r="82" spans="1:10" ht="13.5" customHeight="1" x14ac:dyDescent="0.25">
      <c r="A82" s="1930" t="s">
        <v>409</v>
      </c>
      <c r="B82" s="97">
        <v>5215</v>
      </c>
      <c r="C82" s="97">
        <v>4977</v>
      </c>
      <c r="D82" s="97">
        <v>5312</v>
      </c>
      <c r="E82" s="97">
        <v>4917</v>
      </c>
      <c r="F82" s="97">
        <v>4986</v>
      </c>
      <c r="G82" s="112">
        <v>4.7858180470431E-2</v>
      </c>
      <c r="H82" s="114">
        <v>4.5925639064817503E-2</v>
      </c>
      <c r="I82" s="112">
        <v>4.563137899819325E-2</v>
      </c>
      <c r="J82" s="114">
        <v>8.0720667804152768E-2</v>
      </c>
    </row>
    <row r="83" spans="1:10" ht="13.5" customHeight="1" thickBot="1" x14ac:dyDescent="0.3">
      <c r="A83" s="2010" t="s">
        <v>410</v>
      </c>
      <c r="B83" s="97">
        <v>2075</v>
      </c>
      <c r="C83" s="97">
        <v>2119</v>
      </c>
      <c r="D83" s="97">
        <v>2121</v>
      </c>
      <c r="E83" s="97">
        <v>2171</v>
      </c>
      <c r="F83" s="97">
        <v>2174</v>
      </c>
      <c r="G83" s="131">
        <v>-2.0746241896367978E-2</v>
      </c>
      <c r="H83" s="133">
        <v>-4.5287271723630451E-2</v>
      </c>
      <c r="I83" s="131">
        <v>-2.0746241896367978E-2</v>
      </c>
      <c r="J83" s="133">
        <v>-4.5287271723630451E-2</v>
      </c>
    </row>
    <row r="84" spans="1:10" ht="13.5" customHeight="1" thickBot="1" x14ac:dyDescent="0.3">
      <c r="A84" s="1904"/>
      <c r="B84" s="1904"/>
      <c r="C84" s="1904"/>
      <c r="D84" s="1904"/>
      <c r="E84" s="1904"/>
      <c r="F84" s="1904"/>
      <c r="G84" s="1904"/>
      <c r="H84" s="1904"/>
    </row>
    <row r="85" spans="1:10" ht="13.5" customHeight="1" x14ac:dyDescent="0.25">
      <c r="A85" s="2009" t="s">
        <v>1286</v>
      </c>
      <c r="B85" s="2038"/>
      <c r="C85" s="2038"/>
      <c r="D85" s="2038"/>
      <c r="E85" s="2038"/>
      <c r="F85" s="2038"/>
      <c r="G85" s="2037" t="s">
        <v>403</v>
      </c>
      <c r="H85" s="2036"/>
      <c r="I85" s="2035" t="s">
        <v>411</v>
      </c>
      <c r="J85" s="2034"/>
    </row>
    <row r="86" spans="1:10" ht="13.5" customHeight="1" thickBot="1" x14ac:dyDescent="0.3">
      <c r="A86" s="1904"/>
      <c r="B86" s="1904"/>
      <c r="C86" s="1904"/>
      <c r="D86" s="1904"/>
      <c r="E86" s="1904"/>
      <c r="F86" s="1904"/>
      <c r="G86" s="2033"/>
      <c r="H86" s="2019"/>
      <c r="I86" s="2032"/>
      <c r="J86" s="2031"/>
    </row>
    <row r="87" spans="1:10" ht="13.5" customHeight="1" thickBot="1" x14ac:dyDescent="0.3">
      <c r="A87" s="2003" t="s">
        <v>412</v>
      </c>
      <c r="B87" s="2030" t="s">
        <v>1364</v>
      </c>
      <c r="C87" s="2030" t="s">
        <v>580</v>
      </c>
      <c r="D87" s="2030" t="s">
        <v>131</v>
      </c>
      <c r="E87" s="2030" t="s">
        <v>132</v>
      </c>
      <c r="F87" s="2030" t="s">
        <v>133</v>
      </c>
      <c r="G87" s="2028" t="s">
        <v>1460</v>
      </c>
      <c r="H87" s="2029" t="s">
        <v>1459</v>
      </c>
      <c r="I87" s="2028" t="s">
        <v>1460</v>
      </c>
      <c r="J87" s="1991" t="s">
        <v>1459</v>
      </c>
    </row>
    <row r="88" spans="1:10" ht="13.5" customHeight="1" x14ac:dyDescent="0.25">
      <c r="A88" s="1961" t="s">
        <v>413</v>
      </c>
      <c r="B88" s="2001">
        <v>0.60000000000000142</v>
      </c>
      <c r="C88" s="2001">
        <v>0.59999999999999432</v>
      </c>
      <c r="D88" s="2001">
        <v>0.5</v>
      </c>
      <c r="E88" s="2001">
        <v>0.60000000000000142</v>
      </c>
      <c r="F88" s="2001">
        <v>0.60000000000000853</v>
      </c>
      <c r="G88" s="140">
        <v>-1.4009476390660636E-3</v>
      </c>
      <c r="H88" s="141">
        <v>7.2436479699158118E-2</v>
      </c>
      <c r="I88" s="140">
        <v>-3.5230686296892078E-3</v>
      </c>
      <c r="J88" s="142">
        <v>0.10811345016295548</v>
      </c>
    </row>
    <row r="89" spans="1:10" ht="13.5" customHeight="1" x14ac:dyDescent="0.25">
      <c r="A89" s="1961" t="s">
        <v>414</v>
      </c>
      <c r="B89" s="2001">
        <v>43.8</v>
      </c>
      <c r="C89" s="2001">
        <v>43.2</v>
      </c>
      <c r="D89" s="2001">
        <v>42.1</v>
      </c>
      <c r="E89" s="2001">
        <v>42.3</v>
      </c>
      <c r="F89" s="2001">
        <v>42.3</v>
      </c>
      <c r="G89" s="140">
        <v>1.2207770416258867E-2</v>
      </c>
      <c r="H89" s="141">
        <v>3.3608368236540009E-2</v>
      </c>
      <c r="I89" s="140">
        <v>9.9894540324103609E-3</v>
      </c>
      <c r="J89" s="142">
        <v>6.8708523497243101E-2</v>
      </c>
    </row>
    <row r="90" spans="1:10" ht="13.5" customHeight="1" thickBot="1" x14ac:dyDescent="0.3">
      <c r="A90" s="1960" t="s">
        <v>415</v>
      </c>
      <c r="B90" s="2000">
        <v>4</v>
      </c>
      <c r="C90" s="2000">
        <v>4.0999999999999996</v>
      </c>
      <c r="D90" s="2000">
        <v>4.0999999999999996</v>
      </c>
      <c r="E90" s="2000">
        <v>4.2</v>
      </c>
      <c r="F90" s="2000">
        <v>4.3</v>
      </c>
      <c r="G90" s="143">
        <v>-1.7718906399090795E-2</v>
      </c>
      <c r="H90" s="144">
        <v>-6.3382295319786786E-2</v>
      </c>
      <c r="I90" s="143">
        <v>-1.9908848153712744E-2</v>
      </c>
      <c r="J90" s="145">
        <v>-3.1004043371128387E-2</v>
      </c>
    </row>
    <row r="91" spans="1:10" ht="13.5" customHeight="1" x14ac:dyDescent="0.25">
      <c r="A91" s="1926" t="s">
        <v>416</v>
      </c>
      <c r="B91" s="1994">
        <v>48.4</v>
      </c>
      <c r="C91" s="1994">
        <v>47.9</v>
      </c>
      <c r="D91" s="1994">
        <v>46.7</v>
      </c>
      <c r="E91" s="1994">
        <v>47.1</v>
      </c>
      <c r="F91" s="1994">
        <v>47.2</v>
      </c>
      <c r="G91" s="146">
        <v>9.47540193712193E-3</v>
      </c>
      <c r="H91" s="147">
        <v>2.5258176261456544E-2</v>
      </c>
      <c r="I91" s="146">
        <v>7.2619364643569106E-3</v>
      </c>
      <c r="J91" s="148">
        <v>6.012812216753094E-2</v>
      </c>
    </row>
    <row r="92" spans="1:10" ht="13.5" customHeight="1" x14ac:dyDescent="0.25">
      <c r="A92" s="1956"/>
      <c r="B92" s="1999"/>
      <c r="C92" s="1999"/>
      <c r="D92" s="1999"/>
      <c r="E92" s="1999"/>
      <c r="F92" s="1999"/>
      <c r="G92" s="1998"/>
      <c r="H92" s="2027"/>
      <c r="I92" s="2026"/>
      <c r="J92" s="2025"/>
    </row>
    <row r="93" spans="1:10" ht="13.5" customHeight="1" x14ac:dyDescent="0.25">
      <c r="A93" s="1930" t="s">
        <v>417</v>
      </c>
      <c r="B93" s="1996">
        <v>0</v>
      </c>
      <c r="C93" s="1996">
        <v>9.9999999999997868E-2</v>
      </c>
      <c r="D93" s="1996">
        <v>0.10000000000000142</v>
      </c>
      <c r="E93" s="1996">
        <v>9.9999999999997868E-2</v>
      </c>
      <c r="F93" s="1996">
        <v>0.10000000000000142</v>
      </c>
      <c r="G93" s="140">
        <v>9.4171774994942226E-3</v>
      </c>
      <c r="H93" s="141">
        <v>-8.1418985735647209E-2</v>
      </c>
      <c r="I93" s="140">
        <v>7.2720669312411612E-3</v>
      </c>
      <c r="J93" s="142">
        <v>-5.0860357476649631E-2</v>
      </c>
    </row>
    <row r="94" spans="1:10" ht="13.5" customHeight="1" thickBot="1" x14ac:dyDescent="0.3">
      <c r="A94" s="1948" t="s">
        <v>418</v>
      </c>
      <c r="B94" s="1995">
        <v>22.2</v>
      </c>
      <c r="C94" s="1995">
        <v>22.1</v>
      </c>
      <c r="D94" s="1995">
        <v>21.9</v>
      </c>
      <c r="E94" s="1995">
        <v>22.3</v>
      </c>
      <c r="F94" s="1995">
        <v>22</v>
      </c>
      <c r="G94" s="143">
        <v>1.5208532267985131E-3</v>
      </c>
      <c r="H94" s="144">
        <v>7.0667221534699287E-3</v>
      </c>
      <c r="I94" s="143">
        <v>-7.4888482501278553E-4</v>
      </c>
      <c r="J94" s="145">
        <v>4.2375608363413919E-2</v>
      </c>
    </row>
    <row r="95" spans="1:10" ht="13.5" customHeight="1" thickBot="1" x14ac:dyDescent="0.3">
      <c r="A95" s="1926" t="s">
        <v>419</v>
      </c>
      <c r="B95" s="1994">
        <v>22.2</v>
      </c>
      <c r="C95" s="1994">
        <v>22.2</v>
      </c>
      <c r="D95" s="1994">
        <v>22</v>
      </c>
      <c r="E95" s="1994">
        <v>22.4</v>
      </c>
      <c r="F95" s="1994">
        <v>22.1</v>
      </c>
      <c r="G95" s="149">
        <v>1.5485154295600267E-3</v>
      </c>
      <c r="H95" s="150">
        <v>6.724327706094213E-3</v>
      </c>
      <c r="I95" s="149">
        <v>-7.2075143097971583E-4</v>
      </c>
      <c r="J95" s="151">
        <v>4.2013713064079417E-2</v>
      </c>
    </row>
    <row r="97" spans="1:7" ht="13.5" customHeight="1" x14ac:dyDescent="0.25">
      <c r="A97" s="2024"/>
      <c r="B97" s="2024"/>
      <c r="C97" s="2024"/>
      <c r="D97" s="2024"/>
      <c r="E97" s="2024"/>
      <c r="F97" s="2024"/>
      <c r="G97" s="2024"/>
    </row>
    <row r="98" spans="1:7" ht="13.5" customHeight="1" x14ac:dyDescent="0.25">
      <c r="A98" s="2024"/>
      <c r="B98" s="2024"/>
      <c r="C98" s="2024"/>
      <c r="D98" s="2024"/>
      <c r="E98" s="2024"/>
      <c r="F98" s="2024"/>
      <c r="G98" s="2024"/>
    </row>
    <row r="99" spans="1:7" ht="13.5" customHeight="1" x14ac:dyDescent="0.25">
      <c r="A99" s="2024"/>
      <c r="B99" s="2024"/>
      <c r="C99" s="2024"/>
      <c r="D99" s="2024"/>
      <c r="E99" s="2024"/>
      <c r="F99" s="2024"/>
      <c r="G99" s="2024"/>
    </row>
    <row r="100" spans="1:7" ht="13.5" customHeight="1" x14ac:dyDescent="0.25">
      <c r="A100" s="2024"/>
      <c r="B100" s="2024"/>
      <c r="C100" s="2024"/>
      <c r="D100" s="2024"/>
      <c r="E100" s="2024"/>
      <c r="F100" s="2024"/>
      <c r="G100" s="2024"/>
    </row>
    <row r="101" spans="1:7" ht="13.5" customHeight="1" x14ac:dyDescent="0.25">
      <c r="A101" s="2024"/>
      <c r="B101" s="2024"/>
      <c r="C101" s="2024"/>
      <c r="D101" s="2024"/>
      <c r="E101" s="2024"/>
      <c r="F101" s="2024"/>
      <c r="G101" s="2024"/>
    </row>
    <row r="102" spans="1:7" ht="13.5" customHeight="1" x14ac:dyDescent="0.25">
      <c r="A102" s="2024"/>
      <c r="B102" s="2024"/>
      <c r="C102" s="2024"/>
      <c r="D102" s="2024"/>
      <c r="E102" s="2024"/>
      <c r="F102" s="2024"/>
      <c r="G102" s="2024"/>
    </row>
    <row r="103" spans="1:7" ht="13.5" customHeight="1" x14ac:dyDescent="0.25">
      <c r="A103" s="2024"/>
      <c r="B103" s="2024"/>
      <c r="C103" s="2024"/>
      <c r="D103" s="2024"/>
      <c r="E103" s="2024"/>
      <c r="F103" s="2024"/>
      <c r="G103" s="2024"/>
    </row>
    <row r="104" spans="1:7" ht="13.5" customHeight="1" x14ac:dyDescent="0.25">
      <c r="A104" s="2024"/>
      <c r="B104" s="2024"/>
      <c r="C104" s="2024"/>
      <c r="D104" s="2024"/>
      <c r="E104" s="2024"/>
      <c r="F104" s="2024"/>
      <c r="G104" s="2024"/>
    </row>
    <row r="105" spans="1:7" ht="13.5" customHeight="1" x14ac:dyDescent="0.25">
      <c r="A105" s="2024"/>
      <c r="B105" s="2024"/>
      <c r="C105" s="2024"/>
      <c r="D105" s="2024"/>
      <c r="E105" s="2024"/>
      <c r="F105" s="2024"/>
      <c r="G105" s="2024"/>
    </row>
    <row r="106" spans="1:7" ht="13.5" customHeight="1" x14ac:dyDescent="0.25">
      <c r="A106" s="2024"/>
      <c r="B106" s="2024"/>
      <c r="C106" s="2024"/>
      <c r="D106" s="2024"/>
      <c r="E106" s="2024"/>
      <c r="F106" s="2024"/>
      <c r="G106" s="2024"/>
    </row>
    <row r="107" spans="1:7" ht="13.5" customHeight="1" x14ac:dyDescent="0.25">
      <c r="A107" s="2024"/>
      <c r="B107" s="2024"/>
      <c r="C107" s="2024"/>
      <c r="D107" s="2024"/>
      <c r="E107" s="2024"/>
      <c r="F107" s="2024"/>
      <c r="G107" s="2024"/>
    </row>
    <row r="108" spans="1:7" ht="13.5" customHeight="1" x14ac:dyDescent="0.25">
      <c r="A108" s="2024"/>
      <c r="B108" s="2024"/>
      <c r="C108" s="2024"/>
      <c r="D108" s="2024"/>
      <c r="E108" s="2024"/>
      <c r="F108" s="2024"/>
      <c r="G108" s="2024"/>
    </row>
  </sheetData>
  <printOptions horizontalCentered="1"/>
  <pageMargins left="0.7" right="0.7" top="0.75" bottom="0.75" header="0.3" footer="0.3"/>
  <pageSetup paperSize="9" scale="80" orientation="portrait" r:id="rId1"/>
  <headerFooter>
    <oddHeader>&amp;R&amp;"Arial,normal"&amp;8Personal Banking</oddHeader>
    <oddFooter>&amp;C&amp;"Arial,normal"&amp;7Fact book - Q1 2017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7" tint="0.59999389629810485"/>
  </sheetPr>
  <dimension ref="A1:I66"/>
  <sheetViews>
    <sheetView view="pageBreakPreview" topLeftCell="A23" zoomScaleNormal="100" zoomScaleSheetLayoutView="100" zoomScalePageLayoutView="90" workbookViewId="0">
      <selection activeCell="L48" sqref="L48"/>
    </sheetView>
  </sheetViews>
  <sheetFormatPr defaultRowHeight="13.5" customHeight="1" x14ac:dyDescent="0.15"/>
  <cols>
    <col min="1" max="1" width="35" style="1904" customWidth="1"/>
    <col min="2" max="2" width="10.5" style="1904" customWidth="1"/>
    <col min="3" max="3" width="9.5" style="1904" customWidth="1"/>
    <col min="4" max="6" width="10.1640625" style="1904" customWidth="1"/>
    <col min="7" max="7" width="10.1640625" style="1904" hidden="1" customWidth="1"/>
    <col min="8" max="9" width="10.1640625" style="1904" customWidth="1"/>
    <col min="10" max="16384" width="9.33203125" style="1904"/>
  </cols>
  <sheetData>
    <row r="1" spans="1:9" ht="13.5" customHeight="1" x14ac:dyDescent="0.15">
      <c r="A1" s="1940" t="s">
        <v>1296</v>
      </c>
      <c r="B1" s="2038"/>
      <c r="C1" s="2038"/>
      <c r="D1" s="2020"/>
      <c r="E1" s="2020"/>
      <c r="F1" s="2020"/>
      <c r="G1" s="2020"/>
      <c r="H1" s="2094"/>
      <c r="I1" s="2094"/>
    </row>
    <row r="2" spans="1:9" ht="13.5" customHeight="1" thickBot="1" x14ac:dyDescent="0.2">
      <c r="H2" s="1906"/>
      <c r="I2" s="1906"/>
    </row>
    <row r="3" spans="1:9" ht="13.5" customHeight="1" x14ac:dyDescent="0.15">
      <c r="A3" s="2009" t="s">
        <v>1295</v>
      </c>
      <c r="B3" s="2057"/>
      <c r="C3" s="2057"/>
      <c r="D3" s="2038"/>
      <c r="E3" s="2038"/>
      <c r="F3" s="2038"/>
      <c r="G3" s="2038"/>
      <c r="H3" s="2072" t="s">
        <v>403</v>
      </c>
      <c r="I3" s="2071"/>
    </row>
    <row r="4" spans="1:9" ht="13.5" customHeight="1" thickBot="1" x14ac:dyDescent="0.2">
      <c r="G4" s="2004"/>
      <c r="H4" s="2033"/>
      <c r="I4" s="2019"/>
    </row>
    <row r="5" spans="1:9" ht="13.5" customHeight="1" thickBot="1" x14ac:dyDescent="0.25">
      <c r="A5" s="2003" t="s">
        <v>130</v>
      </c>
      <c r="B5" s="2030" t="s">
        <v>1364</v>
      </c>
      <c r="C5" s="2030" t="s">
        <v>580</v>
      </c>
      <c r="D5" s="2030" t="s">
        <v>131</v>
      </c>
      <c r="E5" s="2030" t="s">
        <v>132</v>
      </c>
      <c r="F5" s="2030" t="s">
        <v>133</v>
      </c>
      <c r="G5" s="2069" t="s">
        <v>433</v>
      </c>
      <c r="H5" s="2068" t="s">
        <v>1460</v>
      </c>
      <c r="I5" s="2067" t="s">
        <v>1459</v>
      </c>
    </row>
    <row r="6" spans="1:9" ht="13.5" customHeight="1" x14ac:dyDescent="0.15">
      <c r="A6" s="2010" t="s">
        <v>141</v>
      </c>
      <c r="B6" s="1933">
        <v>38</v>
      </c>
      <c r="C6" s="1933">
        <v>37</v>
      </c>
      <c r="D6" s="1933">
        <v>38</v>
      </c>
      <c r="E6" s="1933">
        <v>38</v>
      </c>
      <c r="F6" s="1933">
        <v>36</v>
      </c>
      <c r="G6" s="2093"/>
      <c r="H6" s="2092">
        <v>-1.9871093990680988E-3</v>
      </c>
      <c r="I6" s="2088">
        <v>2.9303472435041167E-2</v>
      </c>
    </row>
    <row r="7" spans="1:9" ht="13.5" customHeight="1" x14ac:dyDescent="0.15">
      <c r="A7" s="2010" t="s">
        <v>118</v>
      </c>
      <c r="B7" s="1928">
        <v>9</v>
      </c>
      <c r="C7" s="1928">
        <v>11</v>
      </c>
      <c r="D7" s="1928">
        <v>9</v>
      </c>
      <c r="E7" s="1928">
        <v>9</v>
      </c>
      <c r="F7" s="1928">
        <v>8</v>
      </c>
      <c r="G7" s="2090"/>
      <c r="H7" s="2089">
        <v>-0.17478397510145205</v>
      </c>
      <c r="I7" s="2088">
        <v>0.15953245909493519</v>
      </c>
    </row>
    <row r="8" spans="1:9" ht="13.5" customHeight="1" x14ac:dyDescent="0.15">
      <c r="A8" s="2010" t="s">
        <v>148</v>
      </c>
      <c r="B8" s="1928">
        <v>3</v>
      </c>
      <c r="C8" s="1928">
        <v>4</v>
      </c>
      <c r="D8" s="1928">
        <v>8</v>
      </c>
      <c r="E8" s="1928">
        <v>6</v>
      </c>
      <c r="F8" s="1928">
        <v>5</v>
      </c>
      <c r="G8" s="2090"/>
      <c r="H8" s="2089">
        <v>-0.19265843050272657</v>
      </c>
      <c r="I8" s="2088">
        <v>-0.30128945394943352</v>
      </c>
    </row>
    <row r="9" spans="1:9" ht="13.5" customHeight="1" x14ac:dyDescent="0.15">
      <c r="A9" s="2010" t="s">
        <v>404</v>
      </c>
      <c r="B9" s="1928">
        <v>0</v>
      </c>
      <c r="C9" s="1928">
        <v>1</v>
      </c>
      <c r="D9" s="1928">
        <v>0</v>
      </c>
      <c r="E9" s="1928">
        <v>0</v>
      </c>
      <c r="F9" s="1928">
        <v>0</v>
      </c>
      <c r="G9" s="2090"/>
      <c r="H9" s="2089">
        <v>-0.21950765306731568</v>
      </c>
      <c r="I9" s="2088">
        <v>6.9956077244895054E-2</v>
      </c>
    </row>
    <row r="10" spans="1:9" ht="13.5" customHeight="1" x14ac:dyDescent="0.15">
      <c r="A10" s="2016" t="s">
        <v>159</v>
      </c>
      <c r="B10" s="1931">
        <v>50</v>
      </c>
      <c r="C10" s="1931">
        <v>53</v>
      </c>
      <c r="D10" s="1931">
        <v>55</v>
      </c>
      <c r="E10" s="1931">
        <v>53</v>
      </c>
      <c r="F10" s="1931">
        <v>49</v>
      </c>
      <c r="G10" s="2091"/>
      <c r="H10" s="2086">
        <v>-5.5250097420233235E-2</v>
      </c>
      <c r="I10" s="2085">
        <v>1.7933663874923678E-2</v>
      </c>
    </row>
    <row r="11" spans="1:9" ht="13.5" customHeight="1" x14ac:dyDescent="0.15">
      <c r="A11" s="2010" t="s">
        <v>170</v>
      </c>
      <c r="B11" s="1928">
        <v>-7</v>
      </c>
      <c r="C11" s="1928">
        <v>-7</v>
      </c>
      <c r="D11" s="1928">
        <v>-7</v>
      </c>
      <c r="E11" s="1928">
        <v>-7</v>
      </c>
      <c r="F11" s="1928">
        <v>-7</v>
      </c>
      <c r="G11" s="2090"/>
      <c r="H11" s="2089">
        <v>2.144302229345918E-3</v>
      </c>
      <c r="I11" s="2088">
        <v>9.4587617412145164E-2</v>
      </c>
    </row>
    <row r="12" spans="1:9" ht="13.5" customHeight="1" x14ac:dyDescent="0.15">
      <c r="A12" s="2010" t="s">
        <v>405</v>
      </c>
      <c r="B12" s="1928">
        <v>-18</v>
      </c>
      <c r="C12" s="1928">
        <v>-19</v>
      </c>
      <c r="D12" s="1928">
        <v>-15</v>
      </c>
      <c r="E12" s="1928">
        <v>-16</v>
      </c>
      <c r="F12" s="1928">
        <v>-13</v>
      </c>
      <c r="G12" s="2090"/>
      <c r="H12" s="2089">
        <v>-2.661028438160451E-2</v>
      </c>
      <c r="I12" s="2088">
        <v>0.46064820935937201</v>
      </c>
    </row>
    <row r="13" spans="1:9" ht="13.5" customHeight="1" x14ac:dyDescent="0.15">
      <c r="A13" s="2016" t="s">
        <v>183</v>
      </c>
      <c r="B13" s="1924">
        <v>-26</v>
      </c>
      <c r="C13" s="1924">
        <v>-26</v>
      </c>
      <c r="D13" s="1924">
        <v>-22</v>
      </c>
      <c r="E13" s="1924">
        <v>-24</v>
      </c>
      <c r="F13" s="1924">
        <v>-19</v>
      </c>
      <c r="G13" s="2087"/>
      <c r="H13" s="2086">
        <v>-1.9008160438534927E-2</v>
      </c>
      <c r="I13" s="2085">
        <v>0.33100904160726219</v>
      </c>
    </row>
    <row r="14" spans="1:9" ht="13.5" customHeight="1" x14ac:dyDescent="0.15">
      <c r="A14" s="2016" t="s">
        <v>186</v>
      </c>
      <c r="B14" s="1924">
        <v>24</v>
      </c>
      <c r="C14" s="1924">
        <v>27</v>
      </c>
      <c r="D14" s="1924">
        <v>33</v>
      </c>
      <c r="E14" s="1924">
        <v>29</v>
      </c>
      <c r="F14" s="1924">
        <v>30</v>
      </c>
      <c r="G14" s="2087"/>
      <c r="H14" s="2086">
        <v>-9.1875111768671469E-2</v>
      </c>
      <c r="I14" s="2085">
        <v>-0.19004356484423257</v>
      </c>
    </row>
    <row r="15" spans="1:9" ht="13.5" customHeight="1" x14ac:dyDescent="0.15">
      <c r="A15" s="2010" t="s">
        <v>188</v>
      </c>
      <c r="B15" s="1928">
        <v>1</v>
      </c>
      <c r="C15" s="1928">
        <v>-2</v>
      </c>
      <c r="D15" s="1928">
        <v>-1</v>
      </c>
      <c r="E15" s="1928">
        <v>-11</v>
      </c>
      <c r="F15" s="1928">
        <v>-7</v>
      </c>
      <c r="G15" s="2090"/>
      <c r="H15" s="2089">
        <v>-1.3337757297325528</v>
      </c>
      <c r="I15" s="2088">
        <v>-1.1055310533064668</v>
      </c>
    </row>
    <row r="16" spans="1:9" ht="13.5" customHeight="1" x14ac:dyDescent="0.15">
      <c r="A16" s="2016" t="s">
        <v>189</v>
      </c>
      <c r="B16" s="1924">
        <v>25</v>
      </c>
      <c r="C16" s="1924">
        <v>25</v>
      </c>
      <c r="D16" s="1924">
        <v>32</v>
      </c>
      <c r="E16" s="1924">
        <v>18</v>
      </c>
      <c r="F16" s="1924">
        <v>23</v>
      </c>
      <c r="G16" s="2087"/>
      <c r="H16" s="2086">
        <v>2.307481472677364E-2</v>
      </c>
      <c r="I16" s="2085">
        <v>9.7448179595642337E-2</v>
      </c>
    </row>
    <row r="17" spans="1:9" ht="13.5" customHeight="1" x14ac:dyDescent="0.15">
      <c r="A17" s="2013"/>
      <c r="B17" s="2013"/>
      <c r="C17" s="2013"/>
      <c r="D17" s="2041"/>
      <c r="E17" s="2041"/>
      <c r="F17" s="2041"/>
      <c r="G17" s="2083"/>
      <c r="H17" s="2084"/>
      <c r="I17" s="2083"/>
    </row>
    <row r="18" spans="1:9" ht="13.5" customHeight="1" x14ac:dyDescent="0.15">
      <c r="A18" s="2010" t="s">
        <v>406</v>
      </c>
      <c r="B18" s="102">
        <v>52</v>
      </c>
      <c r="C18" s="102">
        <v>49.1</v>
      </c>
      <c r="D18" s="102">
        <v>40</v>
      </c>
      <c r="E18" s="102">
        <v>45.3</v>
      </c>
      <c r="F18" s="102">
        <v>38.799999999999997</v>
      </c>
      <c r="G18" s="119"/>
      <c r="H18" s="153"/>
      <c r="I18" s="119"/>
    </row>
    <row r="19" spans="1:9" ht="13.5" customHeight="1" x14ac:dyDescent="0.15">
      <c r="A19" s="2010" t="s">
        <v>434</v>
      </c>
      <c r="B19" s="102">
        <v>8.9697021360992792</v>
      </c>
      <c r="C19" s="102">
        <v>9.4268603032438509</v>
      </c>
      <c r="D19" s="102">
        <v>12.556134983408565</v>
      </c>
      <c r="E19" s="102">
        <v>6.9034135850000622</v>
      </c>
      <c r="F19" s="102">
        <v>8.7153746561719245</v>
      </c>
      <c r="G19" s="119"/>
      <c r="H19" s="153"/>
      <c r="I19" s="119"/>
    </row>
    <row r="20" spans="1:9" ht="13.5" customHeight="1" x14ac:dyDescent="0.15">
      <c r="A20" s="2010" t="s">
        <v>408</v>
      </c>
      <c r="B20" s="97">
        <v>873</v>
      </c>
      <c r="C20" s="97">
        <v>786</v>
      </c>
      <c r="D20" s="97">
        <v>777</v>
      </c>
      <c r="E20" s="97">
        <v>795</v>
      </c>
      <c r="F20" s="97">
        <v>788</v>
      </c>
      <c r="G20" s="120"/>
      <c r="H20" s="140">
        <v>0.11066202910603917</v>
      </c>
      <c r="I20" s="142">
        <v>0.10766428451228993</v>
      </c>
    </row>
    <row r="21" spans="1:9" ht="13.5" customHeight="1" x14ac:dyDescent="0.15">
      <c r="A21" s="1930" t="s">
        <v>409</v>
      </c>
      <c r="B21" s="97">
        <v>4943</v>
      </c>
      <c r="C21" s="97">
        <v>4831</v>
      </c>
      <c r="D21" s="97">
        <v>4849</v>
      </c>
      <c r="E21" s="97">
        <v>5051</v>
      </c>
      <c r="F21" s="97">
        <v>5028</v>
      </c>
      <c r="G21" s="120"/>
      <c r="H21" s="140">
        <v>2.3298201328852741E-2</v>
      </c>
      <c r="I21" s="142">
        <v>-1.6785054024371804E-2</v>
      </c>
    </row>
    <row r="22" spans="1:9" ht="13.5" customHeight="1" thickBot="1" x14ac:dyDescent="0.2">
      <c r="A22" s="2010" t="s">
        <v>410</v>
      </c>
      <c r="B22" s="97">
        <v>844</v>
      </c>
      <c r="C22" s="97">
        <v>854</v>
      </c>
      <c r="D22" s="97">
        <v>820</v>
      </c>
      <c r="E22" s="97">
        <v>781</v>
      </c>
      <c r="F22" s="97">
        <v>799</v>
      </c>
      <c r="G22" s="120"/>
      <c r="H22" s="143">
        <v>-1.1947011490213932E-2</v>
      </c>
      <c r="I22" s="145">
        <v>5.5821870658472772E-2</v>
      </c>
    </row>
    <row r="23" spans="1:9" ht="13.5" customHeight="1" thickBot="1" x14ac:dyDescent="0.2">
      <c r="H23" s="2082"/>
      <c r="I23" s="2082"/>
    </row>
    <row r="24" spans="1:9" ht="13.5" customHeight="1" x14ac:dyDescent="0.15">
      <c r="A24" s="2009" t="s">
        <v>1294</v>
      </c>
      <c r="B24" s="2057"/>
      <c r="C24" s="2057"/>
      <c r="D24" s="2038"/>
      <c r="E24" s="2038"/>
      <c r="F24" s="2038"/>
      <c r="G24" s="2038"/>
      <c r="H24" s="2072" t="s">
        <v>403</v>
      </c>
      <c r="I24" s="2071"/>
    </row>
    <row r="25" spans="1:9" ht="13.5" customHeight="1" thickBot="1" x14ac:dyDescent="0.2">
      <c r="H25" s="2033"/>
      <c r="I25" s="2019"/>
    </row>
    <row r="26" spans="1:9" ht="13.5" customHeight="1" thickBot="1" x14ac:dyDescent="0.25">
      <c r="A26" s="2003" t="s">
        <v>412</v>
      </c>
      <c r="B26" s="2030" t="s">
        <v>1364</v>
      </c>
      <c r="C26" s="2030" t="s">
        <v>580</v>
      </c>
      <c r="D26" s="2030" t="s">
        <v>131</v>
      </c>
      <c r="E26" s="2030" t="s">
        <v>132</v>
      </c>
      <c r="F26" s="2030" t="s">
        <v>133</v>
      </c>
      <c r="G26" s="2069" t="s">
        <v>433</v>
      </c>
      <c r="H26" s="2068" t="s">
        <v>1460</v>
      </c>
      <c r="I26" s="2067" t="s">
        <v>1459</v>
      </c>
    </row>
    <row r="27" spans="1:9" ht="13.5" customHeight="1" x14ac:dyDescent="0.15">
      <c r="A27" s="1961" t="s">
        <v>413</v>
      </c>
      <c r="B27" s="2001">
        <v>5.4</v>
      </c>
      <c r="C27" s="2001">
        <v>5.3000000000000007</v>
      </c>
      <c r="D27" s="2001">
        <v>5.4</v>
      </c>
      <c r="E27" s="2001">
        <v>5.1999999999999993</v>
      </c>
      <c r="F27" s="2001">
        <v>5.1999999999999993</v>
      </c>
      <c r="G27" s="2081"/>
      <c r="H27" s="154">
        <v>6.3820384394683849E-3</v>
      </c>
      <c r="I27" s="142">
        <v>5.9628106148264193E-2</v>
      </c>
    </row>
    <row r="28" spans="1:9" ht="13.5" customHeight="1" x14ac:dyDescent="0.15">
      <c r="A28" s="1961" t="s">
        <v>414</v>
      </c>
      <c r="B28" s="2001">
        <v>2.6</v>
      </c>
      <c r="C28" s="2001">
        <v>2.6</v>
      </c>
      <c r="D28" s="2001">
        <v>2.6</v>
      </c>
      <c r="E28" s="2001">
        <v>2.6</v>
      </c>
      <c r="F28" s="2001">
        <v>2.5</v>
      </c>
      <c r="G28" s="2081"/>
      <c r="H28" s="140">
        <v>3.9019755680254065E-3</v>
      </c>
      <c r="I28" s="142">
        <v>4.1084232554098321E-2</v>
      </c>
    </row>
    <row r="29" spans="1:9" ht="13.5" customHeight="1" thickBot="1" x14ac:dyDescent="0.2">
      <c r="A29" s="1960" t="s">
        <v>415</v>
      </c>
      <c r="B29" s="2000">
        <v>0.5</v>
      </c>
      <c r="C29" s="2000">
        <v>0.5</v>
      </c>
      <c r="D29" s="2000">
        <v>0.4</v>
      </c>
      <c r="E29" s="2000">
        <v>0.4</v>
      </c>
      <c r="F29" s="2000">
        <v>0.4</v>
      </c>
      <c r="G29" s="2080"/>
      <c r="H29" s="143">
        <v>8.2663292917357634E-3</v>
      </c>
      <c r="I29" s="145">
        <v>8.2433370426713504E-2</v>
      </c>
    </row>
    <row r="30" spans="1:9" ht="13.5" customHeight="1" x14ac:dyDescent="0.15">
      <c r="A30" s="1926" t="s">
        <v>416</v>
      </c>
      <c r="B30" s="1994">
        <v>8.5</v>
      </c>
      <c r="C30" s="1994">
        <v>8.4</v>
      </c>
      <c r="D30" s="1994">
        <v>8.4</v>
      </c>
      <c r="E30" s="1994">
        <v>8.1999999999999993</v>
      </c>
      <c r="F30" s="1994">
        <v>8.1</v>
      </c>
      <c r="G30" s="2076"/>
      <c r="H30" s="146">
        <v>5.7105038779885486E-3</v>
      </c>
      <c r="I30" s="148">
        <v>5.4979122304922745E-2</v>
      </c>
    </row>
    <row r="31" spans="1:9" ht="13.5" customHeight="1" x14ac:dyDescent="0.15">
      <c r="A31" s="1956"/>
      <c r="B31" s="1999"/>
      <c r="C31" s="1999"/>
      <c r="D31" s="1999"/>
      <c r="E31" s="1999"/>
      <c r="F31" s="1999"/>
      <c r="G31" s="2079"/>
      <c r="H31" s="1998"/>
      <c r="I31" s="1997"/>
    </row>
    <row r="32" spans="1:9" ht="13.5" customHeight="1" x14ac:dyDescent="0.15">
      <c r="A32" s="1930" t="s">
        <v>417</v>
      </c>
      <c r="B32" s="1996">
        <v>3.7</v>
      </c>
      <c r="C32" s="1996">
        <v>3.4</v>
      </c>
      <c r="D32" s="1996">
        <v>3.1000000000000005</v>
      </c>
      <c r="E32" s="1996">
        <v>3.1000000000000005</v>
      </c>
      <c r="F32" s="1996">
        <v>3</v>
      </c>
      <c r="G32" s="2078"/>
      <c r="H32" s="140">
        <v>6.1106315729620109E-2</v>
      </c>
      <c r="I32" s="142">
        <v>0.21862990240353652</v>
      </c>
    </row>
    <row r="33" spans="1:9" ht="13.5" customHeight="1" thickBot="1" x14ac:dyDescent="0.2">
      <c r="A33" s="1948" t="s">
        <v>418</v>
      </c>
      <c r="B33" s="1995">
        <v>1.3</v>
      </c>
      <c r="C33" s="1995">
        <v>1.4</v>
      </c>
      <c r="D33" s="1995">
        <v>1.3</v>
      </c>
      <c r="E33" s="1995">
        <v>1.3</v>
      </c>
      <c r="F33" s="1995">
        <v>1.3</v>
      </c>
      <c r="G33" s="2077"/>
      <c r="H33" s="143">
        <v>-1.9041725000585763E-2</v>
      </c>
      <c r="I33" s="145">
        <v>3.3315435915886926E-2</v>
      </c>
    </row>
    <row r="34" spans="1:9" ht="13.5" customHeight="1" thickBot="1" x14ac:dyDescent="0.2">
      <c r="A34" s="1926" t="s">
        <v>419</v>
      </c>
      <c r="B34" s="1994">
        <v>5</v>
      </c>
      <c r="C34" s="1994">
        <v>4.8</v>
      </c>
      <c r="D34" s="1994">
        <v>4.4000000000000004</v>
      </c>
      <c r="E34" s="1994">
        <v>4.4000000000000004</v>
      </c>
      <c r="F34" s="1994">
        <v>4.3</v>
      </c>
      <c r="G34" s="2076"/>
      <c r="H34" s="155">
        <v>3.8274905574854357E-2</v>
      </c>
      <c r="I34" s="156">
        <v>0.16251811057626742</v>
      </c>
    </row>
    <row r="35" spans="1:9" ht="13.5" customHeight="1" x14ac:dyDescent="0.15">
      <c r="H35" s="1906"/>
      <c r="I35" s="1906"/>
    </row>
    <row r="36" spans="1:9" ht="13.5" customHeight="1" x14ac:dyDescent="0.15">
      <c r="H36" s="1906"/>
      <c r="I36" s="1906"/>
    </row>
    <row r="37" spans="1:9" ht="13.5" customHeight="1" x14ac:dyDescent="0.15">
      <c r="A37" s="1940" t="s">
        <v>1293</v>
      </c>
      <c r="B37" s="2038"/>
      <c r="C37" s="2038"/>
      <c r="H37" s="1906"/>
      <c r="I37" s="1906"/>
    </row>
    <row r="38" spans="1:9" ht="13.5" customHeight="1" thickBot="1" x14ac:dyDescent="0.2">
      <c r="H38" s="1906"/>
      <c r="I38" s="1909"/>
    </row>
    <row r="39" spans="1:9" ht="13.5" customHeight="1" x14ac:dyDescent="0.2">
      <c r="A39" s="2075" t="s">
        <v>1292</v>
      </c>
      <c r="B39" s="2074"/>
      <c r="C39" s="2074"/>
      <c r="D39" s="2073"/>
      <c r="E39" s="2073"/>
      <c r="F39" s="2073"/>
      <c r="G39" s="2073"/>
      <c r="H39" s="2072" t="s">
        <v>403</v>
      </c>
      <c r="I39" s="2071"/>
    </row>
    <row r="40" spans="1:9" ht="13.5" customHeight="1" thickBot="1" x14ac:dyDescent="0.25">
      <c r="A40" s="1919"/>
      <c r="B40" s="1919"/>
      <c r="C40" s="1919"/>
      <c r="D40" s="1919"/>
      <c r="E40" s="1919"/>
      <c r="F40" s="1919"/>
      <c r="G40" s="1919"/>
      <c r="H40" s="2033"/>
      <c r="I40" s="2019"/>
    </row>
    <row r="41" spans="1:9" ht="13.5" customHeight="1" thickBot="1" x14ac:dyDescent="0.25">
      <c r="A41" s="2070" t="s">
        <v>130</v>
      </c>
      <c r="B41" s="2030" t="s">
        <v>1364</v>
      </c>
      <c r="C41" s="2030" t="s">
        <v>580</v>
      </c>
      <c r="D41" s="2030" t="s">
        <v>131</v>
      </c>
      <c r="E41" s="2030" t="s">
        <v>132</v>
      </c>
      <c r="F41" s="2030" t="s">
        <v>133</v>
      </c>
      <c r="G41" s="2069" t="s">
        <v>433</v>
      </c>
      <c r="H41" s="2068" t="s">
        <v>1460</v>
      </c>
      <c r="I41" s="2067" t="s">
        <v>1459</v>
      </c>
    </row>
    <row r="42" spans="1:9" ht="13.5" customHeight="1" x14ac:dyDescent="0.15">
      <c r="A42" s="2021" t="s">
        <v>141</v>
      </c>
      <c r="B42" s="1927">
        <v>6</v>
      </c>
      <c r="C42" s="1927">
        <v>1</v>
      </c>
      <c r="D42" s="1927">
        <v>-3</v>
      </c>
      <c r="E42" s="1927">
        <v>-9</v>
      </c>
      <c r="F42" s="1927">
        <v>-5</v>
      </c>
      <c r="G42" s="2066"/>
      <c r="H42" s="158"/>
      <c r="I42" s="159"/>
    </row>
    <row r="43" spans="1:9" ht="13.5" customHeight="1" x14ac:dyDescent="0.15">
      <c r="A43" s="2021" t="s">
        <v>118</v>
      </c>
      <c r="B43" s="1927">
        <v>5</v>
      </c>
      <c r="C43" s="1927">
        <v>4</v>
      </c>
      <c r="D43" s="1927">
        <v>3</v>
      </c>
      <c r="E43" s="1927">
        <v>3</v>
      </c>
      <c r="F43" s="1927">
        <v>3</v>
      </c>
      <c r="G43" s="2060"/>
      <c r="H43" s="160">
        <v>6.8554490002108892E-2</v>
      </c>
      <c r="I43" s="161">
        <v>0.48083226358766784</v>
      </c>
    </row>
    <row r="44" spans="1:9" ht="13.5" customHeight="1" x14ac:dyDescent="0.15">
      <c r="A44" s="2021" t="s">
        <v>148</v>
      </c>
      <c r="B44" s="1927">
        <v>2</v>
      </c>
      <c r="C44" s="1927">
        <v>-1</v>
      </c>
      <c r="D44" s="1927">
        <v>-2</v>
      </c>
      <c r="E44" s="1927">
        <v>4</v>
      </c>
      <c r="F44" s="1927">
        <v>3</v>
      </c>
      <c r="G44" s="2060"/>
      <c r="H44" s="160"/>
      <c r="I44" s="161">
        <v>-0.48057291222565202</v>
      </c>
    </row>
    <row r="45" spans="1:9" ht="13.5" customHeight="1" x14ac:dyDescent="0.15">
      <c r="A45" s="2021" t="s">
        <v>404</v>
      </c>
      <c r="B45" s="1927">
        <v>2</v>
      </c>
      <c r="C45" s="1927">
        <v>1</v>
      </c>
      <c r="D45" s="1927">
        <v>0</v>
      </c>
      <c r="E45" s="1927">
        <v>0</v>
      </c>
      <c r="F45" s="1927">
        <v>0</v>
      </c>
      <c r="G45" s="2060"/>
      <c r="H45" s="160">
        <v>-5.218724850243206E-2</v>
      </c>
      <c r="I45" s="161"/>
    </row>
    <row r="46" spans="1:9" ht="13.5" customHeight="1" x14ac:dyDescent="0.15">
      <c r="A46" s="2065" t="s">
        <v>435</v>
      </c>
      <c r="B46" s="1923">
        <v>15</v>
      </c>
      <c r="C46" s="1923">
        <v>5</v>
      </c>
      <c r="D46" s="1923">
        <v>-2</v>
      </c>
      <c r="E46" s="1923">
        <v>-2</v>
      </c>
      <c r="F46" s="1923">
        <v>1</v>
      </c>
      <c r="G46" s="2064"/>
      <c r="H46" s="162"/>
      <c r="I46" s="163"/>
    </row>
    <row r="47" spans="1:9" ht="13.5" customHeight="1" x14ac:dyDescent="0.15">
      <c r="A47" s="2021" t="s">
        <v>170</v>
      </c>
      <c r="B47" s="1927">
        <v>-52</v>
      </c>
      <c r="C47" s="1927">
        <v>-50</v>
      </c>
      <c r="D47" s="1927">
        <v>-51</v>
      </c>
      <c r="E47" s="1927">
        <v>-52</v>
      </c>
      <c r="F47" s="1927">
        <v>-59</v>
      </c>
      <c r="G47" s="2060"/>
      <c r="H47" s="160">
        <v>8.3754458615787009E-2</v>
      </c>
      <c r="I47" s="161">
        <v>-0.11601550813195038</v>
      </c>
    </row>
    <row r="48" spans="1:9" ht="13.5" customHeight="1" x14ac:dyDescent="0.15">
      <c r="A48" s="2021" t="s">
        <v>436</v>
      </c>
      <c r="B48" s="1927">
        <v>60</v>
      </c>
      <c r="C48" s="1927">
        <v>55</v>
      </c>
      <c r="D48" s="1927">
        <v>53</v>
      </c>
      <c r="E48" s="1927">
        <v>92</v>
      </c>
      <c r="F48" s="1927">
        <v>43</v>
      </c>
      <c r="G48" s="2060"/>
      <c r="H48" s="160">
        <v>9.0097222320021819E-2</v>
      </c>
      <c r="I48" s="161">
        <v>0.36574873469340208</v>
      </c>
    </row>
    <row r="49" spans="1:9" ht="13.5" customHeight="1" x14ac:dyDescent="0.15">
      <c r="A49" s="2065" t="s">
        <v>437</v>
      </c>
      <c r="B49" s="1923">
        <v>1</v>
      </c>
      <c r="C49" s="1923">
        <v>1</v>
      </c>
      <c r="D49" s="1923">
        <v>-2</v>
      </c>
      <c r="E49" s="1923">
        <v>37</v>
      </c>
      <c r="F49" s="1923">
        <v>-21</v>
      </c>
      <c r="G49" s="2064"/>
      <c r="H49" s="162">
        <v>-0.21203483509896359</v>
      </c>
      <c r="I49" s="163">
        <v>-1.0209912400736096</v>
      </c>
    </row>
    <row r="50" spans="1:9" ht="13.5" customHeight="1" x14ac:dyDescent="0.15">
      <c r="A50" s="2065" t="s">
        <v>186</v>
      </c>
      <c r="B50" s="1923">
        <v>16</v>
      </c>
      <c r="C50" s="1923">
        <v>6</v>
      </c>
      <c r="D50" s="1923">
        <v>-4</v>
      </c>
      <c r="E50" s="1923">
        <v>35</v>
      </c>
      <c r="F50" s="1923">
        <v>-20</v>
      </c>
      <c r="G50" s="2064"/>
      <c r="H50" s="162">
        <v>1.3400557713122816</v>
      </c>
      <c r="I50" s="163">
        <v>-1.7617210039858828</v>
      </c>
    </row>
    <row r="51" spans="1:9" ht="13.5" customHeight="1" x14ac:dyDescent="0.15">
      <c r="A51" s="2021" t="s">
        <v>188</v>
      </c>
      <c r="B51" s="1927">
        <v>0</v>
      </c>
      <c r="C51" s="1927">
        <v>0</v>
      </c>
      <c r="D51" s="1927">
        <v>-5</v>
      </c>
      <c r="E51" s="1927">
        <v>-4</v>
      </c>
      <c r="F51" s="1927">
        <v>-5</v>
      </c>
      <c r="G51" s="2060"/>
      <c r="H51" s="160"/>
      <c r="I51" s="161">
        <v>-1.2178069579656383</v>
      </c>
    </row>
    <row r="52" spans="1:9" ht="13.5" customHeight="1" x14ac:dyDescent="0.15">
      <c r="A52" s="2065" t="s">
        <v>189</v>
      </c>
      <c r="B52" s="1923">
        <v>16</v>
      </c>
      <c r="C52" s="1923">
        <v>6</v>
      </c>
      <c r="D52" s="1923">
        <v>-9</v>
      </c>
      <c r="E52" s="1923">
        <v>31</v>
      </c>
      <c r="F52" s="1923">
        <v>-25</v>
      </c>
      <c r="G52" s="2064"/>
      <c r="H52" s="162">
        <v>1.5119973069049299</v>
      </c>
      <c r="I52" s="163">
        <v>-1.6780248886554774</v>
      </c>
    </row>
    <row r="53" spans="1:9" ht="13.5" customHeight="1" x14ac:dyDescent="0.15">
      <c r="A53" s="2021"/>
      <c r="B53" s="1927"/>
      <c r="C53" s="1927"/>
      <c r="D53" s="1927"/>
      <c r="E53" s="1927"/>
      <c r="F53" s="1927"/>
      <c r="G53" s="2060"/>
      <c r="H53" s="2063"/>
      <c r="I53" s="2062"/>
    </row>
    <row r="54" spans="1:9" ht="13.5" customHeight="1" x14ac:dyDescent="0.15">
      <c r="A54" s="2021" t="s">
        <v>408</v>
      </c>
      <c r="B54" s="1916">
        <v>300</v>
      </c>
      <c r="C54" s="1916">
        <v>351</v>
      </c>
      <c r="D54" s="2061">
        <v>293</v>
      </c>
      <c r="E54" s="2061">
        <v>659</v>
      </c>
      <c r="F54" s="2061">
        <v>623</v>
      </c>
      <c r="G54" s="2060"/>
      <c r="H54" s="160">
        <v>-0.14720909248285508</v>
      </c>
      <c r="I54" s="161">
        <v>-0.51899474710981175</v>
      </c>
    </row>
    <row r="55" spans="1:9" ht="13.5" customHeight="1" thickBot="1" x14ac:dyDescent="0.25">
      <c r="A55" s="2021" t="s">
        <v>410</v>
      </c>
      <c r="B55" s="1916">
        <v>3441</v>
      </c>
      <c r="C55" s="1916">
        <v>3358</v>
      </c>
      <c r="D55" s="1916">
        <v>3295</v>
      </c>
      <c r="E55" s="1916">
        <v>3226</v>
      </c>
      <c r="F55" s="1916">
        <v>3216</v>
      </c>
      <c r="G55" s="2059"/>
      <c r="H55" s="164">
        <v>2.4947647176223997E-2</v>
      </c>
      <c r="I55" s="165">
        <v>7.0007401279986281E-2</v>
      </c>
    </row>
    <row r="56" spans="1:9" ht="13.5" customHeight="1" x14ac:dyDescent="0.15">
      <c r="A56" s="1909"/>
      <c r="B56" s="1909"/>
      <c r="C56" s="1909"/>
      <c r="D56" s="1909"/>
      <c r="E56" s="1909"/>
      <c r="F56" s="1909"/>
      <c r="G56" s="1909"/>
      <c r="H56" s="1909"/>
      <c r="I56" s="1909"/>
    </row>
    <row r="57" spans="1:9" ht="13.5" customHeight="1" x14ac:dyDescent="0.15">
      <c r="A57" s="1909"/>
      <c r="B57" s="1909"/>
      <c r="C57" s="1909"/>
      <c r="D57" s="1909"/>
      <c r="E57" s="1909"/>
      <c r="F57" s="1909"/>
      <c r="G57" s="1909"/>
      <c r="H57" s="1909"/>
      <c r="I57" s="1909"/>
    </row>
    <row r="58" spans="1:9" ht="13.5" customHeight="1" x14ac:dyDescent="0.15">
      <c r="A58" s="1909"/>
      <c r="B58" s="1909"/>
      <c r="C58" s="1909"/>
      <c r="D58" s="1909"/>
      <c r="E58" s="1909"/>
      <c r="F58" s="1909"/>
      <c r="G58" s="1909"/>
      <c r="H58" s="1909"/>
      <c r="I58" s="1909"/>
    </row>
    <row r="59" spans="1:9" ht="13.5" customHeight="1" x14ac:dyDescent="0.15">
      <c r="A59" s="1909"/>
      <c r="B59" s="1909"/>
      <c r="C59" s="1909"/>
      <c r="D59" s="1909"/>
      <c r="E59" s="1909"/>
      <c r="F59" s="1909"/>
      <c r="G59" s="1909"/>
      <c r="H59" s="1909"/>
      <c r="I59" s="1909"/>
    </row>
    <row r="60" spans="1:9" ht="13.5" customHeight="1" x14ac:dyDescent="0.15">
      <c r="A60" s="1909"/>
      <c r="B60" s="1909"/>
      <c r="C60" s="1909"/>
      <c r="D60" s="1909"/>
      <c r="E60" s="1909"/>
      <c r="F60" s="1909"/>
      <c r="G60" s="1909"/>
      <c r="H60" s="1909"/>
      <c r="I60" s="1909"/>
    </row>
    <row r="61" spans="1:9" ht="13.5" customHeight="1" x14ac:dyDescent="0.15">
      <c r="A61" s="1909"/>
      <c r="B61" s="1909"/>
      <c r="C61" s="1909"/>
      <c r="D61" s="1909"/>
      <c r="E61" s="1909"/>
      <c r="F61" s="1909"/>
      <c r="G61" s="1909"/>
      <c r="H61" s="1909"/>
      <c r="I61" s="1909"/>
    </row>
    <row r="62" spans="1:9" ht="13.5" customHeight="1" x14ac:dyDescent="0.15">
      <c r="A62" s="1909"/>
      <c r="B62" s="1909"/>
      <c r="C62" s="1909"/>
      <c r="D62" s="1909"/>
      <c r="E62" s="1909"/>
      <c r="F62" s="1909"/>
      <c r="G62" s="1909"/>
      <c r="H62" s="1909"/>
      <c r="I62" s="1909"/>
    </row>
    <row r="63" spans="1:9" ht="13.5" customHeight="1" x14ac:dyDescent="0.15">
      <c r="I63" s="1909"/>
    </row>
    <row r="64" spans="1:9" ht="13.5" customHeight="1" x14ac:dyDescent="0.15">
      <c r="I64" s="1909"/>
    </row>
    <row r="65" spans="9:9" ht="13.5" customHeight="1" x14ac:dyDescent="0.15">
      <c r="I65" s="1909"/>
    </row>
    <row r="66" spans="9:9" ht="13.5" customHeight="1" x14ac:dyDescent="0.15">
      <c r="I66" s="1909"/>
    </row>
  </sheetData>
  <printOptions horizontalCentered="1"/>
  <pageMargins left="0.7" right="0.7" top="0.75" bottom="0.75" header="0.3" footer="0.3"/>
  <pageSetup paperSize="9" scale="80" orientation="portrait" r:id="rId1"/>
  <headerFooter>
    <oddHeader>&amp;R&amp;"Arial,normal"&amp;8Personal Banking</oddHeader>
    <oddFooter>&amp;C&amp;"Arial,normal"&amp;7Fact book - Q1 2017</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59999389629810485"/>
  </sheetPr>
  <dimension ref="A1"/>
  <sheetViews>
    <sheetView view="pageLayout" topLeftCell="A4" zoomScaleNormal="100" workbookViewId="0">
      <selection activeCell="M39" sqref="M39"/>
    </sheetView>
  </sheetViews>
  <sheetFormatPr defaultRowHeight="11.25" x14ac:dyDescent="0.2"/>
  <sheetData/>
  <pageMargins left="0.7" right="0.7" top="0.75" bottom="0.75" header="0.3" footer="0.3"/>
  <pageSetup paperSize="9" orientation="portrait" verticalDpi="597"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J93"/>
  <sheetViews>
    <sheetView view="pageLayout" topLeftCell="A55" zoomScaleNormal="100" zoomScaleSheetLayoutView="90" workbookViewId="0"/>
  </sheetViews>
  <sheetFormatPr defaultRowHeight="8.25" x14ac:dyDescent="0.15"/>
  <cols>
    <col min="1" max="1" width="31.6640625" style="1904" customWidth="1"/>
    <col min="2" max="6" width="8.33203125" style="1905" customWidth="1"/>
    <col min="7" max="9" width="8.33203125" style="1904" customWidth="1"/>
    <col min="10" max="10" width="11.33203125" style="1904" customWidth="1"/>
    <col min="11" max="16384" width="9.33203125" style="1904"/>
  </cols>
  <sheetData>
    <row r="1" spans="1:10" ht="13.5" customHeight="1" x14ac:dyDescent="0.2">
      <c r="A1" s="1940" t="s">
        <v>1354</v>
      </c>
      <c r="B1" s="1988"/>
      <c r="C1" s="1988"/>
      <c r="D1" s="1988"/>
      <c r="E1" s="1988"/>
      <c r="F1" s="1972"/>
      <c r="G1" s="1970" t="s">
        <v>403</v>
      </c>
      <c r="H1" s="1971"/>
      <c r="I1" s="1970" t="s">
        <v>1297</v>
      </c>
      <c r="J1" s="1969"/>
    </row>
    <row r="2" spans="1:10" ht="13.5" customHeight="1" thickBot="1" x14ac:dyDescent="0.25">
      <c r="G2" s="1967"/>
      <c r="H2" s="1968"/>
      <c r="I2" s="1967"/>
      <c r="J2" s="1966"/>
    </row>
    <row r="3" spans="1:10" s="1989" customFormat="1" ht="13.5" customHeight="1" thickBot="1" x14ac:dyDescent="0.25">
      <c r="A3" s="1938" t="s">
        <v>130</v>
      </c>
      <c r="B3" s="1935" t="s">
        <v>1364</v>
      </c>
      <c r="C3" s="1935" t="s">
        <v>580</v>
      </c>
      <c r="D3" s="1935" t="s">
        <v>131</v>
      </c>
      <c r="E3" s="1935" t="s">
        <v>132</v>
      </c>
      <c r="F3" s="1935" t="s">
        <v>133</v>
      </c>
      <c r="G3" s="1963" t="s">
        <v>1460</v>
      </c>
      <c r="H3" s="1964" t="s">
        <v>1459</v>
      </c>
      <c r="I3" s="1963" t="s">
        <v>1460</v>
      </c>
      <c r="J3" s="1962" t="s">
        <v>1459</v>
      </c>
    </row>
    <row r="4" spans="1:10" s="1989" customFormat="1" ht="13.5" customHeight="1" x14ac:dyDescent="0.2">
      <c r="A4" s="1930" t="s">
        <v>141</v>
      </c>
      <c r="B4" s="92">
        <v>279</v>
      </c>
      <c r="C4" s="92">
        <v>276</v>
      </c>
      <c r="D4" s="92">
        <v>272</v>
      </c>
      <c r="E4" s="92">
        <v>282</v>
      </c>
      <c r="F4" s="92">
        <v>278</v>
      </c>
      <c r="G4" s="1950">
        <v>1.2044373768924421E-2</v>
      </c>
      <c r="H4" s="1951">
        <v>1.3068722188871451E-3</v>
      </c>
      <c r="I4" s="1950">
        <v>5.8637760628470481E-3</v>
      </c>
      <c r="J4" s="1949">
        <v>-1.1270301007871963E-2</v>
      </c>
    </row>
    <row r="5" spans="1:10" s="1989" customFormat="1" ht="13.5" customHeight="1" x14ac:dyDescent="0.2">
      <c r="A5" s="1930" t="s">
        <v>118</v>
      </c>
      <c r="B5" s="93">
        <v>106</v>
      </c>
      <c r="C5" s="93">
        <v>117</v>
      </c>
      <c r="D5" s="93">
        <v>99</v>
      </c>
      <c r="E5" s="93">
        <v>102</v>
      </c>
      <c r="F5" s="93">
        <v>99</v>
      </c>
      <c r="G5" s="1950">
        <v>-9.3610272357546376E-2</v>
      </c>
      <c r="H5" s="1951">
        <v>7.3482187320903947E-2</v>
      </c>
      <c r="I5" s="1950">
        <v>-8.9762237340981765E-2</v>
      </c>
      <c r="J5" s="1949">
        <v>7.2301437098505783E-2</v>
      </c>
    </row>
    <row r="6" spans="1:10" s="1989" customFormat="1" ht="13.5" customHeight="1" x14ac:dyDescent="0.2">
      <c r="A6" s="1930" t="s">
        <v>148</v>
      </c>
      <c r="B6" s="93">
        <v>61</v>
      </c>
      <c r="C6" s="93">
        <v>69</v>
      </c>
      <c r="D6" s="93">
        <v>67</v>
      </c>
      <c r="E6" s="93">
        <v>74</v>
      </c>
      <c r="F6" s="93">
        <v>69</v>
      </c>
      <c r="G6" s="1950">
        <v>-0.10750009071794553</v>
      </c>
      <c r="H6" s="1951">
        <v>-0.10850523145309277</v>
      </c>
      <c r="I6" s="1950">
        <v>-0.11729427637145717</v>
      </c>
      <c r="J6" s="1949">
        <v>-0.11576983573585753</v>
      </c>
    </row>
    <row r="7" spans="1:10" s="1989" customFormat="1" ht="13.5" customHeight="1" x14ac:dyDescent="0.2">
      <c r="A7" s="1930" t="s">
        <v>404</v>
      </c>
      <c r="B7" s="93">
        <v>22</v>
      </c>
      <c r="C7" s="93">
        <v>7</v>
      </c>
      <c r="D7" s="93">
        <v>7</v>
      </c>
      <c r="E7" s="93">
        <v>7</v>
      </c>
      <c r="F7" s="93">
        <v>12</v>
      </c>
      <c r="G7" s="1950">
        <v>1.9686686473695878</v>
      </c>
      <c r="H7" s="1951">
        <v>0.86491734331461356</v>
      </c>
      <c r="I7" s="1950">
        <v>1.9409703042252082</v>
      </c>
      <c r="J7" s="1949">
        <v>0.85617071532910005</v>
      </c>
    </row>
    <row r="8" spans="1:10" s="1989" customFormat="1" ht="13.5" customHeight="1" x14ac:dyDescent="0.2">
      <c r="A8" s="1926" t="s">
        <v>159</v>
      </c>
      <c r="B8" s="94">
        <v>468</v>
      </c>
      <c r="C8" s="94">
        <v>469</v>
      </c>
      <c r="D8" s="94">
        <v>445</v>
      </c>
      <c r="E8" s="94">
        <v>465</v>
      </c>
      <c r="F8" s="94">
        <v>458</v>
      </c>
      <c r="G8" s="1958">
        <v>-1.1741603526783662E-3</v>
      </c>
      <c r="H8" s="1959">
        <v>2.2500794758013365E-2</v>
      </c>
      <c r="I8" s="1958">
        <v>-5.3073108361055832E-3</v>
      </c>
      <c r="J8" s="1957">
        <v>1.3125987227910807E-2</v>
      </c>
    </row>
    <row r="9" spans="1:10" s="1989" customFormat="1" ht="13.5" customHeight="1" x14ac:dyDescent="0.2">
      <c r="A9" s="1930" t="s">
        <v>170</v>
      </c>
      <c r="B9" s="93">
        <v>-124</v>
      </c>
      <c r="C9" s="93">
        <v>-116</v>
      </c>
      <c r="D9" s="93">
        <v>-122</v>
      </c>
      <c r="E9" s="93">
        <v>-121</v>
      </c>
      <c r="F9" s="93">
        <v>-126</v>
      </c>
      <c r="G9" s="1950">
        <v>7.1734178077700994E-2</v>
      </c>
      <c r="H9" s="1951">
        <v>-1.4357854220426569E-2</v>
      </c>
      <c r="I9" s="1950">
        <v>6.1058650272549642E-2</v>
      </c>
      <c r="J9" s="1949">
        <v>-1.8605523921020328E-2</v>
      </c>
    </row>
    <row r="10" spans="1:10" s="1989" customFormat="1" ht="13.5" customHeight="1" x14ac:dyDescent="0.2">
      <c r="A10" s="1930" t="s">
        <v>405</v>
      </c>
      <c r="B10" s="93">
        <v>-138</v>
      </c>
      <c r="C10" s="93">
        <v>-156</v>
      </c>
      <c r="D10" s="93">
        <v>-142</v>
      </c>
      <c r="E10" s="93">
        <v>-167</v>
      </c>
      <c r="F10" s="93">
        <v>-118</v>
      </c>
      <c r="G10" s="1950">
        <v>-0.116794538699315</v>
      </c>
      <c r="H10" s="1951">
        <v>0.16439367873425792</v>
      </c>
      <c r="I10" s="1950">
        <v>-0.12281754623206365</v>
      </c>
      <c r="J10" s="1949">
        <v>0.15750756831705348</v>
      </c>
    </row>
    <row r="11" spans="1:10" s="1989" customFormat="1" ht="13.5" customHeight="1" x14ac:dyDescent="0.2">
      <c r="A11" s="1926" t="s">
        <v>183</v>
      </c>
      <c r="B11" s="95">
        <v>-268</v>
      </c>
      <c r="C11" s="95">
        <v>-281</v>
      </c>
      <c r="D11" s="95">
        <v>-271</v>
      </c>
      <c r="E11" s="95">
        <v>-295</v>
      </c>
      <c r="F11" s="95">
        <v>-251</v>
      </c>
      <c r="G11" s="1958">
        <v>-4.4854342580545215E-2</v>
      </c>
      <c r="H11" s="1959">
        <v>6.7511362257982599E-2</v>
      </c>
      <c r="I11" s="1958">
        <v>-5.2391401468929732E-2</v>
      </c>
      <c r="J11" s="1957">
        <v>6.175277356326303E-2</v>
      </c>
    </row>
    <row r="12" spans="1:10" s="1989" customFormat="1" ht="13.5" customHeight="1" x14ac:dyDescent="0.2">
      <c r="A12" s="1926" t="s">
        <v>186</v>
      </c>
      <c r="B12" s="95">
        <v>200</v>
      </c>
      <c r="C12" s="95">
        <v>188</v>
      </c>
      <c r="D12" s="95">
        <v>174</v>
      </c>
      <c r="E12" s="95">
        <v>170</v>
      </c>
      <c r="F12" s="95">
        <v>207</v>
      </c>
      <c r="G12" s="1958">
        <v>6.4131357907511566E-2</v>
      </c>
      <c r="H12" s="1959">
        <v>-3.2256507697532744E-2</v>
      </c>
      <c r="I12" s="1958">
        <v>6.5264656385655151E-2</v>
      </c>
      <c r="J12" s="1957">
        <v>-4.5178738545064712E-2</v>
      </c>
    </row>
    <row r="13" spans="1:10" s="1989" customFormat="1" ht="13.5" customHeight="1" x14ac:dyDescent="0.2">
      <c r="A13" s="1930" t="s">
        <v>188</v>
      </c>
      <c r="B13" s="93">
        <v>-17</v>
      </c>
      <c r="C13" s="93">
        <v>-34</v>
      </c>
      <c r="D13" s="93">
        <v>-49</v>
      </c>
      <c r="E13" s="93">
        <v>-36</v>
      </c>
      <c r="F13" s="93">
        <v>-41</v>
      </c>
      <c r="G13" s="1950">
        <v>-0.51522528333378625</v>
      </c>
      <c r="H13" s="1951">
        <v>-0.59646581909091845</v>
      </c>
      <c r="I13" s="1950">
        <v>-0.50261630950390401</v>
      </c>
      <c r="J13" s="1949">
        <v>-0.60538255593879486</v>
      </c>
    </row>
    <row r="14" spans="1:10" s="1989" customFormat="1" ht="13.5" customHeight="1" x14ac:dyDescent="0.2">
      <c r="A14" s="1926" t="s">
        <v>189</v>
      </c>
      <c r="B14" s="95">
        <v>183</v>
      </c>
      <c r="C14" s="95">
        <v>154</v>
      </c>
      <c r="D14" s="95">
        <v>125</v>
      </c>
      <c r="E14" s="95">
        <v>134</v>
      </c>
      <c r="F14" s="95">
        <v>166</v>
      </c>
      <c r="G14" s="1958">
        <v>0.19370016090867503</v>
      </c>
      <c r="H14" s="1959">
        <v>0.10850976496467912</v>
      </c>
      <c r="I14" s="1958">
        <v>0.18868469736419491</v>
      </c>
      <c r="J14" s="1957">
        <v>9.6360332540838867E-2</v>
      </c>
    </row>
    <row r="15" spans="1:10" s="1989" customFormat="1" ht="13.5" customHeight="1" x14ac:dyDescent="0.2">
      <c r="A15" s="1987"/>
      <c r="B15" s="1986"/>
      <c r="C15" s="1986"/>
      <c r="D15" s="1929"/>
      <c r="E15" s="1929"/>
      <c r="F15" s="1929"/>
      <c r="G15" s="1985"/>
      <c r="H15" s="1955"/>
      <c r="I15" s="1985"/>
      <c r="J15" s="1984"/>
    </row>
    <row r="16" spans="1:10" s="1989" customFormat="1" ht="13.5" customHeight="1" x14ac:dyDescent="0.2">
      <c r="A16" s="1930" t="s">
        <v>406</v>
      </c>
      <c r="B16" s="96">
        <v>57.3</v>
      </c>
      <c r="C16" s="96">
        <v>59.9</v>
      </c>
      <c r="D16" s="96">
        <v>60.9</v>
      </c>
      <c r="E16" s="96">
        <v>63.4</v>
      </c>
      <c r="F16" s="96">
        <v>54.8</v>
      </c>
      <c r="G16" s="1982"/>
      <c r="H16" s="1983"/>
      <c r="I16" s="1982"/>
      <c r="J16" s="1981"/>
    </row>
    <row r="17" spans="1:10" s="1989" customFormat="1" ht="13.5" customHeight="1" x14ac:dyDescent="0.2">
      <c r="A17" s="1930" t="s">
        <v>407</v>
      </c>
      <c r="B17" s="96">
        <v>9.3161009888936182</v>
      </c>
      <c r="C17" s="96">
        <v>7.6383474062143728</v>
      </c>
      <c r="D17" s="96">
        <v>6.0113914011410738</v>
      </c>
      <c r="E17" s="96">
        <v>6.4233976865946714</v>
      </c>
      <c r="F17" s="96">
        <v>7.9108510380452133</v>
      </c>
      <c r="G17" s="1980"/>
      <c r="H17" s="1979"/>
      <c r="I17" s="1978"/>
      <c r="J17" s="1977"/>
    </row>
    <row r="18" spans="1:10" s="1989" customFormat="1" ht="13.5" customHeight="1" x14ac:dyDescent="0.2">
      <c r="A18" s="1930" t="s">
        <v>408</v>
      </c>
      <c r="B18" s="92">
        <v>6153</v>
      </c>
      <c r="C18" s="92">
        <v>5966</v>
      </c>
      <c r="D18" s="92">
        <v>6256</v>
      </c>
      <c r="E18" s="92">
        <v>6364</v>
      </c>
      <c r="F18" s="92">
        <v>6354</v>
      </c>
      <c r="G18" s="1976">
        <v>3.1363369450337242E-2</v>
      </c>
      <c r="H18" s="1949">
        <v>-3.1588904493837E-2</v>
      </c>
      <c r="I18" s="1976">
        <v>3.7460460781256089E-2</v>
      </c>
      <c r="J18" s="1949">
        <v>-2.4424234431198899E-2</v>
      </c>
    </row>
    <row r="19" spans="1:10" s="1989" customFormat="1" ht="13.5" customHeight="1" x14ac:dyDescent="0.2">
      <c r="A19" s="1930" t="s">
        <v>409</v>
      </c>
      <c r="B19" s="92">
        <v>33611</v>
      </c>
      <c r="C19" s="92">
        <v>33041</v>
      </c>
      <c r="D19" s="92">
        <v>35186</v>
      </c>
      <c r="E19" s="92">
        <v>37964</v>
      </c>
      <c r="F19" s="92">
        <v>37805</v>
      </c>
      <c r="G19" s="1976">
        <v>1.7256895617563828E-2</v>
      </c>
      <c r="H19" s="1949">
        <v>-0.1109428287017149</v>
      </c>
      <c r="I19" s="1976">
        <v>2.4661659540250014E-2</v>
      </c>
      <c r="J19" s="1949">
        <v>-0.10927459735556377</v>
      </c>
    </row>
    <row r="20" spans="1:10" s="1989" customFormat="1" ht="13.5" customHeight="1" thickBot="1" x14ac:dyDescent="0.25">
      <c r="A20" s="1930" t="s">
        <v>410</v>
      </c>
      <c r="B20" s="92">
        <v>5926</v>
      </c>
      <c r="C20" s="92">
        <v>6069</v>
      </c>
      <c r="D20" s="92">
        <v>6141</v>
      </c>
      <c r="E20" s="92">
        <v>6115</v>
      </c>
      <c r="F20" s="92">
        <v>6005</v>
      </c>
      <c r="G20" s="1975">
        <v>-2.355740160113895E-2</v>
      </c>
      <c r="H20" s="1974">
        <v>-1.3141571626727466E-2</v>
      </c>
      <c r="I20" s="1975">
        <v>-2.355740160113895E-2</v>
      </c>
      <c r="J20" s="1974">
        <v>-1.3141571626727466E-2</v>
      </c>
    </row>
    <row r="21" spans="1:10" s="1989" customFormat="1" ht="13.5" customHeight="1" x14ac:dyDescent="0.2">
      <c r="A21" s="1930"/>
      <c r="B21" s="92"/>
      <c r="C21" s="92"/>
      <c r="D21" s="92"/>
      <c r="E21" s="92"/>
      <c r="F21" s="92"/>
      <c r="G21" s="97"/>
      <c r="H21" s="98"/>
      <c r="I21" s="98"/>
    </row>
    <row r="22" spans="1:10" s="1989" customFormat="1" ht="13.5" customHeight="1" thickBot="1" x14ac:dyDescent="0.25">
      <c r="A22" s="1940" t="s">
        <v>1355</v>
      </c>
      <c r="B22" s="92"/>
      <c r="C22" s="92"/>
      <c r="D22" s="92"/>
      <c r="E22" s="92"/>
      <c r="F22" s="92"/>
      <c r="G22" s="97"/>
      <c r="H22" s="98"/>
      <c r="I22" s="98"/>
    </row>
    <row r="23" spans="1:10" ht="13.5" customHeight="1" x14ac:dyDescent="0.2">
      <c r="B23" s="1988"/>
      <c r="C23" s="1988"/>
      <c r="D23" s="1988"/>
      <c r="E23" s="1988"/>
      <c r="F23" s="1972"/>
      <c r="G23" s="1970" t="s">
        <v>403</v>
      </c>
      <c r="H23" s="1971"/>
      <c r="I23" s="1970" t="s">
        <v>1297</v>
      </c>
      <c r="J23" s="1969"/>
    </row>
    <row r="24" spans="1:10" ht="13.5" customHeight="1" thickBot="1" x14ac:dyDescent="0.25">
      <c r="G24" s="1967"/>
      <c r="H24" s="1968"/>
      <c r="I24" s="1967"/>
      <c r="J24" s="1966"/>
    </row>
    <row r="25" spans="1:10" ht="13.5" customHeight="1" thickBot="1" x14ac:dyDescent="0.25">
      <c r="A25" s="1938" t="s">
        <v>130</v>
      </c>
      <c r="B25" s="1935" t="s">
        <v>1364</v>
      </c>
      <c r="C25" s="1935" t="s">
        <v>580</v>
      </c>
      <c r="D25" s="1935" t="s">
        <v>131</v>
      </c>
      <c r="E25" s="1935" t="s">
        <v>132</v>
      </c>
      <c r="F25" s="1935" t="s">
        <v>133</v>
      </c>
      <c r="G25" s="1963" t="s">
        <v>1460</v>
      </c>
      <c r="H25" s="1964" t="s">
        <v>1459</v>
      </c>
      <c r="I25" s="1963" t="s">
        <v>1460</v>
      </c>
      <c r="J25" s="1962" t="s">
        <v>1459</v>
      </c>
    </row>
    <row r="26" spans="1:10" ht="13.5" customHeight="1" x14ac:dyDescent="0.15">
      <c r="A26" s="1930" t="s">
        <v>141</v>
      </c>
      <c r="B26" s="92">
        <v>279</v>
      </c>
      <c r="C26" s="92">
        <v>275</v>
      </c>
      <c r="D26" s="92">
        <v>271</v>
      </c>
      <c r="E26" s="92">
        <v>282</v>
      </c>
      <c r="F26" s="92">
        <v>278</v>
      </c>
      <c r="G26" s="1950">
        <v>1.2044373768924421E-2</v>
      </c>
      <c r="H26" s="1951">
        <v>1.3068722188871451E-3</v>
      </c>
      <c r="I26" s="1950">
        <v>5.8637760628470481E-3</v>
      </c>
      <c r="J26" s="1949">
        <v>-1.1270301007871963E-2</v>
      </c>
    </row>
    <row r="27" spans="1:10" ht="13.5" customHeight="1" x14ac:dyDescent="0.15">
      <c r="A27" s="1930" t="s">
        <v>118</v>
      </c>
      <c r="B27" s="93">
        <v>134</v>
      </c>
      <c r="C27" s="93">
        <v>142</v>
      </c>
      <c r="D27" s="93">
        <v>124</v>
      </c>
      <c r="E27" s="93">
        <v>130</v>
      </c>
      <c r="F27" s="93">
        <v>115</v>
      </c>
      <c r="G27" s="1950">
        <v>-5.2845647814028229E-2</v>
      </c>
      <c r="H27" s="1951">
        <v>0.16268567943724621</v>
      </c>
      <c r="I27" s="1950">
        <v>-5.4351152268661829E-2</v>
      </c>
      <c r="J27" s="1949">
        <v>0.16027650154423534</v>
      </c>
    </row>
    <row r="28" spans="1:10" ht="13.5" customHeight="1" x14ac:dyDescent="0.15">
      <c r="A28" s="1930" t="s">
        <v>148</v>
      </c>
      <c r="B28" s="93">
        <v>61</v>
      </c>
      <c r="C28" s="93">
        <v>69</v>
      </c>
      <c r="D28" s="93">
        <v>67</v>
      </c>
      <c r="E28" s="93">
        <v>74</v>
      </c>
      <c r="F28" s="93">
        <v>69</v>
      </c>
      <c r="G28" s="1950">
        <v>-0.10750009071794553</v>
      </c>
      <c r="H28" s="1951">
        <v>-0.10850523145309277</v>
      </c>
      <c r="I28" s="1950">
        <v>-0.11729427637145717</v>
      </c>
      <c r="J28" s="1949">
        <v>-0.11576983573585753</v>
      </c>
    </row>
    <row r="29" spans="1:10" ht="13.5" customHeight="1" x14ac:dyDescent="0.15">
      <c r="A29" s="1930" t="s">
        <v>404</v>
      </c>
      <c r="B29" s="93">
        <v>22</v>
      </c>
      <c r="C29" s="93">
        <v>7</v>
      </c>
      <c r="D29" s="93">
        <v>7</v>
      </c>
      <c r="E29" s="93">
        <v>7</v>
      </c>
      <c r="F29" s="93">
        <v>12</v>
      </c>
      <c r="G29" s="1950">
        <v>1.9686686473695878</v>
      </c>
      <c r="H29" s="1951">
        <v>0.86491734331461356</v>
      </c>
      <c r="I29" s="1950">
        <v>1.9409703042252082</v>
      </c>
      <c r="J29" s="1949">
        <v>0.85617071532910005</v>
      </c>
    </row>
    <row r="30" spans="1:10" ht="13.5" customHeight="1" x14ac:dyDescent="0.15">
      <c r="A30" s="1926" t="s">
        <v>159</v>
      </c>
      <c r="B30" s="94">
        <v>496</v>
      </c>
      <c r="C30" s="94">
        <v>493</v>
      </c>
      <c r="D30" s="94">
        <v>469</v>
      </c>
      <c r="E30" s="94">
        <v>493</v>
      </c>
      <c r="F30" s="94">
        <v>474</v>
      </c>
      <c r="G30" s="1958">
        <v>5.955434957316319E-3</v>
      </c>
      <c r="H30" s="1959">
        <v>4.5946392517557166E-2</v>
      </c>
      <c r="I30" s="1958">
        <v>5.2563649737513707E-4</v>
      </c>
      <c r="J30" s="1957">
        <v>3.6381904133532927E-2</v>
      </c>
    </row>
    <row r="31" spans="1:10" ht="13.5" customHeight="1" x14ac:dyDescent="0.15">
      <c r="A31" s="1930" t="s">
        <v>170</v>
      </c>
      <c r="B31" s="93">
        <v>-124</v>
      </c>
      <c r="C31" s="93">
        <v>-116</v>
      </c>
      <c r="D31" s="93">
        <v>-122</v>
      </c>
      <c r="E31" s="93">
        <v>-121</v>
      </c>
      <c r="F31" s="93">
        <v>-126</v>
      </c>
      <c r="G31" s="1950">
        <v>7.1734178077700994E-2</v>
      </c>
      <c r="H31" s="1951">
        <v>-1.4357854220426569E-2</v>
      </c>
      <c r="I31" s="1950">
        <v>6.1058650272549642E-2</v>
      </c>
      <c r="J31" s="1949">
        <v>-1.8605523921020328E-2</v>
      </c>
    </row>
    <row r="32" spans="1:10" ht="13.5" customHeight="1" x14ac:dyDescent="0.15">
      <c r="A32" s="1930" t="s">
        <v>405</v>
      </c>
      <c r="B32" s="93">
        <v>-147</v>
      </c>
      <c r="C32" s="93">
        <v>-163</v>
      </c>
      <c r="D32" s="93">
        <v>-149</v>
      </c>
      <c r="E32" s="93">
        <v>-174</v>
      </c>
      <c r="F32" s="93">
        <v>-125</v>
      </c>
      <c r="G32" s="1950">
        <v>-9.7780255069422894E-2</v>
      </c>
      <c r="H32" s="1951">
        <v>0.17907899053777276</v>
      </c>
      <c r="I32" s="1950">
        <v>-0.10511832925079312</v>
      </c>
      <c r="J32" s="1949">
        <v>0.17188878272252506</v>
      </c>
    </row>
    <row r="33" spans="1:10" ht="13.5" customHeight="1" x14ac:dyDescent="0.15">
      <c r="A33" s="1926" t="s">
        <v>183</v>
      </c>
      <c r="B33" s="95">
        <v>-278</v>
      </c>
      <c r="C33" s="95">
        <v>-288</v>
      </c>
      <c r="D33" s="95">
        <v>-279</v>
      </c>
      <c r="E33" s="95">
        <v>-302</v>
      </c>
      <c r="F33" s="95">
        <v>-258</v>
      </c>
      <c r="G33" s="1958">
        <v>-3.5948044142683599E-2</v>
      </c>
      <c r="H33" s="1959">
        <v>7.7174200070346588E-2</v>
      </c>
      <c r="I33" s="1958">
        <v>-4.424973379258601E-2</v>
      </c>
      <c r="J33" s="1957">
        <v>7.1260779033931909E-2</v>
      </c>
    </row>
    <row r="34" spans="1:10" ht="13.5" customHeight="1" x14ac:dyDescent="0.15">
      <c r="A34" s="1926" t="s">
        <v>186</v>
      </c>
      <c r="B34" s="95">
        <v>218</v>
      </c>
      <c r="C34" s="95">
        <v>205</v>
      </c>
      <c r="D34" s="95">
        <v>190</v>
      </c>
      <c r="E34" s="95">
        <v>191</v>
      </c>
      <c r="F34" s="95">
        <v>216</v>
      </c>
      <c r="G34" s="1958">
        <v>6.4975772555976752E-2</v>
      </c>
      <c r="H34" s="1959">
        <v>8.6631210753189691E-3</v>
      </c>
      <c r="I34" s="1958">
        <v>6.3668595394605232E-2</v>
      </c>
      <c r="J34" s="1957">
        <v>-4.6813386669932733E-3</v>
      </c>
    </row>
    <row r="35" spans="1:10" ht="13.5" customHeight="1" x14ac:dyDescent="0.15">
      <c r="A35" s="1930" t="s">
        <v>188</v>
      </c>
      <c r="B35" s="93">
        <v>-17</v>
      </c>
      <c r="C35" s="93">
        <v>-34</v>
      </c>
      <c r="D35" s="93">
        <v>-49</v>
      </c>
      <c r="E35" s="93">
        <v>-36</v>
      </c>
      <c r="F35" s="93">
        <v>-41</v>
      </c>
      <c r="G35" s="1950">
        <v>-0.51522528333378625</v>
      </c>
      <c r="H35" s="1951">
        <v>-0.59646581909091845</v>
      </c>
      <c r="I35" s="1950">
        <v>-0.50261630950390401</v>
      </c>
      <c r="J35" s="1949">
        <v>-0.60538255593879486</v>
      </c>
    </row>
    <row r="36" spans="1:10" ht="13.5" customHeight="1" x14ac:dyDescent="0.15">
      <c r="A36" s="1926" t="s">
        <v>189</v>
      </c>
      <c r="B36" s="95">
        <v>201</v>
      </c>
      <c r="C36" s="95">
        <v>171</v>
      </c>
      <c r="D36" s="95">
        <v>141</v>
      </c>
      <c r="E36" s="95">
        <v>155</v>
      </c>
      <c r="F36" s="95">
        <v>175</v>
      </c>
      <c r="G36" s="1958">
        <v>0.18188202713596602</v>
      </c>
      <c r="H36" s="1959">
        <v>0.15135599610092476</v>
      </c>
      <c r="I36" s="1958">
        <v>0.17433144984588078</v>
      </c>
      <c r="J36" s="1957">
        <v>0.13880075710836204</v>
      </c>
    </row>
    <row r="37" spans="1:10" ht="13.5" customHeight="1" x14ac:dyDescent="0.15">
      <c r="A37" s="1987"/>
      <c r="B37" s="1986"/>
      <c r="C37" s="1986"/>
      <c r="D37" s="1929"/>
      <c r="E37" s="1929"/>
      <c r="F37" s="1929"/>
      <c r="G37" s="1985"/>
      <c r="H37" s="1955"/>
      <c r="I37" s="1985"/>
      <c r="J37" s="1984"/>
    </row>
    <row r="38" spans="1:10" ht="13.5" customHeight="1" x14ac:dyDescent="0.15">
      <c r="A38" s="1930" t="s">
        <v>406</v>
      </c>
      <c r="B38" s="96">
        <v>56</v>
      </c>
      <c r="C38" s="96">
        <v>58.4</v>
      </c>
      <c r="D38" s="96">
        <v>59.5</v>
      </c>
      <c r="E38" s="96">
        <v>61.3</v>
      </c>
      <c r="F38" s="96">
        <v>54.4</v>
      </c>
      <c r="G38" s="1982"/>
      <c r="H38" s="1983"/>
      <c r="I38" s="1982"/>
      <c r="J38" s="1981"/>
    </row>
    <row r="39" spans="1:10" ht="13.5" customHeight="1" x14ac:dyDescent="0.15">
      <c r="A39" s="1930" t="s">
        <v>407</v>
      </c>
      <c r="B39" s="96">
        <v>9.8655818462588858</v>
      </c>
      <c r="C39" s="96">
        <v>8.1724632112460238</v>
      </c>
      <c r="D39" s="96">
        <v>6.5825555283474504</v>
      </c>
      <c r="E39" s="96">
        <v>7.1492328572473065</v>
      </c>
      <c r="F39" s="96">
        <v>8.1145206297956562</v>
      </c>
      <c r="G39" s="1980"/>
      <c r="H39" s="1979"/>
      <c r="I39" s="1978"/>
      <c r="J39" s="1977"/>
    </row>
    <row r="40" spans="1:10" ht="13.5" customHeight="1" x14ac:dyDescent="0.15">
      <c r="A40" s="1930" t="s">
        <v>408</v>
      </c>
      <c r="B40" s="92">
        <v>6381.9400506220099</v>
      </c>
      <c r="C40" s="92">
        <v>6194</v>
      </c>
      <c r="D40" s="92">
        <v>6484</v>
      </c>
      <c r="E40" s="92">
        <v>6592</v>
      </c>
      <c r="F40" s="92">
        <v>6554</v>
      </c>
      <c r="G40" s="1976">
        <v>3.0346833580299215E-2</v>
      </c>
      <c r="H40" s="1949">
        <v>-2.6199196213287812E-2</v>
      </c>
      <c r="I40" s="1976">
        <v>3.3793522203857673E-2</v>
      </c>
      <c r="J40" s="1949">
        <v>-2.6127431434086135E-2</v>
      </c>
    </row>
    <row r="41" spans="1:10" ht="13.5" customHeight="1" x14ac:dyDescent="0.15">
      <c r="A41" s="1930" t="s">
        <v>409</v>
      </c>
      <c r="B41" s="92">
        <v>33611.134637315903</v>
      </c>
      <c r="C41" s="92">
        <v>33041</v>
      </c>
      <c r="D41" s="92">
        <v>35186</v>
      </c>
      <c r="E41" s="92">
        <v>37964</v>
      </c>
      <c r="F41" s="92">
        <v>37805</v>
      </c>
      <c r="G41" s="1976">
        <v>1.7256895617563828E-2</v>
      </c>
      <c r="H41" s="1949">
        <v>-0.1109428287017149</v>
      </c>
      <c r="I41" s="1976">
        <v>2.4661659540250014E-2</v>
      </c>
      <c r="J41" s="1949">
        <v>-0.10927459735556377</v>
      </c>
    </row>
    <row r="42" spans="1:10" ht="13.5" customHeight="1" thickBot="1" x14ac:dyDescent="0.2">
      <c r="A42" s="1930" t="s">
        <v>410</v>
      </c>
      <c r="B42" s="92">
        <v>5926</v>
      </c>
      <c r="C42" s="92">
        <v>6069</v>
      </c>
      <c r="D42" s="92">
        <v>6141</v>
      </c>
      <c r="E42" s="92">
        <v>6115</v>
      </c>
      <c r="F42" s="92">
        <v>6005</v>
      </c>
      <c r="G42" s="1975">
        <v>-2.355740160113895E-2</v>
      </c>
      <c r="H42" s="1974">
        <v>-1.3141571626727466E-2</v>
      </c>
      <c r="I42" s="1975">
        <v>-2.355740160113895E-2</v>
      </c>
      <c r="J42" s="1974">
        <v>-1.3141571626727466E-2</v>
      </c>
    </row>
    <row r="43" spans="1:10" ht="13.5" customHeight="1" thickBot="1" x14ac:dyDescent="0.25">
      <c r="A43" s="1973"/>
      <c r="B43" s="92"/>
      <c r="C43" s="92"/>
      <c r="D43" s="92"/>
      <c r="E43" s="92"/>
      <c r="F43" s="92"/>
      <c r="G43" s="98"/>
      <c r="H43" s="98"/>
      <c r="I43" s="1922"/>
    </row>
    <row r="44" spans="1:10" ht="13.5" customHeight="1" x14ac:dyDescent="0.2">
      <c r="A44" s="1940" t="s">
        <v>1356</v>
      </c>
      <c r="B44" s="1972"/>
      <c r="C44" s="1972"/>
      <c r="D44" s="1972"/>
      <c r="E44" s="1972"/>
      <c r="F44" s="1972"/>
      <c r="G44" s="1970" t="s">
        <v>403</v>
      </c>
      <c r="H44" s="1971"/>
      <c r="I44" s="1970" t="s">
        <v>411</v>
      </c>
      <c r="J44" s="1969"/>
    </row>
    <row r="45" spans="1:10" ht="13.5" customHeight="1" thickBot="1" x14ac:dyDescent="0.25">
      <c r="G45" s="1967"/>
      <c r="H45" s="1968"/>
      <c r="I45" s="1967"/>
      <c r="J45" s="1966"/>
    </row>
    <row r="46" spans="1:10" ht="13.5" customHeight="1" thickBot="1" x14ac:dyDescent="0.25">
      <c r="A46" s="1965" t="s">
        <v>412</v>
      </c>
      <c r="B46" s="1935" t="s">
        <v>1364</v>
      </c>
      <c r="C46" s="1935" t="s">
        <v>580</v>
      </c>
      <c r="D46" s="1935" t="s">
        <v>131</v>
      </c>
      <c r="E46" s="1935" t="s">
        <v>132</v>
      </c>
      <c r="F46" s="1935" t="s">
        <v>133</v>
      </c>
      <c r="G46" s="1963" t="s">
        <v>1460</v>
      </c>
      <c r="H46" s="1964" t="s">
        <v>1459</v>
      </c>
      <c r="I46" s="1963" t="s">
        <v>1460</v>
      </c>
      <c r="J46" s="1962" t="s">
        <v>1459</v>
      </c>
    </row>
    <row r="47" spans="1:10" ht="13.5" customHeight="1" x14ac:dyDescent="0.15">
      <c r="A47" s="1961" t="s">
        <v>413</v>
      </c>
      <c r="B47" s="99">
        <v>70.600000000000009</v>
      </c>
      <c r="C47" s="99">
        <v>70.599999999999994</v>
      </c>
      <c r="D47" s="99">
        <v>71.199999999999989</v>
      </c>
      <c r="E47" s="99">
        <v>70.800000000000011</v>
      </c>
      <c r="F47" s="99">
        <v>70.899999999999991</v>
      </c>
      <c r="G47" s="1950">
        <v>9.4207785441247083E-4</v>
      </c>
      <c r="H47" s="1951">
        <v>-3.1307473440058686E-3</v>
      </c>
      <c r="I47" s="1950">
        <v>2.6090265181026862E-3</v>
      </c>
      <c r="J47" s="1949">
        <v>-1.9768748292605665E-3</v>
      </c>
    </row>
    <row r="48" spans="1:10" ht="13.5" customHeight="1" x14ac:dyDescent="0.15">
      <c r="A48" s="1961" t="s">
        <v>414</v>
      </c>
      <c r="B48" s="99">
        <v>6.8</v>
      </c>
      <c r="C48" s="99">
        <v>6.9</v>
      </c>
      <c r="D48" s="99">
        <v>7</v>
      </c>
      <c r="E48" s="99">
        <v>7.1</v>
      </c>
      <c r="F48" s="99">
        <v>7</v>
      </c>
      <c r="G48" s="1950">
        <v>-2.0322767255162244E-2</v>
      </c>
      <c r="H48" s="1951">
        <v>-3.547590568575576E-2</v>
      </c>
      <c r="I48" s="1950">
        <v>-2.0444302763118483E-2</v>
      </c>
      <c r="J48" s="1949">
        <v>-2.7264096281538253E-2</v>
      </c>
    </row>
    <row r="49" spans="1:10" ht="13.5" customHeight="1" thickBot="1" x14ac:dyDescent="0.2">
      <c r="A49" s="1960" t="s">
        <v>415</v>
      </c>
      <c r="B49" s="100">
        <v>2.2999999999999998</v>
      </c>
      <c r="C49" s="100">
        <v>2.2999999999999998</v>
      </c>
      <c r="D49" s="100">
        <v>2.4</v>
      </c>
      <c r="E49" s="100">
        <v>2.2999999999999998</v>
      </c>
      <c r="F49" s="100">
        <v>2.4</v>
      </c>
      <c r="G49" s="1946">
        <v>-1.0555451160934926E-2</v>
      </c>
      <c r="H49" s="1947">
        <v>-4.8267844412392957E-2</v>
      </c>
      <c r="I49" s="1946">
        <v>-1.0496052252762511E-2</v>
      </c>
      <c r="J49" s="1945">
        <v>-4.4308739579823619E-2</v>
      </c>
    </row>
    <row r="50" spans="1:10" ht="13.5" customHeight="1" x14ac:dyDescent="0.15">
      <c r="A50" s="1926" t="s">
        <v>416</v>
      </c>
      <c r="B50" s="101">
        <v>79.7</v>
      </c>
      <c r="C50" s="101">
        <v>79.8</v>
      </c>
      <c r="D50" s="101">
        <v>80.599999999999994</v>
      </c>
      <c r="E50" s="101">
        <v>80.2</v>
      </c>
      <c r="F50" s="101">
        <v>80.3</v>
      </c>
      <c r="G50" s="1958">
        <v>-1.236921539232938E-3</v>
      </c>
      <c r="H50" s="1959">
        <v>-7.3286550482841717E-3</v>
      </c>
      <c r="I50" s="1958">
        <v>2.3306547041168635E-4</v>
      </c>
      <c r="J50" s="1957">
        <v>-5.4447731144169342E-3</v>
      </c>
    </row>
    <row r="51" spans="1:10" ht="13.5" customHeight="1" x14ac:dyDescent="0.15">
      <c r="A51" s="1956"/>
      <c r="B51" s="1955"/>
      <c r="C51" s="1955"/>
      <c r="D51" s="1955"/>
      <c r="E51" s="1955"/>
      <c r="F51" s="1955"/>
      <c r="G51" s="1953"/>
      <c r="H51" s="1954"/>
      <c r="I51" s="1953"/>
      <c r="J51" s="1952"/>
    </row>
    <row r="52" spans="1:10" ht="13.5" customHeight="1" x14ac:dyDescent="0.15">
      <c r="A52" s="1930" t="s">
        <v>417</v>
      </c>
      <c r="B52" s="99">
        <v>35.199999999999996</v>
      </c>
      <c r="C52" s="99">
        <v>36</v>
      </c>
      <c r="D52" s="99">
        <v>34.6</v>
      </c>
      <c r="E52" s="99">
        <v>36</v>
      </c>
      <c r="F52" s="99">
        <v>36.4</v>
      </c>
      <c r="G52" s="1950">
        <v>-2.2762213689769495E-2</v>
      </c>
      <c r="H52" s="1951">
        <v>-3.2170259166290016E-2</v>
      </c>
      <c r="I52" s="1950">
        <v>-2.105499073190642E-2</v>
      </c>
      <c r="J52" s="1949">
        <v>-2.6463075579698292E-2</v>
      </c>
    </row>
    <row r="53" spans="1:10" ht="13.5" customHeight="1" thickBot="1" x14ac:dyDescent="0.2">
      <c r="A53" s="1948" t="s">
        <v>418</v>
      </c>
      <c r="B53" s="100">
        <v>3.1</v>
      </c>
      <c r="C53" s="100">
        <v>3.3</v>
      </c>
      <c r="D53" s="100">
        <v>3.3</v>
      </c>
      <c r="E53" s="100">
        <v>3.3</v>
      </c>
      <c r="F53" s="100">
        <v>3.2</v>
      </c>
      <c r="G53" s="1946">
        <v>-5.0109602655832863E-2</v>
      </c>
      <c r="H53" s="1947">
        <v>-2.1543955831605177E-2</v>
      </c>
      <c r="I53" s="1946">
        <v>-5.0374036592719995E-2</v>
      </c>
      <c r="J53" s="1945">
        <v>-1.6518570760193141E-2</v>
      </c>
    </row>
    <row r="54" spans="1:10" ht="13.5" customHeight="1" thickBot="1" x14ac:dyDescent="0.2">
      <c r="A54" s="1926" t="s">
        <v>419</v>
      </c>
      <c r="B54" s="101">
        <v>38.299999999999997</v>
      </c>
      <c r="C54" s="101">
        <v>39.299999999999997</v>
      </c>
      <c r="D54" s="101">
        <v>37.9</v>
      </c>
      <c r="E54" s="101">
        <v>39.299999999999997</v>
      </c>
      <c r="F54" s="101">
        <v>39.6</v>
      </c>
      <c r="G54" s="1944">
        <v>-2.5040427387440611E-2</v>
      </c>
      <c r="H54" s="1943">
        <v>-3.1316395924011919E-2</v>
      </c>
      <c r="I54" s="1942">
        <v>-2.3495594192426306E-2</v>
      </c>
      <c r="J54" s="1941">
        <v>-2.5665538607578031E-2</v>
      </c>
    </row>
    <row r="55" spans="1:10" ht="13.5" customHeight="1" x14ac:dyDescent="0.15">
      <c r="I55" s="1906"/>
    </row>
    <row r="56" spans="1:10" ht="13.5" customHeight="1" x14ac:dyDescent="0.15">
      <c r="A56" s="1940" t="s">
        <v>1357</v>
      </c>
      <c r="I56" s="1906"/>
    </row>
    <row r="57" spans="1:10" ht="13.5" customHeight="1" x14ac:dyDescent="0.15">
      <c r="A57" s="1939" t="s">
        <v>1470</v>
      </c>
      <c r="H57" s="1906"/>
    </row>
    <row r="58" spans="1:10" ht="13.5" customHeight="1" thickBot="1" x14ac:dyDescent="0.2">
      <c r="H58" s="1906"/>
    </row>
    <row r="59" spans="1:10" ht="13.5" customHeight="1" thickBot="1" x14ac:dyDescent="0.2">
      <c r="A59" s="1938" t="s">
        <v>130</v>
      </c>
      <c r="B59" s="1935" t="s">
        <v>1271</v>
      </c>
      <c r="C59" s="1935" t="s">
        <v>1270</v>
      </c>
      <c r="D59" s="1935" t="s">
        <v>114</v>
      </c>
      <c r="E59" s="1935" t="s">
        <v>425</v>
      </c>
      <c r="F59" s="1904"/>
    </row>
    <row r="60" spans="1:10" ht="13.5" customHeight="1" x14ac:dyDescent="0.15">
      <c r="A60" s="1930" t="s">
        <v>141</v>
      </c>
      <c r="B60" s="92">
        <v>125</v>
      </c>
      <c r="C60" s="92">
        <v>150</v>
      </c>
      <c r="D60" s="92">
        <v>4</v>
      </c>
      <c r="E60" s="2098">
        <v>279</v>
      </c>
      <c r="F60" s="1904"/>
    </row>
    <row r="61" spans="1:10" ht="13.5" customHeight="1" x14ac:dyDescent="0.15">
      <c r="A61" s="1930" t="s">
        <v>118</v>
      </c>
      <c r="B61" s="93">
        <v>57</v>
      </c>
      <c r="C61" s="93">
        <v>65</v>
      </c>
      <c r="D61" s="93">
        <v>-16</v>
      </c>
      <c r="E61" s="1921">
        <v>106</v>
      </c>
      <c r="F61" s="1904"/>
    </row>
    <row r="62" spans="1:10" ht="13.5" customHeight="1" x14ac:dyDescent="0.15">
      <c r="A62" s="1930" t="s">
        <v>148</v>
      </c>
      <c r="B62" s="93">
        <v>51</v>
      </c>
      <c r="C62" s="93">
        <v>14</v>
      </c>
      <c r="D62" s="93">
        <v>-4</v>
      </c>
      <c r="E62" s="1921">
        <v>61</v>
      </c>
      <c r="F62" s="1904"/>
    </row>
    <row r="63" spans="1:10" ht="13.5" customHeight="1" x14ac:dyDescent="0.15">
      <c r="A63" s="1930" t="s">
        <v>404</v>
      </c>
      <c r="B63" s="93">
        <v>16</v>
      </c>
      <c r="C63" s="93">
        <v>0</v>
      </c>
      <c r="D63" s="93">
        <v>6</v>
      </c>
      <c r="E63" s="1921">
        <v>22</v>
      </c>
      <c r="F63" s="1904"/>
    </row>
    <row r="64" spans="1:10" ht="13.5" customHeight="1" x14ac:dyDescent="0.15">
      <c r="A64" s="1926" t="s">
        <v>159</v>
      </c>
      <c r="B64" s="94">
        <v>249</v>
      </c>
      <c r="C64" s="94">
        <v>229</v>
      </c>
      <c r="D64" s="94">
        <v>-10</v>
      </c>
      <c r="E64" s="2100">
        <v>468</v>
      </c>
      <c r="F64" s="1904"/>
    </row>
    <row r="65" spans="1:10" ht="13.5" customHeight="1" x14ac:dyDescent="0.15">
      <c r="A65" s="1930" t="s">
        <v>170</v>
      </c>
      <c r="B65" s="93">
        <v>-26</v>
      </c>
      <c r="C65" s="93">
        <v>-39</v>
      </c>
      <c r="D65" s="93">
        <v>-59</v>
      </c>
      <c r="E65" s="1921">
        <v>-124</v>
      </c>
      <c r="F65" s="1904"/>
    </row>
    <row r="66" spans="1:10" ht="13.5" customHeight="1" x14ac:dyDescent="0.15">
      <c r="A66" s="1930" t="s">
        <v>405</v>
      </c>
      <c r="B66" s="93">
        <v>-100</v>
      </c>
      <c r="C66" s="93">
        <v>-107</v>
      </c>
      <c r="D66" s="93">
        <v>69</v>
      </c>
      <c r="E66" s="1921">
        <v>-138</v>
      </c>
      <c r="F66" s="1904"/>
    </row>
    <row r="67" spans="1:10" ht="13.5" customHeight="1" x14ac:dyDescent="0.15">
      <c r="A67" s="1926" t="s">
        <v>183</v>
      </c>
      <c r="B67" s="95">
        <v>-126</v>
      </c>
      <c r="C67" s="95">
        <v>-147</v>
      </c>
      <c r="D67" s="95">
        <v>5</v>
      </c>
      <c r="E67" s="2099">
        <v>-268</v>
      </c>
      <c r="F67" s="1904"/>
    </row>
    <row r="68" spans="1:10" ht="13.5" customHeight="1" x14ac:dyDescent="0.15">
      <c r="A68" s="1926" t="s">
        <v>186</v>
      </c>
      <c r="B68" s="94">
        <v>123</v>
      </c>
      <c r="C68" s="95">
        <v>82</v>
      </c>
      <c r="D68" s="95">
        <v>-5</v>
      </c>
      <c r="E68" s="2099">
        <v>200</v>
      </c>
      <c r="F68" s="1904"/>
    </row>
    <row r="69" spans="1:10" ht="13.5" customHeight="1" x14ac:dyDescent="0.15">
      <c r="A69" s="1930" t="s">
        <v>188</v>
      </c>
      <c r="B69" s="93">
        <v>-25</v>
      </c>
      <c r="C69" s="93">
        <v>11</v>
      </c>
      <c r="D69" s="93">
        <v>-3</v>
      </c>
      <c r="E69" s="1921">
        <v>-17</v>
      </c>
      <c r="F69" s="1904"/>
    </row>
    <row r="70" spans="1:10" ht="13.5" customHeight="1" x14ac:dyDescent="0.15">
      <c r="A70" s="1926" t="s">
        <v>189</v>
      </c>
      <c r="B70" s="94">
        <v>98</v>
      </c>
      <c r="C70" s="95">
        <v>93</v>
      </c>
      <c r="D70" s="95">
        <v>-8</v>
      </c>
      <c r="E70" s="2099">
        <v>183</v>
      </c>
      <c r="F70" s="1904"/>
    </row>
    <row r="71" spans="1:10" ht="13.5" customHeight="1" x14ac:dyDescent="0.2">
      <c r="A71" s="1917"/>
      <c r="B71" s="1921"/>
      <c r="C71" s="1921"/>
      <c r="D71" s="1921"/>
      <c r="E71" s="1920"/>
      <c r="F71" s="1919"/>
      <c r="G71" s="1909"/>
    </row>
    <row r="72" spans="1:10" ht="13.5" customHeight="1" x14ac:dyDescent="0.15">
      <c r="A72" s="1917" t="s">
        <v>426</v>
      </c>
      <c r="B72" s="92">
        <v>854</v>
      </c>
      <c r="C72" s="92">
        <v>1784</v>
      </c>
      <c r="D72" s="92">
        <v>3288</v>
      </c>
      <c r="E72" s="2098">
        <v>5926</v>
      </c>
      <c r="F72" s="1909"/>
      <c r="G72" s="1909"/>
    </row>
    <row r="73" spans="1:10" ht="13.5" customHeight="1" x14ac:dyDescent="0.2">
      <c r="A73" s="2097"/>
      <c r="B73" s="2096"/>
      <c r="C73" s="2096"/>
      <c r="D73" s="2096"/>
      <c r="E73" s="2096"/>
      <c r="F73" s="2096"/>
      <c r="G73" s="2095"/>
      <c r="H73" s="2095"/>
      <c r="I73" s="2095"/>
      <c r="J73" s="1909"/>
    </row>
    <row r="74" spans="1:10" ht="13.5" customHeight="1" x14ac:dyDescent="0.2">
      <c r="G74" s="1912"/>
      <c r="H74" s="1915"/>
      <c r="I74" s="1909"/>
      <c r="J74" s="1909"/>
    </row>
    <row r="75" spans="1:10" ht="13.5" customHeight="1" x14ac:dyDescent="0.2">
      <c r="G75" s="1912"/>
      <c r="H75" s="1915"/>
      <c r="I75" s="1909"/>
      <c r="J75" s="1909"/>
    </row>
    <row r="76" spans="1:10" ht="13.5" customHeight="1" x14ac:dyDescent="0.2">
      <c r="G76" s="1914"/>
      <c r="H76" s="1913"/>
      <c r="I76" s="1909"/>
      <c r="J76" s="1909"/>
    </row>
    <row r="77" spans="1:10" ht="13.5" customHeight="1" x14ac:dyDescent="0.2">
      <c r="G77" s="1914"/>
      <c r="H77" s="1913"/>
      <c r="I77" s="1909"/>
      <c r="J77" s="1909"/>
    </row>
    <row r="78" spans="1:10" ht="13.5" customHeight="1" x14ac:dyDescent="0.2">
      <c r="G78" s="1914"/>
      <c r="H78" s="1913"/>
      <c r="I78" s="1909"/>
      <c r="J78" s="1909"/>
    </row>
    <row r="79" spans="1:10" ht="13.5" customHeight="1" x14ac:dyDescent="0.2">
      <c r="G79" s="1912"/>
      <c r="H79" s="1911"/>
      <c r="I79" s="1909"/>
      <c r="J79" s="1909"/>
    </row>
    <row r="80" spans="1:10" ht="13.5" customHeight="1" x14ac:dyDescent="0.2">
      <c r="G80" s="1912"/>
      <c r="H80" s="1911"/>
      <c r="I80" s="1909"/>
      <c r="J80" s="1909"/>
    </row>
    <row r="81" spans="1:10" ht="13.5" customHeight="1" x14ac:dyDescent="0.2">
      <c r="G81" s="1912"/>
      <c r="H81" s="1911"/>
      <c r="I81" s="1909"/>
      <c r="J81" s="1909"/>
    </row>
    <row r="82" spans="1:10" ht="12.75" x14ac:dyDescent="0.2">
      <c r="G82" s="1912"/>
      <c r="H82" s="1911"/>
      <c r="I82" s="1909"/>
    </row>
    <row r="83" spans="1:10" ht="12.75" x14ac:dyDescent="0.2">
      <c r="G83" s="1912"/>
      <c r="H83" s="1911"/>
      <c r="I83" s="1909"/>
    </row>
    <row r="84" spans="1:10" x14ac:dyDescent="0.15">
      <c r="G84" s="1909"/>
      <c r="H84" s="1909"/>
      <c r="I84" s="1906"/>
    </row>
    <row r="85" spans="1:10" x14ac:dyDescent="0.15">
      <c r="G85" s="1909"/>
      <c r="H85" s="1909"/>
      <c r="I85" s="1906"/>
    </row>
    <row r="86" spans="1:10" x14ac:dyDescent="0.15">
      <c r="A86" s="1909"/>
      <c r="B86" s="1910"/>
      <c r="C86" s="1910"/>
      <c r="D86" s="1910"/>
      <c r="E86" s="1910"/>
      <c r="F86" s="1910"/>
      <c r="G86" s="1909"/>
      <c r="H86" s="1909"/>
      <c r="I86" s="1906"/>
    </row>
    <row r="87" spans="1:10" x14ac:dyDescent="0.15">
      <c r="A87" s="1909"/>
      <c r="B87" s="1910"/>
      <c r="C87" s="1910"/>
      <c r="D87" s="1910"/>
      <c r="E87" s="1910"/>
      <c r="F87" s="1910"/>
      <c r="G87" s="1909"/>
      <c r="H87" s="1909"/>
      <c r="I87" s="1906"/>
    </row>
    <row r="88" spans="1:10" x14ac:dyDescent="0.15">
      <c r="A88" s="1909"/>
      <c r="B88" s="1910"/>
      <c r="C88" s="1910"/>
      <c r="D88" s="1910"/>
      <c r="E88" s="1910"/>
      <c r="F88" s="1910"/>
      <c r="G88" s="1909"/>
      <c r="H88" s="1909"/>
      <c r="I88" s="1906"/>
    </row>
    <row r="89" spans="1:10" x14ac:dyDescent="0.15">
      <c r="A89" s="1909"/>
      <c r="B89" s="1910"/>
      <c r="C89" s="1910"/>
      <c r="D89" s="1910"/>
      <c r="E89" s="1910"/>
      <c r="F89" s="1910"/>
      <c r="G89" s="1909"/>
      <c r="H89" s="1909"/>
      <c r="I89" s="1906"/>
    </row>
    <row r="90" spans="1:10" x14ac:dyDescent="0.15">
      <c r="A90" s="1909"/>
      <c r="B90" s="1910"/>
      <c r="C90" s="1910"/>
      <c r="D90" s="1910"/>
      <c r="E90" s="1910"/>
      <c r="F90" s="1910"/>
      <c r="G90" s="1909"/>
      <c r="H90" s="1909"/>
      <c r="I90" s="1906"/>
    </row>
    <row r="91" spans="1:10" x14ac:dyDescent="0.15">
      <c r="A91" s="1909"/>
      <c r="B91" s="1910"/>
      <c r="C91" s="1910"/>
      <c r="D91" s="1910"/>
      <c r="E91" s="1910"/>
      <c r="F91" s="1910"/>
      <c r="G91" s="1909"/>
      <c r="H91" s="1909"/>
      <c r="I91" s="1906"/>
    </row>
    <row r="92" spans="1:10" x14ac:dyDescent="0.15">
      <c r="A92" s="1909"/>
      <c r="B92" s="1910"/>
      <c r="C92" s="1910"/>
      <c r="D92" s="1910"/>
      <c r="E92" s="1910"/>
      <c r="F92" s="1910"/>
      <c r="G92" s="1909"/>
      <c r="H92" s="1909"/>
      <c r="I92" s="1906"/>
    </row>
    <row r="93" spans="1:10" x14ac:dyDescent="0.15">
      <c r="A93" s="1907"/>
      <c r="B93" s="1908"/>
      <c r="C93" s="1908"/>
      <c r="D93" s="1908"/>
      <c r="E93" s="1908"/>
      <c r="F93" s="1908"/>
      <c r="G93" s="1907"/>
      <c r="H93" s="1907"/>
      <c r="I93" s="1906"/>
    </row>
  </sheetData>
  <printOptions horizontalCentered="1"/>
  <pageMargins left="0.7" right="0.7" top="0.75" bottom="0.75" header="0.3" footer="0.3"/>
  <pageSetup paperSize="9" scale="80" orientation="portrait" r:id="rId1"/>
  <headerFooter>
    <oddHeader>&amp;R&amp;"Arial,normal"&amp;8Commercial and Business Banking</oddHeader>
    <oddFooter>&amp;C&amp;7Fact book - Q1 2017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59999389629810485"/>
  </sheetPr>
  <dimension ref="A1:O76"/>
  <sheetViews>
    <sheetView view="pageLayout" topLeftCell="A49" zoomScaleNormal="100" zoomScaleSheetLayoutView="100" workbookViewId="0">
      <selection activeCell="L18" sqref="L18"/>
    </sheetView>
  </sheetViews>
  <sheetFormatPr defaultRowHeight="13.5" customHeight="1" x14ac:dyDescent="0.25"/>
  <cols>
    <col min="1" max="1" width="30.6640625" style="2023" customWidth="1"/>
    <col min="2" max="6" width="9" style="2023" customWidth="1"/>
    <col min="7" max="9" width="9.5" style="2023" customWidth="1"/>
    <col min="10" max="10" width="10.1640625" style="2023" customWidth="1"/>
    <col min="11" max="16384" width="9.33203125" style="2023"/>
  </cols>
  <sheetData>
    <row r="1" spans="1:10" ht="13.5" customHeight="1" x14ac:dyDescent="0.25">
      <c r="A1" s="1940" t="s">
        <v>1197</v>
      </c>
      <c r="B1" s="2038"/>
      <c r="C1" s="2020"/>
      <c r="D1" s="2020"/>
      <c r="E1" s="2020"/>
      <c r="F1" s="2020"/>
      <c r="G1" s="2020"/>
      <c r="H1" s="2020"/>
    </row>
    <row r="2" spans="1:10" s="1989" customFormat="1" ht="13.5" customHeight="1" thickBot="1" x14ac:dyDescent="0.25">
      <c r="I2" s="2058"/>
      <c r="J2" s="2058"/>
    </row>
    <row r="3" spans="1:10" ht="13.5" customHeight="1" x14ac:dyDescent="0.25">
      <c r="A3" s="2009" t="s">
        <v>1275</v>
      </c>
      <c r="B3" s="2057"/>
      <c r="C3" s="2038"/>
      <c r="D3" s="2038"/>
      <c r="E3" s="2038"/>
      <c r="F3" s="2038"/>
      <c r="G3" s="1970" t="s">
        <v>403</v>
      </c>
      <c r="H3" s="1971"/>
      <c r="I3" s="2043" t="s">
        <v>411</v>
      </c>
      <c r="J3" s="1993"/>
    </row>
    <row r="4" spans="1:10" ht="13.5" customHeight="1" thickBot="1" x14ac:dyDescent="0.3">
      <c r="A4" s="1904"/>
      <c r="B4" s="1904"/>
      <c r="C4" s="1904"/>
      <c r="D4" s="1904"/>
      <c r="E4" s="1904"/>
      <c r="F4" s="1904"/>
      <c r="G4" s="1967"/>
      <c r="H4" s="1968"/>
      <c r="I4" s="2056"/>
      <c r="J4" s="1992"/>
    </row>
    <row r="5" spans="1:10" ht="13.5" customHeight="1" thickBot="1" x14ac:dyDescent="0.3">
      <c r="A5" s="2003" t="s">
        <v>130</v>
      </c>
      <c r="B5" s="2030" t="s">
        <v>1364</v>
      </c>
      <c r="C5" s="2030" t="s">
        <v>580</v>
      </c>
      <c r="D5" s="2030" t="s">
        <v>131</v>
      </c>
      <c r="E5" s="2030" t="s">
        <v>132</v>
      </c>
      <c r="F5" s="2030" t="s">
        <v>133</v>
      </c>
      <c r="G5" s="2028" t="s">
        <v>1460</v>
      </c>
      <c r="H5" s="2029" t="s">
        <v>1459</v>
      </c>
      <c r="I5" s="2028" t="s">
        <v>1460</v>
      </c>
      <c r="J5" s="2231" t="s">
        <v>1459</v>
      </c>
    </row>
    <row r="6" spans="1:10" ht="13.5" customHeight="1" x14ac:dyDescent="0.25">
      <c r="A6" s="2010" t="s">
        <v>141</v>
      </c>
      <c r="B6" s="1933">
        <v>125</v>
      </c>
      <c r="C6" s="1933">
        <v>118</v>
      </c>
      <c r="D6" s="1933">
        <v>114</v>
      </c>
      <c r="E6" s="1933">
        <v>119</v>
      </c>
      <c r="F6" s="1933">
        <v>115</v>
      </c>
      <c r="G6" s="615">
        <v>5.4429640951972891E-2</v>
      </c>
      <c r="H6" s="109">
        <v>8.4793050223476607E-2</v>
      </c>
      <c r="I6" s="110">
        <v>4.7452125433115944E-2</v>
      </c>
      <c r="J6" s="111">
        <v>6.4327178136599272E-2</v>
      </c>
    </row>
    <row r="7" spans="1:10" ht="13.5" customHeight="1" x14ac:dyDescent="0.25">
      <c r="A7" s="2010" t="s">
        <v>118</v>
      </c>
      <c r="B7" s="1928">
        <v>57</v>
      </c>
      <c r="C7" s="1928">
        <v>59</v>
      </c>
      <c r="D7" s="1928">
        <v>49</v>
      </c>
      <c r="E7" s="1928">
        <v>58</v>
      </c>
      <c r="F7" s="1928">
        <v>52</v>
      </c>
      <c r="G7" s="112">
        <v>-2.5797240727133075E-2</v>
      </c>
      <c r="H7" s="113">
        <v>9.9489557963439612E-2</v>
      </c>
      <c r="I7" s="112">
        <v>-4.1741492476669695E-2</v>
      </c>
      <c r="J7" s="114">
        <v>9.9088230087682305E-2</v>
      </c>
    </row>
    <row r="8" spans="1:10" ht="13.5" customHeight="1" x14ac:dyDescent="0.25">
      <c r="A8" s="2010" t="s">
        <v>148</v>
      </c>
      <c r="B8" s="1928">
        <v>51</v>
      </c>
      <c r="C8" s="1928">
        <v>53</v>
      </c>
      <c r="D8" s="1928">
        <v>49</v>
      </c>
      <c r="E8" s="1928">
        <v>57</v>
      </c>
      <c r="F8" s="1928">
        <v>52</v>
      </c>
      <c r="G8" s="112">
        <v>-3.4368447909150612E-2</v>
      </c>
      <c r="H8" s="113">
        <v>-1.6220706791316819E-2</v>
      </c>
      <c r="I8" s="112">
        <v>-5.2106066298090226E-2</v>
      </c>
      <c r="J8" s="114">
        <v>-2.2148160894534974E-2</v>
      </c>
    </row>
    <row r="9" spans="1:10" ht="13.5" customHeight="1" x14ac:dyDescent="0.25">
      <c r="A9" s="2010" t="s">
        <v>404</v>
      </c>
      <c r="B9" s="1928">
        <v>16</v>
      </c>
      <c r="C9" s="1928">
        <v>1</v>
      </c>
      <c r="D9" s="1928">
        <v>1</v>
      </c>
      <c r="E9" s="1928">
        <v>1</v>
      </c>
      <c r="F9" s="1928">
        <v>5</v>
      </c>
      <c r="G9" s="112"/>
      <c r="H9" s="113">
        <v>1.9363210723108613</v>
      </c>
      <c r="I9" s="112"/>
      <c r="J9" s="115">
        <v>1.9340854657761506</v>
      </c>
    </row>
    <row r="10" spans="1:10" ht="13.5" customHeight="1" x14ac:dyDescent="0.25">
      <c r="A10" s="2016" t="s">
        <v>159</v>
      </c>
      <c r="B10" s="1931">
        <v>249</v>
      </c>
      <c r="C10" s="1931">
        <v>231</v>
      </c>
      <c r="D10" s="1931">
        <v>213</v>
      </c>
      <c r="E10" s="1931">
        <v>235</v>
      </c>
      <c r="F10" s="1931">
        <v>224</v>
      </c>
      <c r="G10" s="116">
        <v>7.744756905835315E-2</v>
      </c>
      <c r="H10" s="117">
        <v>0.10966265969868894</v>
      </c>
      <c r="I10" s="116">
        <v>6.5428834196665342E-2</v>
      </c>
      <c r="J10" s="118">
        <v>9.7526539486736619E-2</v>
      </c>
    </row>
    <row r="11" spans="1:10" ht="13.5" customHeight="1" x14ac:dyDescent="0.25">
      <c r="A11" s="2010" t="s">
        <v>170</v>
      </c>
      <c r="B11" s="1928">
        <v>-26</v>
      </c>
      <c r="C11" s="1928">
        <v>-27</v>
      </c>
      <c r="D11" s="1928">
        <v>-27</v>
      </c>
      <c r="E11" s="1928">
        <v>-27</v>
      </c>
      <c r="F11" s="1928">
        <v>-27</v>
      </c>
      <c r="G11" s="112">
        <v>-2.8741584482884885E-2</v>
      </c>
      <c r="H11" s="113">
        <v>-4.0060143269595616E-2</v>
      </c>
      <c r="I11" s="112">
        <v>-4.1315049777123081E-2</v>
      </c>
      <c r="J11" s="114">
        <v>-4.607696546441975E-2</v>
      </c>
    </row>
    <row r="12" spans="1:10" ht="13.5" customHeight="1" x14ac:dyDescent="0.25">
      <c r="A12" s="2010" t="s">
        <v>405</v>
      </c>
      <c r="B12" s="1928">
        <v>-100</v>
      </c>
      <c r="C12" s="1928">
        <v>-93</v>
      </c>
      <c r="D12" s="1928">
        <v>-94</v>
      </c>
      <c r="E12" s="1928">
        <v>-95</v>
      </c>
      <c r="F12" s="1928">
        <v>-91</v>
      </c>
      <c r="G12" s="112">
        <v>7.9399529462582441E-2</v>
      </c>
      <c r="H12" s="113">
        <v>9.4905953669499166E-2</v>
      </c>
      <c r="I12" s="112">
        <v>6.8325939285924342E-2</v>
      </c>
      <c r="J12" s="114">
        <v>8.6841154935855647E-2</v>
      </c>
    </row>
    <row r="13" spans="1:10" ht="13.5" customHeight="1" x14ac:dyDescent="0.25">
      <c r="A13" s="2016" t="s">
        <v>183</v>
      </c>
      <c r="B13" s="1924">
        <v>-126</v>
      </c>
      <c r="C13" s="1924">
        <v>-120</v>
      </c>
      <c r="D13" s="1924">
        <v>-122</v>
      </c>
      <c r="E13" s="1924">
        <v>-123</v>
      </c>
      <c r="F13" s="1924">
        <v>-119</v>
      </c>
      <c r="G13" s="116">
        <v>5.3976927870190261E-2</v>
      </c>
      <c r="H13" s="117">
        <v>6.2125908975003918E-2</v>
      </c>
      <c r="I13" s="116">
        <v>4.2607394948959376E-2</v>
      </c>
      <c r="J13" s="118">
        <v>5.4634649769014665E-2</v>
      </c>
    </row>
    <row r="14" spans="1:10" ht="13.5" customHeight="1" x14ac:dyDescent="0.25">
      <c r="A14" s="2016" t="s">
        <v>186</v>
      </c>
      <c r="B14" s="1924">
        <v>123</v>
      </c>
      <c r="C14" s="1924">
        <v>111</v>
      </c>
      <c r="D14" s="1924">
        <v>91</v>
      </c>
      <c r="E14" s="1924">
        <v>112</v>
      </c>
      <c r="F14" s="1924">
        <v>105</v>
      </c>
      <c r="G14" s="116">
        <v>7.8924139439539243E-2</v>
      </c>
      <c r="H14" s="117">
        <v>0.16990239602531165</v>
      </c>
      <c r="I14" s="116">
        <v>8.9882346331910057E-2</v>
      </c>
      <c r="J14" s="118">
        <v>0.14527074930168182</v>
      </c>
    </row>
    <row r="15" spans="1:10" ht="13.5" customHeight="1" x14ac:dyDescent="0.25">
      <c r="A15" s="2010" t="s">
        <v>188</v>
      </c>
      <c r="B15" s="1928">
        <v>-25</v>
      </c>
      <c r="C15" s="1928">
        <v>-20</v>
      </c>
      <c r="D15" s="1928">
        <v>-24</v>
      </c>
      <c r="E15" s="1928">
        <v>-7</v>
      </c>
      <c r="F15" s="1928">
        <v>-17</v>
      </c>
      <c r="G15" s="112">
        <v>0.25771650650758571</v>
      </c>
      <c r="H15" s="113">
        <v>0.46172265008297764</v>
      </c>
      <c r="I15" s="112">
        <v>0.28836686196809258</v>
      </c>
      <c r="J15" s="114">
        <v>0.40821426143817807</v>
      </c>
    </row>
    <row r="16" spans="1:10" ht="13.5" customHeight="1" x14ac:dyDescent="0.25">
      <c r="A16" s="2016" t="s">
        <v>189</v>
      </c>
      <c r="B16" s="1924">
        <v>98</v>
      </c>
      <c r="C16" s="1924">
        <v>91</v>
      </c>
      <c r="D16" s="1924">
        <v>67</v>
      </c>
      <c r="E16" s="1924">
        <v>105</v>
      </c>
      <c r="F16" s="1924">
        <v>88</v>
      </c>
      <c r="G16" s="116">
        <v>4.7090092481169243E-2</v>
      </c>
      <c r="H16" s="117">
        <v>0.12199707358953438</v>
      </c>
      <c r="I16" s="116">
        <v>4.77602619851758E-2</v>
      </c>
      <c r="J16" s="118">
        <v>9.2059802435220606E-2</v>
      </c>
    </row>
    <row r="17" spans="1:14" ht="13.5" customHeight="1" x14ac:dyDescent="0.25">
      <c r="A17" s="2013"/>
      <c r="B17" s="2041"/>
      <c r="C17" s="2041"/>
      <c r="D17" s="2041"/>
      <c r="E17" s="2041"/>
      <c r="F17" s="2041"/>
      <c r="G17" s="2012"/>
      <c r="H17" s="1929"/>
      <c r="I17" s="2046"/>
      <c r="J17" s="2045"/>
    </row>
    <row r="18" spans="1:14" ht="13.5" customHeight="1" x14ac:dyDescent="0.25">
      <c r="A18" s="2010" t="s">
        <v>406</v>
      </c>
      <c r="B18" s="102">
        <v>50.6</v>
      </c>
      <c r="C18" s="102">
        <v>51.9</v>
      </c>
      <c r="D18" s="102">
        <v>57.3</v>
      </c>
      <c r="E18" s="102">
        <v>52.3</v>
      </c>
      <c r="F18" s="102">
        <v>53.1</v>
      </c>
      <c r="G18" s="103"/>
      <c r="H18" s="96"/>
      <c r="I18" s="2046"/>
      <c r="J18" s="2045"/>
    </row>
    <row r="19" spans="1:14" s="1904" customFormat="1" ht="13.5" customHeight="1" x14ac:dyDescent="0.15">
      <c r="A19" s="1930" t="s">
        <v>407</v>
      </c>
      <c r="B19" s="102">
        <v>8.0176446737462879</v>
      </c>
      <c r="C19" s="102">
        <v>7.3494758654573182</v>
      </c>
      <c r="D19" s="102">
        <v>5.2732189084242354</v>
      </c>
      <c r="E19" s="102">
        <v>8.1368867727654859</v>
      </c>
      <c r="F19" s="102">
        <v>6.8190379911319914</v>
      </c>
      <c r="G19" s="103"/>
      <c r="H19" s="96"/>
      <c r="I19" s="2055"/>
      <c r="J19" s="2054"/>
    </row>
    <row r="20" spans="1:14" ht="13.5" customHeight="1" x14ac:dyDescent="0.25">
      <c r="A20" s="2010" t="s">
        <v>408</v>
      </c>
      <c r="B20" s="97">
        <v>3826</v>
      </c>
      <c r="C20" s="97">
        <v>3645</v>
      </c>
      <c r="D20" s="97">
        <v>3884</v>
      </c>
      <c r="E20" s="97">
        <v>3922</v>
      </c>
      <c r="F20" s="97">
        <v>3925</v>
      </c>
      <c r="G20" s="105">
        <v>4.9729331014078282E-2</v>
      </c>
      <c r="H20" s="121">
        <v>-2.5147118591657525E-2</v>
      </c>
      <c r="I20" s="105">
        <v>5.6784336632113686E-2</v>
      </c>
      <c r="J20" s="106">
        <v>-2.2730539399206551E-2</v>
      </c>
    </row>
    <row r="21" spans="1:14" ht="13.5" customHeight="1" x14ac:dyDescent="0.25">
      <c r="A21" s="1930" t="s">
        <v>409</v>
      </c>
      <c r="B21" s="97">
        <v>20971</v>
      </c>
      <c r="C21" s="97">
        <v>20510</v>
      </c>
      <c r="D21" s="97">
        <v>22223</v>
      </c>
      <c r="E21" s="97">
        <v>23278</v>
      </c>
      <c r="F21" s="97">
        <v>23337</v>
      </c>
      <c r="G21" s="105">
        <v>2.2498421835305482E-2</v>
      </c>
      <c r="H21" s="121">
        <v>-0.10137782451079724</v>
      </c>
      <c r="I21" s="105">
        <v>3.0930116980917743E-2</v>
      </c>
      <c r="J21" s="106">
        <v>-9.9625066988382138E-2</v>
      </c>
    </row>
    <row r="22" spans="1:14" ht="13.5" customHeight="1" thickBot="1" x14ac:dyDescent="0.3">
      <c r="A22" s="2010" t="s">
        <v>410</v>
      </c>
      <c r="B22" s="97">
        <v>854</v>
      </c>
      <c r="C22" s="97">
        <v>925</v>
      </c>
      <c r="D22" s="97">
        <v>952</v>
      </c>
      <c r="E22" s="97">
        <v>970</v>
      </c>
      <c r="F22" s="97">
        <v>956</v>
      </c>
      <c r="G22" s="107">
        <v>-7.637567053123373E-2</v>
      </c>
      <c r="H22" s="122">
        <v>-0.10701924987191147</v>
      </c>
      <c r="I22" s="107">
        <v>-7.637567053123373E-2</v>
      </c>
      <c r="J22" s="108">
        <v>-0.10701924987191147</v>
      </c>
      <c r="N22" s="2042"/>
    </row>
    <row r="23" spans="1:14" ht="13.5" customHeight="1" thickBot="1" x14ac:dyDescent="0.3">
      <c r="A23" s="1904"/>
      <c r="B23" s="1904"/>
      <c r="C23" s="1904"/>
      <c r="D23" s="1904"/>
      <c r="E23" s="1904"/>
      <c r="F23" s="1904"/>
      <c r="G23" s="1904"/>
      <c r="H23" s="1904"/>
    </row>
    <row r="24" spans="1:14" ht="13.5" customHeight="1" x14ac:dyDescent="0.25">
      <c r="A24" s="2009" t="s">
        <v>1274</v>
      </c>
      <c r="B24" s="2038"/>
      <c r="C24" s="2038"/>
      <c r="D24" s="2038"/>
      <c r="E24" s="2038"/>
      <c r="F24" s="2038"/>
      <c r="G24" s="2037" t="s">
        <v>403</v>
      </c>
      <c r="H24" s="2036"/>
      <c r="I24" s="2035" t="s">
        <v>411</v>
      </c>
      <c r="J24" s="2034"/>
    </row>
    <row r="25" spans="1:14" ht="13.5" customHeight="1" thickBot="1" x14ac:dyDescent="0.3">
      <c r="A25" s="1904"/>
      <c r="B25" s="1904"/>
      <c r="C25" s="1904"/>
      <c r="D25" s="1904"/>
      <c r="E25" s="1904"/>
      <c r="F25" s="1904"/>
      <c r="G25" s="2033"/>
      <c r="H25" s="1906"/>
      <c r="I25" s="2032"/>
      <c r="J25" s="2031"/>
    </row>
    <row r="26" spans="1:14" ht="13.5" customHeight="1" thickBot="1" x14ac:dyDescent="0.3">
      <c r="A26" s="2003" t="s">
        <v>412</v>
      </c>
      <c r="B26" s="2030" t="s">
        <v>1364</v>
      </c>
      <c r="C26" s="2030" t="s">
        <v>580</v>
      </c>
      <c r="D26" s="2030" t="s">
        <v>131</v>
      </c>
      <c r="E26" s="2030" t="s">
        <v>132</v>
      </c>
      <c r="F26" s="2030" t="s">
        <v>133</v>
      </c>
      <c r="G26" s="2028" t="s">
        <v>1460</v>
      </c>
      <c r="H26" s="2029" t="s">
        <v>1459</v>
      </c>
      <c r="I26" s="2028" t="s">
        <v>1460</v>
      </c>
      <c r="J26" s="2231" t="s">
        <v>1459</v>
      </c>
    </row>
    <row r="27" spans="1:14" ht="13.5" customHeight="1" x14ac:dyDescent="0.25">
      <c r="A27" s="1961" t="s">
        <v>413</v>
      </c>
      <c r="B27" s="99">
        <v>42.099999999999994</v>
      </c>
      <c r="C27" s="99">
        <v>42.099999999999994</v>
      </c>
      <c r="D27" s="99">
        <v>42.9</v>
      </c>
      <c r="E27" s="99">
        <v>42.699999999999996</v>
      </c>
      <c r="F27" s="99">
        <v>43.099999999999994</v>
      </c>
      <c r="G27" s="1950">
        <v>-1.6778894653008969E-3</v>
      </c>
      <c r="H27" s="1951">
        <v>-2.0558769795927745E-2</v>
      </c>
      <c r="I27" s="1950">
        <v>5.2292534210418573E-4</v>
      </c>
      <c r="J27" s="1949">
        <v>-2.0328408291126587E-2</v>
      </c>
      <c r="K27" s="2042"/>
      <c r="L27" s="2042"/>
    </row>
    <row r="28" spans="1:14" ht="13.5" customHeight="1" x14ac:dyDescent="0.25">
      <c r="A28" s="1961" t="s">
        <v>414</v>
      </c>
      <c r="B28" s="99">
        <v>0.2</v>
      </c>
      <c r="C28" s="99">
        <v>0.2</v>
      </c>
      <c r="D28" s="99">
        <v>0.2</v>
      </c>
      <c r="E28" s="99">
        <v>0.2</v>
      </c>
      <c r="F28" s="99">
        <v>0.2</v>
      </c>
      <c r="G28" s="1950">
        <v>2.1246932408944819E-2</v>
      </c>
      <c r="H28" s="1951">
        <v>-8.8965842046298094E-2</v>
      </c>
      <c r="I28" s="1950">
        <v>2.0676969438480963E-2</v>
      </c>
      <c r="J28" s="1949">
        <v>-7.6434484756722543E-2</v>
      </c>
      <c r="K28" s="2042"/>
      <c r="L28" s="2042"/>
    </row>
    <row r="29" spans="1:14" ht="13.5" customHeight="1" thickBot="1" x14ac:dyDescent="0.3">
      <c r="A29" s="1960" t="s">
        <v>415</v>
      </c>
      <c r="B29" s="100">
        <v>0.7</v>
      </c>
      <c r="C29" s="100">
        <v>0.7</v>
      </c>
      <c r="D29" s="100">
        <v>0.6</v>
      </c>
      <c r="E29" s="100">
        <v>0.6</v>
      </c>
      <c r="F29" s="100">
        <v>0.6</v>
      </c>
      <c r="G29" s="1946">
        <v>9.811392511478223E-3</v>
      </c>
      <c r="H29" s="1947">
        <v>4.1040681193150297E-2</v>
      </c>
      <c r="I29" s="1946">
        <v>1.0085667408490373E-2</v>
      </c>
      <c r="J29" s="1945">
        <v>4.6641738972750924E-2</v>
      </c>
    </row>
    <row r="30" spans="1:14" ht="15" x14ac:dyDescent="0.25">
      <c r="A30" s="1926" t="s">
        <v>416</v>
      </c>
      <c r="B30" s="101">
        <v>43</v>
      </c>
      <c r="C30" s="101">
        <v>43</v>
      </c>
      <c r="D30" s="101">
        <v>43.7</v>
      </c>
      <c r="E30" s="101">
        <v>43.5</v>
      </c>
      <c r="F30" s="101">
        <v>43.9</v>
      </c>
      <c r="G30" s="1958">
        <v>-1.4179715764651712E-3</v>
      </c>
      <c r="H30" s="1959">
        <v>-1.9935510254099231E-2</v>
      </c>
      <c r="I30" s="1958">
        <v>7.4239585211044457E-4</v>
      </c>
      <c r="J30" s="1957">
        <v>-1.9578189417569947E-2</v>
      </c>
    </row>
    <row r="31" spans="1:14" ht="15" customHeight="1" x14ac:dyDescent="0.25">
      <c r="A31" s="1956"/>
      <c r="B31" s="1955"/>
      <c r="C31" s="1955"/>
      <c r="D31" s="1955"/>
      <c r="E31" s="1955"/>
      <c r="F31" s="1955"/>
      <c r="G31" s="1953"/>
      <c r="H31" s="1954"/>
      <c r="I31" s="1953"/>
      <c r="J31" s="1952"/>
    </row>
    <row r="32" spans="1:14" ht="15" customHeight="1" x14ac:dyDescent="0.25">
      <c r="A32" s="1930" t="s">
        <v>417</v>
      </c>
      <c r="B32" s="99">
        <v>16.299999999999997</v>
      </c>
      <c r="C32" s="99">
        <v>17</v>
      </c>
      <c r="D32" s="99">
        <v>16.600000000000001</v>
      </c>
      <c r="E32" s="99">
        <v>17.8</v>
      </c>
      <c r="F32" s="99">
        <v>18.400000000000002</v>
      </c>
      <c r="G32" s="1950">
        <v>-4.252534585023926E-2</v>
      </c>
      <c r="H32" s="1951">
        <v>-0.11147834626963349</v>
      </c>
      <c r="I32" s="1950">
        <v>-4.026939042773281E-2</v>
      </c>
      <c r="J32" s="1949">
        <v>-0.10439345376042486</v>
      </c>
    </row>
    <row r="33" spans="1:10" ht="15" customHeight="1" thickBot="1" x14ac:dyDescent="0.3">
      <c r="A33" s="1948" t="s">
        <v>418</v>
      </c>
      <c r="B33" s="100">
        <v>0.1</v>
      </c>
      <c r="C33" s="100">
        <v>0.2</v>
      </c>
      <c r="D33" s="100">
        <v>0.2</v>
      </c>
      <c r="E33" s="100">
        <v>0.2</v>
      </c>
      <c r="F33" s="100">
        <v>0.2</v>
      </c>
      <c r="G33" s="1946">
        <v>-0.25853254788440816</v>
      </c>
      <c r="H33" s="1947">
        <v>-0.28414458539654008</v>
      </c>
      <c r="I33" s="1946">
        <v>-0.26239899850828396</v>
      </c>
      <c r="J33" s="1945">
        <v>-0.28920824725352012</v>
      </c>
    </row>
    <row r="34" spans="1:10" ht="15" customHeight="1" thickBot="1" x14ac:dyDescent="0.3">
      <c r="A34" s="1926" t="s">
        <v>419</v>
      </c>
      <c r="B34" s="101">
        <v>16.399999999999999</v>
      </c>
      <c r="C34" s="101">
        <v>17.2</v>
      </c>
      <c r="D34" s="101">
        <v>16.8</v>
      </c>
      <c r="E34" s="101">
        <v>18</v>
      </c>
      <c r="F34" s="101">
        <v>18.600000000000001</v>
      </c>
      <c r="G34" s="1944">
        <v>-4.5010572776491897E-2</v>
      </c>
      <c r="H34" s="1943">
        <v>-0.1133886689851451</v>
      </c>
      <c r="I34" s="1942">
        <v>-4.2829112919426593E-2</v>
      </c>
      <c r="J34" s="1941">
        <v>-0.10645659261099438</v>
      </c>
    </row>
    <row r="35" spans="1:10" ht="15" customHeight="1" x14ac:dyDescent="0.25">
      <c r="A35" s="1909"/>
      <c r="B35" s="1909"/>
      <c r="C35" s="1909"/>
      <c r="D35" s="1909"/>
      <c r="E35" s="1909"/>
      <c r="F35" s="1909"/>
      <c r="G35" s="1909"/>
      <c r="H35" s="1909"/>
    </row>
    <row r="36" spans="1:10" ht="13.5" customHeight="1" thickBot="1" x14ac:dyDescent="0.3">
      <c r="A36" s="1904"/>
      <c r="B36" s="1904"/>
      <c r="C36" s="1904"/>
      <c r="D36" s="1904"/>
      <c r="E36" s="1904"/>
      <c r="F36" s="1904"/>
      <c r="G36" s="1904"/>
      <c r="H36" s="1904"/>
    </row>
    <row r="37" spans="1:10" ht="13.5" customHeight="1" x14ac:dyDescent="0.25">
      <c r="A37" s="2009" t="s">
        <v>1273</v>
      </c>
      <c r="B37" s="2038"/>
      <c r="C37" s="2038"/>
      <c r="D37" s="2038"/>
      <c r="E37" s="2038"/>
      <c r="F37" s="2038"/>
      <c r="G37" s="2044" t="s">
        <v>403</v>
      </c>
      <c r="H37" s="1971"/>
      <c r="I37" s="2043" t="s">
        <v>411</v>
      </c>
      <c r="J37" s="1993"/>
    </row>
    <row r="38" spans="1:10" ht="13.5" customHeight="1" thickBot="1" x14ac:dyDescent="0.3">
      <c r="A38" s="1904"/>
      <c r="B38" s="1904"/>
      <c r="C38" s="1904"/>
      <c r="D38" s="1904"/>
      <c r="E38" s="1904"/>
      <c r="F38" s="1904"/>
      <c r="G38" s="2005"/>
      <c r="H38" s="2019"/>
      <c r="J38" s="1992"/>
    </row>
    <row r="39" spans="1:10" ht="13.5" customHeight="1" thickBot="1" x14ac:dyDescent="0.3">
      <c r="A39" s="2003" t="s">
        <v>130</v>
      </c>
      <c r="B39" s="2030" t="s">
        <v>1364</v>
      </c>
      <c r="C39" s="2030" t="s">
        <v>580</v>
      </c>
      <c r="D39" s="2030" t="s">
        <v>131</v>
      </c>
      <c r="E39" s="2030" t="s">
        <v>132</v>
      </c>
      <c r="F39" s="2030" t="s">
        <v>133</v>
      </c>
      <c r="G39" s="2028" t="s">
        <v>1460</v>
      </c>
      <c r="H39" s="2029" t="s">
        <v>1459</v>
      </c>
      <c r="I39" s="2028" t="s">
        <v>1460</v>
      </c>
      <c r="J39" s="2231" t="s">
        <v>1459</v>
      </c>
    </row>
    <row r="40" spans="1:10" ht="13.5" customHeight="1" x14ac:dyDescent="0.25">
      <c r="A40" s="2010" t="s">
        <v>141</v>
      </c>
      <c r="B40" s="1933">
        <v>150</v>
      </c>
      <c r="C40" s="1933">
        <v>150</v>
      </c>
      <c r="D40" s="1933">
        <v>151</v>
      </c>
      <c r="E40" s="1933">
        <v>152</v>
      </c>
      <c r="F40" s="1933">
        <v>149</v>
      </c>
      <c r="G40" s="615">
        <v>1.7022540588438329E-3</v>
      </c>
      <c r="H40" s="137">
        <v>1.0483313373792713E-2</v>
      </c>
      <c r="I40" s="138">
        <v>-2.8690162918123541E-3</v>
      </c>
      <c r="J40" s="111">
        <v>1.3555862488090487E-3</v>
      </c>
    </row>
    <row r="41" spans="1:10" ht="13.5" customHeight="1" x14ac:dyDescent="0.25">
      <c r="A41" s="2010" t="s">
        <v>118</v>
      </c>
      <c r="B41" s="1928">
        <v>65</v>
      </c>
      <c r="C41" s="1928">
        <v>67</v>
      </c>
      <c r="D41" s="1928">
        <v>62</v>
      </c>
      <c r="E41" s="1928">
        <v>65</v>
      </c>
      <c r="F41" s="1928">
        <v>64</v>
      </c>
      <c r="G41" s="112">
        <v>-2.4878170053745041E-2</v>
      </c>
      <c r="H41" s="114">
        <v>1.8629074310894556E-2</v>
      </c>
      <c r="I41" s="138">
        <v>-1.9719094727965403E-2</v>
      </c>
      <c r="J41" s="114">
        <v>1.5090166733228605E-2</v>
      </c>
    </row>
    <row r="42" spans="1:10" ht="13.5" customHeight="1" x14ac:dyDescent="0.25">
      <c r="A42" s="2010" t="s">
        <v>148</v>
      </c>
      <c r="B42" s="1928">
        <v>14</v>
      </c>
      <c r="C42" s="1928">
        <v>21</v>
      </c>
      <c r="D42" s="1928">
        <v>17</v>
      </c>
      <c r="E42" s="1928">
        <v>17</v>
      </c>
      <c r="F42" s="1928">
        <v>17</v>
      </c>
      <c r="G42" s="112">
        <v>-0.3298504216415783</v>
      </c>
      <c r="H42" s="114">
        <v>-0.17588623614300469</v>
      </c>
      <c r="I42" s="138">
        <v>-0.31920586975744225</v>
      </c>
      <c r="J42" s="114">
        <v>-0.18893709168010753</v>
      </c>
    </row>
    <row r="43" spans="1:10" ht="13.5" customHeight="1" x14ac:dyDescent="0.25">
      <c r="A43" s="2010" t="s">
        <v>404</v>
      </c>
      <c r="B43" s="1928">
        <v>0</v>
      </c>
      <c r="C43" s="1928">
        <v>0</v>
      </c>
      <c r="D43" s="1928">
        <v>0</v>
      </c>
      <c r="E43" s="1928">
        <v>0</v>
      </c>
      <c r="F43" s="1928">
        <v>0</v>
      </c>
      <c r="G43" s="112">
        <v>0.21786214455655162</v>
      </c>
      <c r="H43" s="114">
        <v>0.55993897865646791</v>
      </c>
      <c r="I43" s="138">
        <v>4.1744170942819014E-2</v>
      </c>
      <c r="J43" s="115">
        <v>0.61883263463112748</v>
      </c>
    </row>
    <row r="44" spans="1:10" ht="13.5" customHeight="1" x14ac:dyDescent="0.25">
      <c r="A44" s="2016" t="s">
        <v>159</v>
      </c>
      <c r="B44" s="1931">
        <v>229</v>
      </c>
      <c r="C44" s="1931">
        <v>238</v>
      </c>
      <c r="D44" s="1931">
        <v>230</v>
      </c>
      <c r="E44" s="1931">
        <v>234</v>
      </c>
      <c r="F44" s="1931">
        <v>230</v>
      </c>
      <c r="G44" s="116">
        <v>-3.4973859983383093E-2</v>
      </c>
      <c r="H44" s="118">
        <v>-1.065241540872286E-3</v>
      </c>
      <c r="I44" s="139">
        <v>-3.5222641593222637E-2</v>
      </c>
      <c r="J44" s="118">
        <v>-9.1630456043001463E-3</v>
      </c>
    </row>
    <row r="45" spans="1:10" ht="13.5" customHeight="1" x14ac:dyDescent="0.25">
      <c r="A45" s="2010" t="s">
        <v>170</v>
      </c>
      <c r="B45" s="1928">
        <v>-39</v>
      </c>
      <c r="C45" s="1928">
        <v>-38</v>
      </c>
      <c r="D45" s="1928">
        <v>-39</v>
      </c>
      <c r="E45" s="1928">
        <v>-40</v>
      </c>
      <c r="F45" s="1928">
        <v>-40</v>
      </c>
      <c r="G45" s="112">
        <v>4.0530633505038605E-2</v>
      </c>
      <c r="H45" s="114">
        <v>-1.4630702525621264E-2</v>
      </c>
      <c r="I45" s="138">
        <v>3.1747517748499376E-2</v>
      </c>
      <c r="J45" s="114">
        <v>-1.8317287678717098E-2</v>
      </c>
    </row>
    <row r="46" spans="1:10" ht="13.5" customHeight="1" x14ac:dyDescent="0.25">
      <c r="A46" s="2010" t="s">
        <v>405</v>
      </c>
      <c r="B46" s="1928">
        <v>-107</v>
      </c>
      <c r="C46" s="1928">
        <v>-102</v>
      </c>
      <c r="D46" s="1928">
        <v>-101</v>
      </c>
      <c r="E46" s="1928">
        <v>-106</v>
      </c>
      <c r="F46" s="1928">
        <v>-102</v>
      </c>
      <c r="G46" s="112">
        <v>4.3155875746174077E-2</v>
      </c>
      <c r="H46" s="114">
        <v>4.5551183960406361E-2</v>
      </c>
      <c r="I46" s="138">
        <v>3.2758744366501391E-2</v>
      </c>
      <c r="J46" s="114">
        <v>4.1474994895266182E-2</v>
      </c>
    </row>
    <row r="47" spans="1:10" ht="13.5" customHeight="1" x14ac:dyDescent="0.25">
      <c r="A47" s="2016" t="s">
        <v>183</v>
      </c>
      <c r="B47" s="1924">
        <v>-147</v>
      </c>
      <c r="C47" s="1924">
        <v>-141</v>
      </c>
      <c r="D47" s="1924">
        <v>-142</v>
      </c>
      <c r="E47" s="1924">
        <v>-148</v>
      </c>
      <c r="F47" s="1924">
        <v>-143</v>
      </c>
      <c r="G47" s="116">
        <v>4.1200894655365694E-2</v>
      </c>
      <c r="H47" s="118">
        <v>2.5967686651127586E-2</v>
      </c>
      <c r="I47" s="139">
        <v>3.1265974181390099E-2</v>
      </c>
      <c r="J47" s="118">
        <v>2.2058325389545885E-2</v>
      </c>
    </row>
    <row r="48" spans="1:10" ht="13.5" customHeight="1" x14ac:dyDescent="0.25">
      <c r="A48" s="2016" t="s">
        <v>186</v>
      </c>
      <c r="B48" s="1924">
        <v>82</v>
      </c>
      <c r="C48" s="1924">
        <v>97</v>
      </c>
      <c r="D48" s="1924">
        <v>88</v>
      </c>
      <c r="E48" s="1924">
        <v>86</v>
      </c>
      <c r="F48" s="1924">
        <v>87</v>
      </c>
      <c r="G48" s="116">
        <v>-0.14594689925842441</v>
      </c>
      <c r="H48" s="118">
        <v>-4.572231430399909E-2</v>
      </c>
      <c r="I48" s="139">
        <v>-0.13301671380939584</v>
      </c>
      <c r="J48" s="118">
        <v>-5.9431103400434782E-2</v>
      </c>
    </row>
    <row r="49" spans="1:15" ht="13.5" customHeight="1" x14ac:dyDescent="0.25">
      <c r="A49" s="2010" t="s">
        <v>188</v>
      </c>
      <c r="B49" s="1928">
        <v>11</v>
      </c>
      <c r="C49" s="1928">
        <v>-14</v>
      </c>
      <c r="D49" s="1928">
        <v>-24</v>
      </c>
      <c r="E49" s="1928">
        <v>-27</v>
      </c>
      <c r="F49" s="1928">
        <v>-22</v>
      </c>
      <c r="G49" s="112">
        <v>-1.8009936671079885</v>
      </c>
      <c r="H49" s="114">
        <v>-1.5169886781654902</v>
      </c>
      <c r="I49" s="138">
        <v>-1.8117986104359911</v>
      </c>
      <c r="J49" s="114">
        <v>-1.5087963609239896</v>
      </c>
      <c r="O49" s="2042"/>
    </row>
    <row r="50" spans="1:15" ht="13.5" customHeight="1" x14ac:dyDescent="0.25">
      <c r="A50" s="2016" t="s">
        <v>189</v>
      </c>
      <c r="B50" s="1924">
        <v>93</v>
      </c>
      <c r="C50" s="1924">
        <v>83</v>
      </c>
      <c r="D50" s="1924">
        <v>64</v>
      </c>
      <c r="E50" s="1924">
        <v>59</v>
      </c>
      <c r="F50" s="1924">
        <v>65</v>
      </c>
      <c r="G50" s="116">
        <v>0.14005448560104528</v>
      </c>
      <c r="H50" s="118">
        <v>0.45806725429067585</v>
      </c>
      <c r="I50" s="139">
        <v>0.15340140564214089</v>
      </c>
      <c r="J50" s="118">
        <v>0.42957594850777103</v>
      </c>
    </row>
    <row r="51" spans="1:15" ht="13.5" customHeight="1" x14ac:dyDescent="0.25">
      <c r="A51" s="2013"/>
      <c r="B51" s="2041"/>
      <c r="C51" s="2041"/>
      <c r="D51" s="2041"/>
      <c r="E51" s="2041"/>
      <c r="F51" s="2041"/>
      <c r="G51" s="2012"/>
      <c r="H51" s="2011"/>
      <c r="I51" s="2040"/>
      <c r="J51" s="2039"/>
    </row>
    <row r="52" spans="1:15" ht="13.5" customHeight="1" x14ac:dyDescent="0.25">
      <c r="A52" s="2010" t="s">
        <v>406</v>
      </c>
      <c r="B52" s="102">
        <v>64.2</v>
      </c>
      <c r="C52" s="102">
        <v>59.2</v>
      </c>
      <c r="D52" s="102">
        <v>61.7</v>
      </c>
      <c r="E52" s="102">
        <v>63.2</v>
      </c>
      <c r="F52" s="102">
        <v>62.2</v>
      </c>
      <c r="G52" s="103"/>
      <c r="H52" s="104"/>
      <c r="I52" s="2040"/>
      <c r="J52" s="2039"/>
    </row>
    <row r="53" spans="1:15" s="1904" customFormat="1" ht="13.5" customHeight="1" x14ac:dyDescent="0.15">
      <c r="A53" s="1930" t="s">
        <v>407</v>
      </c>
      <c r="B53" s="102">
        <v>11.365066650414182</v>
      </c>
      <c r="C53" s="102">
        <v>9.7259588303714803</v>
      </c>
      <c r="D53" s="102">
        <v>7.7409355134654838</v>
      </c>
      <c r="E53" s="102">
        <v>7.3264047090663729</v>
      </c>
      <c r="F53" s="102">
        <v>8.1068893082576672</v>
      </c>
      <c r="G53" s="103"/>
      <c r="H53" s="104"/>
      <c r="I53" s="2040"/>
      <c r="J53" s="2039"/>
    </row>
    <row r="54" spans="1:15" ht="13.5" customHeight="1" x14ac:dyDescent="0.25">
      <c r="A54" s="2010" t="s">
        <v>408</v>
      </c>
      <c r="B54" s="97">
        <v>2457</v>
      </c>
      <c r="C54" s="97">
        <v>2440</v>
      </c>
      <c r="D54" s="97">
        <v>2470</v>
      </c>
      <c r="E54" s="97">
        <v>2401</v>
      </c>
      <c r="F54" s="97">
        <v>2394</v>
      </c>
      <c r="G54" s="112">
        <v>6.7070854788808809E-3</v>
      </c>
      <c r="H54" s="114">
        <v>2.6195247862838889E-2</v>
      </c>
      <c r="I54" s="112">
        <v>1.1390132781916362E-2</v>
      </c>
      <c r="J54" s="114">
        <v>3.9008294673818611E-2</v>
      </c>
    </row>
    <row r="55" spans="1:15" ht="13.5" customHeight="1" x14ac:dyDescent="0.25">
      <c r="A55" s="1930" t="s">
        <v>409</v>
      </c>
      <c r="B55" s="97">
        <v>13601</v>
      </c>
      <c r="C55" s="97">
        <v>13492</v>
      </c>
      <c r="D55" s="97">
        <v>13834</v>
      </c>
      <c r="E55" s="97">
        <v>14545</v>
      </c>
      <c r="F55" s="97">
        <v>14366</v>
      </c>
      <c r="G55" s="112">
        <v>8.0277208587131721E-3</v>
      </c>
      <c r="H55" s="114">
        <v>-5.3295178721680103E-2</v>
      </c>
      <c r="I55" s="112">
        <v>1.3327779877543078E-2</v>
      </c>
      <c r="J55" s="114">
        <v>-5.1758970094491707E-2</v>
      </c>
    </row>
    <row r="56" spans="1:15" ht="13.5" customHeight="1" thickBot="1" x14ac:dyDescent="0.3">
      <c r="A56" s="2010" t="s">
        <v>410</v>
      </c>
      <c r="B56" s="97">
        <v>1784</v>
      </c>
      <c r="C56" s="97">
        <v>1829</v>
      </c>
      <c r="D56" s="97">
        <v>1876</v>
      </c>
      <c r="E56" s="97">
        <v>1864</v>
      </c>
      <c r="F56" s="97">
        <v>1837</v>
      </c>
      <c r="G56" s="131">
        <v>-2.4682177324548138E-2</v>
      </c>
      <c r="H56" s="133">
        <v>-2.9093818720198561E-2</v>
      </c>
      <c r="I56" s="131">
        <v>-2.4682177324548138E-2</v>
      </c>
      <c r="J56" s="133">
        <v>-2.9093818720198561E-2</v>
      </c>
    </row>
    <row r="57" spans="1:15" ht="13.5" customHeight="1" thickBot="1" x14ac:dyDescent="0.3">
      <c r="A57" s="1904"/>
      <c r="B57" s="1904"/>
      <c r="C57" s="1904"/>
      <c r="D57" s="1904"/>
      <c r="E57" s="1904"/>
      <c r="F57" s="1904"/>
      <c r="G57" s="1904"/>
      <c r="H57" s="1904"/>
    </row>
    <row r="58" spans="1:15" ht="13.5" customHeight="1" x14ac:dyDescent="0.25">
      <c r="A58" s="2009" t="s">
        <v>1272</v>
      </c>
      <c r="B58" s="2038"/>
      <c r="C58" s="2038"/>
      <c r="D58" s="2038"/>
      <c r="E58" s="2038"/>
      <c r="F58" s="2038"/>
      <c r="G58" s="2037" t="s">
        <v>403</v>
      </c>
      <c r="H58" s="2036"/>
      <c r="I58" s="2035" t="s">
        <v>411</v>
      </c>
      <c r="J58" s="2034"/>
    </row>
    <row r="59" spans="1:15" ht="13.5" customHeight="1" thickBot="1" x14ac:dyDescent="0.3">
      <c r="A59" s="1904"/>
      <c r="B59" s="1904"/>
      <c r="C59" s="1904"/>
      <c r="D59" s="1904"/>
      <c r="E59" s="1904"/>
      <c r="F59" s="1904"/>
      <c r="G59" s="2033"/>
      <c r="H59" s="2019"/>
      <c r="I59" s="2032"/>
      <c r="J59" s="2031"/>
    </row>
    <row r="60" spans="1:15" ht="13.5" customHeight="1" thickBot="1" x14ac:dyDescent="0.3">
      <c r="A60" s="2003" t="s">
        <v>412</v>
      </c>
      <c r="B60" s="2030" t="s">
        <v>1364</v>
      </c>
      <c r="C60" s="2030" t="s">
        <v>580</v>
      </c>
      <c r="D60" s="2030" t="s">
        <v>131</v>
      </c>
      <c r="E60" s="2030" t="s">
        <v>132</v>
      </c>
      <c r="F60" s="2030" t="s">
        <v>133</v>
      </c>
      <c r="G60" s="2028" t="s">
        <v>1460</v>
      </c>
      <c r="H60" s="2029" t="s">
        <v>1459</v>
      </c>
      <c r="I60" s="2028" t="s">
        <v>1460</v>
      </c>
      <c r="J60" s="2231" t="s">
        <v>1459</v>
      </c>
    </row>
    <row r="61" spans="1:15" ht="13.5" customHeight="1" x14ac:dyDescent="0.25">
      <c r="A61" s="1961" t="s">
        <v>413</v>
      </c>
      <c r="B61" s="99">
        <v>28.4</v>
      </c>
      <c r="C61" s="99">
        <v>28.299999999999994</v>
      </c>
      <c r="D61" s="99">
        <v>28.299999999999997</v>
      </c>
      <c r="E61" s="99">
        <v>28.1</v>
      </c>
      <c r="F61" s="99">
        <v>27.8</v>
      </c>
      <c r="G61" s="1950">
        <v>4.8471799356066825E-3</v>
      </c>
      <c r="H61" s="1951">
        <v>2.3847401718835481E-2</v>
      </c>
      <c r="I61" s="1950">
        <v>5.7242439432811931E-3</v>
      </c>
      <c r="J61" s="1949">
        <v>2.6591844710756707E-2</v>
      </c>
    </row>
    <row r="62" spans="1:15" ht="13.5" customHeight="1" x14ac:dyDescent="0.25">
      <c r="A62" s="1961" t="s">
        <v>414</v>
      </c>
      <c r="B62" s="99">
        <v>6.6</v>
      </c>
      <c r="C62" s="99">
        <v>6.8</v>
      </c>
      <c r="D62" s="99">
        <v>6.9</v>
      </c>
      <c r="E62" s="99">
        <v>6.9</v>
      </c>
      <c r="F62" s="99">
        <v>6.8</v>
      </c>
      <c r="G62" s="1950">
        <v>-2.129219400054827E-2</v>
      </c>
      <c r="H62" s="1951">
        <v>-3.409587970510719E-2</v>
      </c>
      <c r="I62" s="1950">
        <v>-2.1396496270131515E-2</v>
      </c>
      <c r="J62" s="1949">
        <v>-2.6011734291270128E-2</v>
      </c>
    </row>
    <row r="63" spans="1:15" ht="13.5" customHeight="1" thickBot="1" x14ac:dyDescent="0.3">
      <c r="A63" s="1960" t="s">
        <v>415</v>
      </c>
      <c r="B63" s="100">
        <v>1.7</v>
      </c>
      <c r="C63" s="100">
        <v>1.7</v>
      </c>
      <c r="D63" s="100">
        <v>1.7</v>
      </c>
      <c r="E63" s="100">
        <v>1.7</v>
      </c>
      <c r="F63" s="100">
        <v>1.8</v>
      </c>
      <c r="G63" s="1946">
        <v>-1.8520655238819073E-2</v>
      </c>
      <c r="H63" s="1947">
        <v>-8.002442936373233E-2</v>
      </c>
      <c r="I63" s="1946">
        <v>-1.8549567701277581E-2</v>
      </c>
      <c r="J63" s="1945">
        <v>-7.6621953746929594E-2</v>
      </c>
    </row>
    <row r="64" spans="1:15" ht="13.5" customHeight="1" x14ac:dyDescent="0.25">
      <c r="A64" s="1926" t="s">
        <v>416</v>
      </c>
      <c r="B64" s="101">
        <v>36.700000000000003</v>
      </c>
      <c r="C64" s="101">
        <v>36.799999999999997</v>
      </c>
      <c r="D64" s="101">
        <v>36.9</v>
      </c>
      <c r="E64" s="101">
        <v>36.700000000000003</v>
      </c>
      <c r="F64" s="101">
        <v>36.4</v>
      </c>
      <c r="G64" s="1958">
        <v>-1.0249760109749539E-3</v>
      </c>
      <c r="H64" s="1959">
        <v>7.8418221546139311E-3</v>
      </c>
      <c r="I64" s="1958">
        <v>-3.6442289972793418E-4</v>
      </c>
      <c r="J64" s="1957">
        <v>1.1682526877810906E-2</v>
      </c>
    </row>
    <row r="65" spans="1:10" ht="13.5" customHeight="1" x14ac:dyDescent="0.25">
      <c r="A65" s="1956"/>
      <c r="B65" s="1955"/>
      <c r="C65" s="1955"/>
      <c r="D65" s="1955"/>
      <c r="E65" s="1955"/>
      <c r="F65" s="1955"/>
      <c r="G65" s="1953"/>
      <c r="H65" s="1954"/>
      <c r="I65" s="1953"/>
      <c r="J65" s="1952"/>
    </row>
    <row r="66" spans="1:10" ht="13.5" customHeight="1" x14ac:dyDescent="0.25">
      <c r="A66" s="1930" t="s">
        <v>417</v>
      </c>
      <c r="B66" s="99">
        <v>18.899999999999999</v>
      </c>
      <c r="C66" s="99">
        <v>19</v>
      </c>
      <c r="D66" s="99">
        <v>18</v>
      </c>
      <c r="E66" s="99">
        <v>18.2</v>
      </c>
      <c r="F66" s="99">
        <v>18</v>
      </c>
      <c r="G66" s="1950">
        <v>-5.0655553937689612E-3</v>
      </c>
      <c r="H66" s="1951">
        <v>4.8474397820001514E-2</v>
      </c>
      <c r="I66" s="1950">
        <v>-3.8722699262659921E-3</v>
      </c>
      <c r="J66" s="1949">
        <v>5.2438500963891022E-2</v>
      </c>
    </row>
    <row r="67" spans="1:10" ht="13.5" customHeight="1" thickBot="1" x14ac:dyDescent="0.3">
      <c r="A67" s="1948" t="s">
        <v>418</v>
      </c>
      <c r="B67" s="100">
        <v>3</v>
      </c>
      <c r="C67" s="100">
        <v>3.1</v>
      </c>
      <c r="D67" s="100">
        <v>3.1</v>
      </c>
      <c r="E67" s="100">
        <v>3.1</v>
      </c>
      <c r="F67" s="100">
        <v>3</v>
      </c>
      <c r="G67" s="1946">
        <v>-3.6686705070814507E-2</v>
      </c>
      <c r="H67" s="1947">
        <v>-3.4219165991410394E-3</v>
      </c>
      <c r="I67" s="1946">
        <v>-3.6693805208459329E-2</v>
      </c>
      <c r="J67" s="1945">
        <v>2.4819931667861006E-3</v>
      </c>
    </row>
    <row r="68" spans="1:10" ht="13.5" customHeight="1" thickBot="1" x14ac:dyDescent="0.3">
      <c r="A68" s="1926" t="s">
        <v>419</v>
      </c>
      <c r="B68" s="101">
        <v>21.9</v>
      </c>
      <c r="C68" s="101">
        <v>22.1</v>
      </c>
      <c r="D68" s="101">
        <v>21.1</v>
      </c>
      <c r="E68" s="101">
        <v>21.3</v>
      </c>
      <c r="F68" s="101">
        <v>21</v>
      </c>
      <c r="G68" s="1944">
        <v>-9.4700227779872526E-3</v>
      </c>
      <c r="H68" s="1943">
        <v>4.1130174221952531E-2</v>
      </c>
      <c r="I68" s="1942">
        <v>-8.4377848568285563E-3</v>
      </c>
      <c r="J68" s="1941">
        <v>4.5398501537949443E-2</v>
      </c>
    </row>
    <row r="69" spans="1:10" ht="13.5" customHeight="1" x14ac:dyDescent="0.25">
      <c r="A69" s="2024"/>
      <c r="B69" s="2024"/>
      <c r="C69" s="2024"/>
      <c r="D69" s="2024"/>
      <c r="E69" s="2024"/>
      <c r="F69" s="2024"/>
      <c r="G69" s="2024"/>
    </row>
    <row r="70" spans="1:10" ht="13.5" customHeight="1" x14ac:dyDescent="0.25">
      <c r="A70" s="2024"/>
      <c r="B70" s="2024"/>
      <c r="C70" s="2024"/>
      <c r="D70" s="2024"/>
      <c r="E70" s="2024"/>
      <c r="F70" s="2024"/>
      <c r="G70" s="2024"/>
    </row>
    <row r="71" spans="1:10" ht="13.5" customHeight="1" x14ac:dyDescent="0.25">
      <c r="A71" s="2024"/>
      <c r="B71" s="2024"/>
      <c r="C71" s="2024"/>
      <c r="D71" s="2024"/>
      <c r="E71" s="2024"/>
      <c r="F71" s="2024"/>
      <c r="G71" s="2024"/>
    </row>
    <row r="72" spans="1:10" ht="13.5" customHeight="1" x14ac:dyDescent="0.25">
      <c r="A72" s="2024"/>
      <c r="B72" s="2024"/>
      <c r="C72" s="2024"/>
      <c r="D72" s="2024"/>
      <c r="E72" s="2024"/>
      <c r="F72" s="2024"/>
      <c r="G72" s="2024"/>
    </row>
    <row r="73" spans="1:10" ht="13.5" customHeight="1" x14ac:dyDescent="0.25">
      <c r="A73" s="2024"/>
      <c r="B73" s="2024"/>
      <c r="C73" s="2024"/>
      <c r="D73" s="2024"/>
      <c r="E73" s="2024"/>
      <c r="F73" s="2024"/>
      <c r="G73" s="2024"/>
    </row>
    <row r="74" spans="1:10" ht="13.5" customHeight="1" x14ac:dyDescent="0.25">
      <c r="A74" s="2024"/>
      <c r="B74" s="2024"/>
      <c r="C74" s="2024"/>
      <c r="D74" s="2024"/>
      <c r="E74" s="2024"/>
      <c r="F74" s="2024"/>
      <c r="G74" s="2024"/>
    </row>
    <row r="75" spans="1:10" ht="13.5" customHeight="1" x14ac:dyDescent="0.25">
      <c r="A75" s="2024"/>
      <c r="B75" s="2024"/>
      <c r="C75" s="2024"/>
      <c r="D75" s="2024"/>
      <c r="E75" s="2024"/>
      <c r="F75" s="2024"/>
      <c r="G75" s="2024"/>
    </row>
    <row r="76" spans="1:10" ht="13.5" customHeight="1" x14ac:dyDescent="0.25">
      <c r="A76" s="2024"/>
      <c r="B76" s="2024"/>
      <c r="C76" s="2024"/>
      <c r="D76" s="2024"/>
      <c r="E76" s="2024"/>
      <c r="F76" s="2024"/>
      <c r="G76" s="2024"/>
    </row>
  </sheetData>
  <printOptions horizontalCentered="1"/>
  <pageMargins left="0.7" right="0.7" top="0.75" bottom="0.75" header="0.3" footer="0.3"/>
  <pageSetup paperSize="9" scale="80" orientation="portrait" r:id="rId1"/>
  <headerFooter>
    <oddHeader>&amp;RCommercial and Business Banking</oddHeader>
    <oddFooter>&amp;C&amp;7Fact book - Q1 2017</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tint="0.59999389629810485"/>
  </sheetPr>
  <dimension ref="A1:H30"/>
  <sheetViews>
    <sheetView view="pageBreakPreview" zoomScaleNormal="100" zoomScaleSheetLayoutView="100" workbookViewId="0">
      <selection activeCell="H63" sqref="H63"/>
    </sheetView>
  </sheetViews>
  <sheetFormatPr defaultRowHeight="13.5" customHeight="1" x14ac:dyDescent="0.15"/>
  <cols>
    <col min="1" max="1" width="35" style="1904" customWidth="1"/>
    <col min="2" max="2" width="10.5" style="1904" customWidth="1"/>
    <col min="3" max="3" width="9.5" style="1904" customWidth="1"/>
    <col min="4" max="8" width="10.1640625" style="1904" customWidth="1"/>
    <col min="9" max="16384" width="9.33203125" style="1904"/>
  </cols>
  <sheetData>
    <row r="1" spans="1:8" ht="13.5" customHeight="1" x14ac:dyDescent="0.15">
      <c r="A1" s="1940" t="s">
        <v>1197</v>
      </c>
      <c r="B1" s="2038"/>
      <c r="C1" s="2038"/>
      <c r="G1" s="1906"/>
      <c r="H1" s="1906"/>
    </row>
    <row r="2" spans="1:8" ht="13.5" customHeight="1" thickBot="1" x14ac:dyDescent="0.2">
      <c r="G2" s="1906"/>
      <c r="H2" s="1909"/>
    </row>
    <row r="3" spans="1:8" ht="13.5" customHeight="1" x14ac:dyDescent="0.2">
      <c r="A3" s="2075" t="s">
        <v>1358</v>
      </c>
      <c r="B3" s="2074"/>
      <c r="C3" s="2074"/>
      <c r="D3" s="2073"/>
      <c r="E3" s="2073"/>
      <c r="F3" s="2073"/>
      <c r="G3" s="2101" t="s">
        <v>403</v>
      </c>
      <c r="H3" s="2071"/>
    </row>
    <row r="4" spans="1:8" ht="13.5" customHeight="1" thickBot="1" x14ac:dyDescent="0.25">
      <c r="A4" s="1919"/>
      <c r="B4" s="1919"/>
      <c r="C4" s="1919"/>
      <c r="D4" s="1919"/>
      <c r="E4" s="1919"/>
      <c r="F4" s="1919"/>
      <c r="G4" s="2033"/>
      <c r="H4" s="2019"/>
    </row>
    <row r="5" spans="1:8" ht="13.5" customHeight="1" thickBot="1" x14ac:dyDescent="0.25">
      <c r="A5" s="2070" t="s">
        <v>130</v>
      </c>
      <c r="B5" s="2030" t="s">
        <v>1364</v>
      </c>
      <c r="C5" s="2030" t="s">
        <v>580</v>
      </c>
      <c r="D5" s="2030" t="s">
        <v>131</v>
      </c>
      <c r="E5" s="2030" t="s">
        <v>132</v>
      </c>
      <c r="F5" s="2030" t="s">
        <v>133</v>
      </c>
      <c r="G5" s="2068" t="s">
        <v>1460</v>
      </c>
      <c r="H5" s="2067" t="s">
        <v>1459</v>
      </c>
    </row>
    <row r="6" spans="1:8" ht="13.5" customHeight="1" x14ac:dyDescent="0.15">
      <c r="A6" s="2021" t="s">
        <v>141</v>
      </c>
      <c r="B6" s="1927">
        <v>4</v>
      </c>
      <c r="C6" s="1927">
        <v>8</v>
      </c>
      <c r="D6" s="1927">
        <v>7</v>
      </c>
      <c r="E6" s="1927">
        <v>11</v>
      </c>
      <c r="F6" s="1927">
        <v>14</v>
      </c>
      <c r="G6" s="158">
        <v>-0.50737259666571632</v>
      </c>
      <c r="H6" s="159">
        <v>-0.76883992202952545</v>
      </c>
    </row>
    <row r="7" spans="1:8" ht="13.5" customHeight="1" x14ac:dyDescent="0.15">
      <c r="A7" s="2021" t="s">
        <v>118</v>
      </c>
      <c r="B7" s="1927">
        <v>-16</v>
      </c>
      <c r="C7" s="1927">
        <v>-9</v>
      </c>
      <c r="D7" s="1927">
        <v>-12</v>
      </c>
      <c r="E7" s="1927">
        <v>-21</v>
      </c>
      <c r="F7" s="1927">
        <v>-17</v>
      </c>
      <c r="G7" s="160">
        <v>0.98187276634388265</v>
      </c>
      <c r="H7" s="161">
        <v>-5.5210415362339504E-2</v>
      </c>
    </row>
    <row r="8" spans="1:8" ht="13.5" customHeight="1" x14ac:dyDescent="0.15">
      <c r="A8" s="2021" t="s">
        <v>148</v>
      </c>
      <c r="B8" s="1927">
        <v>-4</v>
      </c>
      <c r="C8" s="1927">
        <v>-5</v>
      </c>
      <c r="D8" s="1927">
        <v>1</v>
      </c>
      <c r="E8" s="1927">
        <v>0</v>
      </c>
      <c r="F8" s="1927">
        <v>0</v>
      </c>
      <c r="G8" s="160">
        <v>-0.27316350762893993</v>
      </c>
      <c r="H8" s="161"/>
    </row>
    <row r="9" spans="1:8" ht="13.5" customHeight="1" x14ac:dyDescent="0.15">
      <c r="A9" s="2021" t="s">
        <v>404</v>
      </c>
      <c r="B9" s="1927">
        <v>6</v>
      </c>
      <c r="C9" s="1927">
        <v>6</v>
      </c>
      <c r="D9" s="1927">
        <v>6</v>
      </c>
      <c r="E9" s="1927">
        <v>6</v>
      </c>
      <c r="F9" s="1927">
        <v>7</v>
      </c>
      <c r="G9" s="160">
        <v>-4.625243800061718E-2</v>
      </c>
      <c r="H9" s="161">
        <v>-6.0243137666873614E-2</v>
      </c>
    </row>
    <row r="10" spans="1:8" ht="13.5" customHeight="1" x14ac:dyDescent="0.15">
      <c r="A10" s="2065" t="s">
        <v>435</v>
      </c>
      <c r="B10" s="1923">
        <v>-10</v>
      </c>
      <c r="C10" s="1923">
        <v>0</v>
      </c>
      <c r="D10" s="1923">
        <v>2</v>
      </c>
      <c r="E10" s="1923">
        <v>-4</v>
      </c>
      <c r="F10" s="1923">
        <v>4</v>
      </c>
      <c r="G10" s="162"/>
      <c r="H10" s="163"/>
    </row>
    <row r="11" spans="1:8" ht="13.5" customHeight="1" x14ac:dyDescent="0.15">
      <c r="A11" s="2021" t="s">
        <v>170</v>
      </c>
      <c r="B11" s="1927">
        <v>-59</v>
      </c>
      <c r="C11" s="1927">
        <v>-51</v>
      </c>
      <c r="D11" s="1927">
        <v>-56</v>
      </c>
      <c r="E11" s="1927">
        <v>-54</v>
      </c>
      <c r="F11" s="1927">
        <v>-59</v>
      </c>
      <c r="G11" s="160">
        <v>0.14611143981884189</v>
      </c>
      <c r="H11" s="161">
        <v>-2.5460890093177424E-3</v>
      </c>
    </row>
    <row r="12" spans="1:8" ht="13.5" customHeight="1" x14ac:dyDescent="0.15">
      <c r="A12" s="2021" t="s">
        <v>436</v>
      </c>
      <c r="B12" s="1927">
        <v>69</v>
      </c>
      <c r="C12" s="1927">
        <v>39</v>
      </c>
      <c r="D12" s="1927">
        <v>53</v>
      </c>
      <c r="E12" s="1927">
        <v>34</v>
      </c>
      <c r="F12" s="1927">
        <v>75</v>
      </c>
      <c r="G12" s="160">
        <v>0.77183752689323715</v>
      </c>
      <c r="H12" s="161">
        <v>-8.1843812900722179E-2</v>
      </c>
    </row>
    <row r="13" spans="1:8" ht="13.5" customHeight="1" x14ac:dyDescent="0.15">
      <c r="A13" s="2065" t="s">
        <v>437</v>
      </c>
      <c r="B13" s="1923">
        <v>5</v>
      </c>
      <c r="C13" s="1923">
        <v>-20</v>
      </c>
      <c r="D13" s="1923">
        <v>-7</v>
      </c>
      <c r="E13" s="1923">
        <v>-24</v>
      </c>
      <c r="F13" s="1923">
        <v>11</v>
      </c>
      <c r="G13" s="162">
        <v>-1.2422366787485737</v>
      </c>
      <c r="H13" s="163">
        <v>-0.5470905166509854</v>
      </c>
    </row>
    <row r="14" spans="1:8" ht="13.5" customHeight="1" x14ac:dyDescent="0.15">
      <c r="A14" s="2065" t="s">
        <v>186</v>
      </c>
      <c r="B14" s="1923">
        <v>-5</v>
      </c>
      <c r="C14" s="1923">
        <v>-20</v>
      </c>
      <c r="D14" s="1923">
        <v>-5</v>
      </c>
      <c r="E14" s="1923">
        <v>-28</v>
      </c>
      <c r="F14" s="1923">
        <v>15</v>
      </c>
      <c r="G14" s="162">
        <v>-0.73525161822989182</v>
      </c>
      <c r="H14" s="163">
        <v>-1.3634182189550923</v>
      </c>
    </row>
    <row r="15" spans="1:8" ht="13.5" customHeight="1" x14ac:dyDescent="0.15">
      <c r="A15" s="2021" t="s">
        <v>188</v>
      </c>
      <c r="B15" s="1927">
        <v>-3</v>
      </c>
      <c r="C15" s="1927">
        <v>0</v>
      </c>
      <c r="D15" s="1927">
        <v>-1</v>
      </c>
      <c r="E15" s="1927">
        <v>-2</v>
      </c>
      <c r="F15" s="1927">
        <v>-2</v>
      </c>
      <c r="G15" s="160"/>
      <c r="H15" s="161">
        <v>0.49116803940260412</v>
      </c>
    </row>
    <row r="16" spans="1:8" ht="13.5" customHeight="1" x14ac:dyDescent="0.15">
      <c r="A16" s="2065" t="s">
        <v>189</v>
      </c>
      <c r="B16" s="1923">
        <v>-8</v>
      </c>
      <c r="C16" s="1923">
        <v>-20</v>
      </c>
      <c r="D16" s="1923">
        <v>-6</v>
      </c>
      <c r="E16" s="1923">
        <v>-30</v>
      </c>
      <c r="F16" s="1923">
        <v>13</v>
      </c>
      <c r="G16" s="162">
        <v>-0.59886448215594479</v>
      </c>
      <c r="H16" s="163">
        <v>-1.6259176968361539</v>
      </c>
    </row>
    <row r="17" spans="1:8" ht="13.5" customHeight="1" x14ac:dyDescent="0.15">
      <c r="A17" s="2021"/>
      <c r="B17" s="1927"/>
      <c r="C17" s="1927"/>
      <c r="D17" s="1927"/>
      <c r="E17" s="1927"/>
      <c r="F17" s="1927"/>
      <c r="G17" s="2063"/>
      <c r="H17" s="2062"/>
    </row>
    <row r="18" spans="1:8" ht="13.5" customHeight="1" x14ac:dyDescent="0.15">
      <c r="A18" s="2021" t="s">
        <v>408</v>
      </c>
      <c r="B18" s="1916">
        <v>-130</v>
      </c>
      <c r="C18" s="1916">
        <v>-119</v>
      </c>
      <c r="D18" s="2061">
        <v>-98</v>
      </c>
      <c r="E18" s="2061">
        <v>41</v>
      </c>
      <c r="F18" s="2061">
        <v>35</v>
      </c>
      <c r="G18" s="160">
        <v>8.8188723952311143E-2</v>
      </c>
      <c r="H18" s="161"/>
    </row>
    <row r="19" spans="1:8" ht="13.5" customHeight="1" thickBot="1" x14ac:dyDescent="0.2">
      <c r="A19" s="2021" t="s">
        <v>410</v>
      </c>
      <c r="B19" s="1916">
        <v>3288</v>
      </c>
      <c r="C19" s="1916">
        <v>3315</v>
      </c>
      <c r="D19" s="1916">
        <v>3313</v>
      </c>
      <c r="E19" s="1916">
        <v>3281</v>
      </c>
      <c r="F19" s="1916">
        <v>3212</v>
      </c>
      <c r="G19" s="164">
        <v>-8.208833694216322E-3</v>
      </c>
      <c r="H19" s="165">
        <v>2.3936435189797711E-2</v>
      </c>
    </row>
    <row r="20" spans="1:8" ht="13.5" customHeight="1" x14ac:dyDescent="0.15">
      <c r="A20" s="1909"/>
      <c r="B20" s="1909"/>
      <c r="C20" s="1909"/>
      <c r="D20" s="1909"/>
      <c r="E20" s="1909"/>
      <c r="F20" s="1909"/>
      <c r="G20" s="1909"/>
      <c r="H20" s="1909"/>
    </row>
    <row r="21" spans="1:8" ht="13.5" customHeight="1" x14ac:dyDescent="0.15">
      <c r="A21" s="1909"/>
      <c r="B21" s="1909"/>
      <c r="C21" s="1909"/>
      <c r="D21" s="1909"/>
      <c r="E21" s="1909"/>
      <c r="F21" s="1909"/>
      <c r="G21" s="1909"/>
      <c r="H21" s="1909"/>
    </row>
    <row r="22" spans="1:8" ht="13.5" customHeight="1" x14ac:dyDescent="0.15">
      <c r="A22" s="1909"/>
      <c r="B22" s="1909"/>
      <c r="C22" s="1909"/>
      <c r="D22" s="1909"/>
      <c r="E22" s="1909"/>
      <c r="F22" s="1909"/>
      <c r="G22" s="1909"/>
      <c r="H22" s="1909"/>
    </row>
    <row r="23" spans="1:8" ht="13.5" customHeight="1" x14ac:dyDescent="0.15">
      <c r="A23" s="1909"/>
      <c r="B23" s="1909"/>
      <c r="C23" s="1909"/>
      <c r="D23" s="1909"/>
      <c r="E23" s="1909"/>
      <c r="F23" s="1909"/>
      <c r="G23" s="1909"/>
      <c r="H23" s="1909"/>
    </row>
    <row r="24" spans="1:8" ht="13.5" customHeight="1" x14ac:dyDescent="0.15">
      <c r="A24" s="1909"/>
      <c r="B24" s="1909"/>
      <c r="C24" s="1909"/>
      <c r="D24" s="1909"/>
      <c r="E24" s="1909"/>
      <c r="F24" s="1909"/>
      <c r="G24" s="1909"/>
      <c r="H24" s="1909"/>
    </row>
    <row r="25" spans="1:8" ht="13.5" customHeight="1" x14ac:dyDescent="0.15">
      <c r="A25" s="1909"/>
      <c r="B25" s="1909"/>
      <c r="C25" s="1909"/>
      <c r="D25" s="1909"/>
      <c r="E25" s="1909"/>
      <c r="F25" s="1909"/>
      <c r="G25" s="1909"/>
      <c r="H25" s="1909"/>
    </row>
    <row r="26" spans="1:8" ht="13.5" customHeight="1" x14ac:dyDescent="0.15">
      <c r="A26" s="1909"/>
      <c r="B26" s="1909"/>
      <c r="C26" s="1909"/>
      <c r="D26" s="1909"/>
      <c r="E26" s="1909"/>
      <c r="F26" s="1909"/>
      <c r="G26" s="1909"/>
      <c r="H26" s="1909"/>
    </row>
    <row r="27" spans="1:8" ht="13.5" customHeight="1" x14ac:dyDescent="0.15">
      <c r="H27" s="1909"/>
    </row>
    <row r="28" spans="1:8" ht="13.5" customHeight="1" x14ac:dyDescent="0.15">
      <c r="H28" s="1909"/>
    </row>
    <row r="29" spans="1:8" ht="13.5" customHeight="1" x14ac:dyDescent="0.15">
      <c r="H29" s="1909"/>
    </row>
    <row r="30" spans="1:8" ht="13.5" customHeight="1" x14ac:dyDescent="0.15">
      <c r="H30" s="1909"/>
    </row>
  </sheetData>
  <printOptions horizontalCentered="1"/>
  <pageMargins left="0.7" right="0.7" top="0.75" bottom="0.75" header="0.3" footer="0.3"/>
  <pageSetup paperSize="9" scale="80" orientation="portrait" r:id="rId1"/>
  <headerFooter>
    <oddHeader>&amp;R&amp;"Arial,normal"&amp;8Commercial and Business Banking</oddHeader>
    <oddFooter>&amp;C&amp;7Fact book - Q1 2017</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59999389629810485"/>
  </sheetPr>
  <dimension ref="A1:R64"/>
  <sheetViews>
    <sheetView view="pageBreakPreview" topLeftCell="A43" zoomScaleNormal="100" zoomScaleSheetLayoutView="100" workbookViewId="0">
      <selection activeCell="L14" sqref="L14"/>
    </sheetView>
  </sheetViews>
  <sheetFormatPr defaultRowHeight="11.25" x14ac:dyDescent="0.2"/>
  <cols>
    <col min="1" max="1" width="32.5" style="738" customWidth="1"/>
    <col min="2" max="9" width="10.1640625" style="738" customWidth="1"/>
    <col min="10" max="16384" width="9.33203125" style="738"/>
  </cols>
  <sheetData>
    <row r="1" spans="1:18" ht="13.5" customHeight="1" x14ac:dyDescent="0.2">
      <c r="A1" s="759" t="s">
        <v>470</v>
      </c>
      <c r="B1" s="772"/>
      <c r="C1" s="772"/>
      <c r="D1" s="772"/>
      <c r="E1" s="772"/>
      <c r="F1" s="772"/>
      <c r="G1" s="772"/>
      <c r="H1" s="772"/>
      <c r="I1" s="772"/>
    </row>
    <row r="2" spans="1:18" s="775" customFormat="1" ht="13.5" customHeight="1" x14ac:dyDescent="0.15">
      <c r="A2" s="777" t="s">
        <v>471</v>
      </c>
      <c r="B2" s="776"/>
      <c r="C2" s="776"/>
      <c r="D2" s="776"/>
      <c r="E2" s="776"/>
      <c r="F2" s="776"/>
      <c r="G2" s="776"/>
      <c r="H2" s="776"/>
      <c r="I2" s="776"/>
    </row>
    <row r="3" spans="1:18" ht="13.5" customHeight="1" x14ac:dyDescent="0.2"/>
    <row r="4" spans="1:18" ht="13.5" customHeight="1" thickBot="1" x14ac:dyDescent="0.25">
      <c r="A4" s="755" t="s">
        <v>130</v>
      </c>
      <c r="B4" s="754" t="s">
        <v>1364</v>
      </c>
      <c r="C4" s="754" t="s">
        <v>580</v>
      </c>
      <c r="D4" s="754" t="s">
        <v>131</v>
      </c>
      <c r="E4" s="754" t="s">
        <v>132</v>
      </c>
      <c r="F4" s="754" t="s">
        <v>133</v>
      </c>
      <c r="G4" s="754" t="s">
        <v>134</v>
      </c>
      <c r="H4" s="754" t="s">
        <v>135</v>
      </c>
      <c r="I4" s="754" t="s">
        <v>136</v>
      </c>
      <c r="J4" s="753" t="s">
        <v>137</v>
      </c>
      <c r="K4" s="743"/>
      <c r="L4" s="743"/>
      <c r="M4" s="743"/>
      <c r="N4" s="743"/>
      <c r="O4" s="743"/>
      <c r="P4" s="743"/>
      <c r="Q4" s="743"/>
      <c r="R4" s="743"/>
    </row>
    <row r="5" spans="1:18" ht="13.5" customHeight="1" x14ac:dyDescent="0.2">
      <c r="A5" s="749" t="s">
        <v>141</v>
      </c>
      <c r="B5" s="748">
        <v>114.31</v>
      </c>
      <c r="C5" s="748">
        <v>119.84</v>
      </c>
      <c r="D5" s="748">
        <v>115.27</v>
      </c>
      <c r="E5" s="748">
        <v>109.5</v>
      </c>
      <c r="F5" s="748">
        <v>108.92</v>
      </c>
      <c r="G5" s="748">
        <v>121.78</v>
      </c>
      <c r="H5" s="748">
        <v>121.47</v>
      </c>
      <c r="I5" s="748">
        <v>122.21</v>
      </c>
      <c r="J5" s="747">
        <v>120</v>
      </c>
      <c r="K5" s="743"/>
      <c r="L5" s="743"/>
      <c r="M5" s="743"/>
      <c r="N5" s="743"/>
      <c r="O5" s="743"/>
      <c r="P5" s="743"/>
      <c r="Q5" s="743"/>
      <c r="R5" s="743"/>
    </row>
    <row r="6" spans="1:18" ht="13.5" customHeight="1" x14ac:dyDescent="0.2">
      <c r="A6" s="749" t="s">
        <v>118</v>
      </c>
      <c r="B6" s="748">
        <v>28.77</v>
      </c>
      <c r="C6" s="748">
        <v>30.47</v>
      </c>
      <c r="D6" s="748">
        <v>30.24</v>
      </c>
      <c r="E6" s="748">
        <v>30.69</v>
      </c>
      <c r="F6" s="748">
        <v>30.82</v>
      </c>
      <c r="G6" s="748">
        <v>32.81</v>
      </c>
      <c r="H6" s="748">
        <v>32.770000000000003</v>
      </c>
      <c r="I6" s="748">
        <v>34.159999999999997</v>
      </c>
      <c r="J6" s="747">
        <v>32.31</v>
      </c>
      <c r="K6" s="743"/>
      <c r="L6" s="743"/>
      <c r="M6" s="743"/>
      <c r="N6" s="743"/>
      <c r="O6" s="743"/>
      <c r="P6" s="743"/>
      <c r="Q6" s="743"/>
      <c r="R6" s="743"/>
    </row>
    <row r="7" spans="1:18" ht="13.5" customHeight="1" x14ac:dyDescent="0.2">
      <c r="A7" s="749" t="s">
        <v>148</v>
      </c>
      <c r="B7" s="748">
        <v>0</v>
      </c>
      <c r="C7" s="748">
        <v>0</v>
      </c>
      <c r="D7" s="748">
        <v>0</v>
      </c>
      <c r="E7" s="748">
        <v>0</v>
      </c>
      <c r="F7" s="748">
        <v>0</v>
      </c>
      <c r="G7" s="748">
        <v>0</v>
      </c>
      <c r="H7" s="748">
        <v>0</v>
      </c>
      <c r="I7" s="748">
        <v>0</v>
      </c>
      <c r="J7" s="747">
        <v>0</v>
      </c>
      <c r="K7" s="743"/>
      <c r="L7" s="743"/>
      <c r="M7" s="743"/>
      <c r="N7" s="743"/>
      <c r="O7" s="743"/>
      <c r="P7" s="743"/>
      <c r="Q7" s="743"/>
      <c r="R7" s="743"/>
    </row>
    <row r="8" spans="1:18" ht="13.5" customHeight="1" thickBot="1" x14ac:dyDescent="0.25">
      <c r="A8" s="746" t="s">
        <v>404</v>
      </c>
      <c r="B8" s="745">
        <v>5.6</v>
      </c>
      <c r="C8" s="745">
        <v>7.26</v>
      </c>
      <c r="D8" s="745">
        <v>5.53</v>
      </c>
      <c r="E8" s="745">
        <v>6.1</v>
      </c>
      <c r="F8" s="745">
        <v>5.08</v>
      </c>
      <c r="G8" s="745">
        <v>6.63</v>
      </c>
      <c r="H8" s="745">
        <v>6.18</v>
      </c>
      <c r="I8" s="745">
        <v>6.31</v>
      </c>
      <c r="J8" s="744">
        <v>5.49</v>
      </c>
      <c r="K8" s="743"/>
      <c r="L8" s="743"/>
      <c r="M8" s="743"/>
      <c r="N8" s="743"/>
      <c r="O8" s="743"/>
      <c r="P8" s="743"/>
      <c r="Q8" s="743"/>
      <c r="R8" s="743"/>
    </row>
    <row r="9" spans="1:18" ht="13.5" customHeight="1" x14ac:dyDescent="0.2">
      <c r="A9" s="742" t="s">
        <v>159</v>
      </c>
      <c r="B9" s="741">
        <v>148.68</v>
      </c>
      <c r="C9" s="741">
        <v>157.57</v>
      </c>
      <c r="D9" s="741">
        <v>151.05000000000001</v>
      </c>
      <c r="E9" s="741">
        <v>146.30000000000001</v>
      </c>
      <c r="F9" s="741">
        <v>144.82</v>
      </c>
      <c r="G9" s="741">
        <v>161.22999999999999</v>
      </c>
      <c r="H9" s="741">
        <v>160.41999999999999</v>
      </c>
      <c r="I9" s="741">
        <v>162.68</v>
      </c>
      <c r="J9" s="741">
        <v>157.80000000000001</v>
      </c>
      <c r="K9" s="743"/>
      <c r="L9" s="743"/>
      <c r="M9" s="743"/>
      <c r="N9" s="743"/>
      <c r="O9" s="743"/>
      <c r="P9" s="743"/>
      <c r="Q9" s="743"/>
      <c r="R9" s="743"/>
    </row>
    <row r="10" spans="1:18" ht="13.5" customHeight="1" x14ac:dyDescent="0.2">
      <c r="A10" s="749" t="s">
        <v>188</v>
      </c>
      <c r="B10" s="748">
        <v>-5.5</v>
      </c>
      <c r="C10" s="748">
        <v>-7.09</v>
      </c>
      <c r="D10" s="748">
        <v>-7.11</v>
      </c>
      <c r="E10" s="748">
        <v>-8.16</v>
      </c>
      <c r="F10" s="748">
        <v>-9.3000000000000007</v>
      </c>
      <c r="G10" s="748">
        <v>-40.130000000000003</v>
      </c>
      <c r="H10" s="748">
        <v>-12.34</v>
      </c>
      <c r="I10" s="748">
        <v>-7.81</v>
      </c>
      <c r="J10" s="747">
        <v>-10.4</v>
      </c>
      <c r="K10" s="743"/>
      <c r="L10" s="743"/>
      <c r="M10" s="743"/>
      <c r="N10" s="743"/>
      <c r="O10" s="743"/>
      <c r="P10" s="743"/>
      <c r="Q10" s="743"/>
      <c r="R10" s="743"/>
    </row>
    <row r="11" spans="1:18" ht="13.5" customHeight="1" x14ac:dyDescent="0.2">
      <c r="A11" s="749"/>
      <c r="B11" s="748"/>
      <c r="C11" s="748"/>
      <c r="D11" s="748"/>
      <c r="E11" s="748"/>
      <c r="F11" s="748"/>
      <c r="G11" s="748"/>
      <c r="H11" s="748"/>
      <c r="I11" s="748"/>
      <c r="J11" s="747"/>
      <c r="K11" s="743"/>
      <c r="L11" s="743"/>
      <c r="M11" s="743"/>
      <c r="N11" s="743"/>
      <c r="O11" s="743"/>
      <c r="P11" s="743"/>
      <c r="Q11" s="743"/>
      <c r="R11" s="743"/>
    </row>
    <row r="12" spans="1:18" ht="13.5" customHeight="1" x14ac:dyDescent="0.2">
      <c r="A12" s="749" t="s">
        <v>408</v>
      </c>
      <c r="B12" s="748">
        <v>1680.55</v>
      </c>
      <c r="C12" s="748">
        <v>1703.59</v>
      </c>
      <c r="D12" s="748">
        <v>1693.75</v>
      </c>
      <c r="E12" s="748">
        <v>1632.32</v>
      </c>
      <c r="F12" s="748">
        <v>1525.88</v>
      </c>
      <c r="G12" s="748">
        <v>1534.67</v>
      </c>
      <c r="H12" s="748">
        <v>1550.11</v>
      </c>
      <c r="I12" s="748">
        <v>1530.56</v>
      </c>
      <c r="J12" s="747">
        <v>1439.86</v>
      </c>
      <c r="K12" s="743"/>
      <c r="L12" s="743"/>
      <c r="M12" s="743"/>
      <c r="N12" s="743"/>
      <c r="O12" s="743"/>
      <c r="P12" s="743"/>
      <c r="Q12" s="743"/>
      <c r="R12" s="743"/>
    </row>
    <row r="13" spans="1:18" ht="13.5" customHeight="1" x14ac:dyDescent="0.2">
      <c r="A13" s="749" t="s">
        <v>409</v>
      </c>
      <c r="B13" s="748">
        <v>10447.469999999999</v>
      </c>
      <c r="C13" s="748">
        <v>10362.64</v>
      </c>
      <c r="D13" s="748">
        <v>10431.26</v>
      </c>
      <c r="E13" s="748">
        <v>10061.780000000001</v>
      </c>
      <c r="F13" s="748">
        <v>9396.59</v>
      </c>
      <c r="G13" s="748">
        <v>10146.15</v>
      </c>
      <c r="H13" s="748">
        <v>10077.59</v>
      </c>
      <c r="I13" s="748">
        <v>10094.07</v>
      </c>
      <c r="J13" s="747">
        <v>10037.26</v>
      </c>
      <c r="K13" s="743"/>
      <c r="L13" s="743"/>
      <c r="M13" s="743"/>
      <c r="N13" s="743"/>
      <c r="O13" s="743"/>
      <c r="P13" s="743"/>
      <c r="Q13" s="743"/>
      <c r="R13" s="743"/>
    </row>
    <row r="14" spans="1:18" ht="13.5" customHeight="1" x14ac:dyDescent="0.2">
      <c r="A14" s="749" t="s">
        <v>410</v>
      </c>
      <c r="B14" s="748">
        <v>1188.81</v>
      </c>
      <c r="C14" s="748">
        <v>1188.76</v>
      </c>
      <c r="D14" s="748">
        <v>1181.0999999999999</v>
      </c>
      <c r="E14" s="748">
        <v>1217.67</v>
      </c>
      <c r="F14" s="748">
        <v>1163.1300000000001</v>
      </c>
      <c r="G14" s="748">
        <v>1143.22</v>
      </c>
      <c r="H14" s="748">
        <v>1146.73</v>
      </c>
      <c r="I14" s="748">
        <v>1147.79</v>
      </c>
      <c r="J14" s="747">
        <v>1128.78</v>
      </c>
      <c r="K14" s="743"/>
      <c r="L14" s="743"/>
      <c r="M14" s="743"/>
      <c r="N14" s="743"/>
      <c r="O14" s="743"/>
      <c r="P14" s="743"/>
      <c r="Q14" s="743"/>
      <c r="R14" s="743"/>
    </row>
    <row r="15" spans="1:18" ht="13.5" customHeight="1" x14ac:dyDescent="0.2">
      <c r="A15" s="774"/>
      <c r="B15" s="773"/>
      <c r="C15" s="773"/>
      <c r="D15" s="773"/>
      <c r="E15" s="773"/>
      <c r="F15" s="773"/>
      <c r="G15" s="773"/>
      <c r="H15" s="773"/>
      <c r="I15" s="773"/>
      <c r="J15" s="740"/>
      <c r="K15" s="743"/>
      <c r="L15" s="743"/>
      <c r="M15" s="743"/>
      <c r="N15" s="743"/>
      <c r="O15" s="743"/>
      <c r="P15" s="743"/>
      <c r="Q15" s="743"/>
      <c r="R15" s="743"/>
    </row>
    <row r="16" spans="1:18" ht="13.5" customHeight="1" x14ac:dyDescent="0.2">
      <c r="A16" s="765"/>
      <c r="B16" s="748"/>
      <c r="C16" s="748"/>
      <c r="D16" s="748"/>
      <c r="E16" s="748"/>
      <c r="F16" s="748"/>
      <c r="G16" s="748"/>
      <c r="H16" s="748"/>
      <c r="I16" s="748"/>
      <c r="J16" s="747"/>
      <c r="K16" s="743"/>
      <c r="L16" s="743"/>
      <c r="M16" s="743"/>
      <c r="N16" s="743"/>
      <c r="O16" s="743"/>
      <c r="P16" s="743"/>
      <c r="Q16" s="743"/>
      <c r="R16" s="743"/>
    </row>
    <row r="17" spans="1:18" ht="13.5" customHeight="1" x14ac:dyDescent="0.2">
      <c r="A17" s="759" t="s">
        <v>472</v>
      </c>
      <c r="B17" s="772"/>
      <c r="C17" s="772"/>
      <c r="D17" s="772"/>
      <c r="E17" s="772"/>
      <c r="F17" s="772"/>
      <c r="G17" s="772"/>
      <c r="H17" s="772"/>
      <c r="I17" s="772"/>
      <c r="J17" s="771"/>
      <c r="K17" s="743"/>
      <c r="L17" s="743"/>
      <c r="M17" s="743"/>
      <c r="N17" s="743"/>
      <c r="O17" s="743"/>
      <c r="P17" s="743"/>
      <c r="Q17" s="743"/>
      <c r="R17" s="743"/>
    </row>
    <row r="18" spans="1:18" ht="13.5" customHeight="1" x14ac:dyDescent="0.2">
      <c r="A18" s="772"/>
      <c r="B18" s="772"/>
      <c r="C18" s="772"/>
      <c r="D18" s="772"/>
      <c r="E18" s="772"/>
      <c r="F18" s="772"/>
      <c r="G18" s="772"/>
      <c r="H18" s="772"/>
      <c r="I18" s="772"/>
      <c r="J18" s="771"/>
      <c r="K18" s="743"/>
      <c r="L18" s="743"/>
      <c r="M18" s="743"/>
      <c r="N18" s="743"/>
      <c r="O18" s="743"/>
      <c r="P18" s="743"/>
      <c r="Q18" s="743"/>
      <c r="R18" s="743"/>
    </row>
    <row r="19" spans="1:18" ht="13.5" customHeight="1" thickBot="1" x14ac:dyDescent="0.25">
      <c r="A19" s="755" t="s">
        <v>412</v>
      </c>
      <c r="B19" s="754" t="s">
        <v>1364</v>
      </c>
      <c r="C19" s="754" t="s">
        <v>580</v>
      </c>
      <c r="D19" s="754" t="s">
        <v>131</v>
      </c>
      <c r="E19" s="754" t="s">
        <v>132</v>
      </c>
      <c r="F19" s="754" t="s">
        <v>133</v>
      </c>
      <c r="G19" s="754" t="s">
        <v>134</v>
      </c>
      <c r="H19" s="754" t="s">
        <v>135</v>
      </c>
      <c r="I19" s="754" t="s">
        <v>136</v>
      </c>
      <c r="J19" s="753" t="s">
        <v>137</v>
      </c>
      <c r="K19" s="743"/>
      <c r="L19" s="743"/>
      <c r="M19" s="743"/>
      <c r="N19" s="743"/>
      <c r="O19" s="743"/>
      <c r="P19" s="743"/>
      <c r="Q19" s="743"/>
      <c r="R19" s="743"/>
    </row>
    <row r="20" spans="1:18" ht="13.5" customHeight="1" x14ac:dyDescent="0.2">
      <c r="A20" s="749" t="s">
        <v>473</v>
      </c>
      <c r="B20" s="770">
        <v>12.15</v>
      </c>
      <c r="C20" s="770">
        <v>12.12</v>
      </c>
      <c r="D20" s="770" t="s">
        <v>474</v>
      </c>
      <c r="E20" s="770" t="s">
        <v>271</v>
      </c>
      <c r="F20" s="770" t="s">
        <v>333</v>
      </c>
      <c r="G20" s="770" t="s">
        <v>333</v>
      </c>
      <c r="H20" s="770" t="s">
        <v>331</v>
      </c>
      <c r="I20" s="770" t="s">
        <v>264</v>
      </c>
      <c r="J20" s="769" t="s">
        <v>264</v>
      </c>
      <c r="K20" s="743"/>
      <c r="L20" s="743"/>
      <c r="M20" s="743"/>
      <c r="N20" s="743"/>
      <c r="O20" s="743"/>
      <c r="P20" s="743"/>
      <c r="Q20" s="743"/>
      <c r="R20" s="743"/>
    </row>
    <row r="21" spans="1:18" ht="13.5" customHeight="1" x14ac:dyDescent="0.2">
      <c r="A21" s="749" t="s">
        <v>475</v>
      </c>
      <c r="B21" s="770">
        <v>2.6</v>
      </c>
      <c r="C21" s="770">
        <v>2.68</v>
      </c>
      <c r="D21" s="770" t="s">
        <v>476</v>
      </c>
      <c r="E21" s="770" t="s">
        <v>476</v>
      </c>
      <c r="F21" s="770" t="s">
        <v>477</v>
      </c>
      <c r="G21" s="770" t="s">
        <v>476</v>
      </c>
      <c r="H21" s="770" t="s">
        <v>478</v>
      </c>
      <c r="I21" s="770" t="s">
        <v>476</v>
      </c>
      <c r="J21" s="769" t="s">
        <v>477</v>
      </c>
      <c r="K21" s="743"/>
      <c r="L21" s="743"/>
      <c r="M21" s="743"/>
      <c r="N21" s="743"/>
      <c r="O21" s="743"/>
      <c r="P21" s="743"/>
      <c r="Q21" s="743"/>
      <c r="R21" s="743"/>
    </row>
    <row r="22" spans="1:18" ht="13.5" customHeight="1" thickBot="1" x14ac:dyDescent="0.25">
      <c r="A22" s="746" t="s">
        <v>479</v>
      </c>
      <c r="B22" s="768">
        <v>2.52</v>
      </c>
      <c r="C22" s="768">
        <v>2.59</v>
      </c>
      <c r="D22" s="768" t="s">
        <v>480</v>
      </c>
      <c r="E22" s="768" t="s">
        <v>481</v>
      </c>
      <c r="F22" s="768" t="s">
        <v>481</v>
      </c>
      <c r="G22" s="768" t="s">
        <v>481</v>
      </c>
      <c r="H22" s="768" t="s">
        <v>481</v>
      </c>
      <c r="I22" s="768" t="s">
        <v>482</v>
      </c>
      <c r="J22" s="767" t="s">
        <v>481</v>
      </c>
      <c r="K22" s="743"/>
      <c r="L22" s="743"/>
      <c r="M22" s="743"/>
      <c r="N22" s="743"/>
      <c r="O22" s="743"/>
      <c r="P22" s="743"/>
      <c r="Q22" s="743"/>
      <c r="R22" s="743"/>
    </row>
    <row r="23" spans="1:18" ht="13.5" customHeight="1" x14ac:dyDescent="0.2">
      <c r="A23" s="742" t="s">
        <v>483</v>
      </c>
      <c r="B23" s="766">
        <v>17.27</v>
      </c>
      <c r="C23" s="766">
        <v>17.39</v>
      </c>
      <c r="D23" s="766" t="s">
        <v>484</v>
      </c>
      <c r="E23" s="766" t="s">
        <v>485</v>
      </c>
      <c r="F23" s="766" t="s">
        <v>314</v>
      </c>
      <c r="G23" s="766" t="s">
        <v>486</v>
      </c>
      <c r="H23" s="766" t="s">
        <v>314</v>
      </c>
      <c r="I23" s="766" t="s">
        <v>312</v>
      </c>
      <c r="J23" s="766" t="s">
        <v>486</v>
      </c>
      <c r="K23" s="743"/>
      <c r="L23" s="743"/>
      <c r="M23" s="743"/>
      <c r="N23" s="743"/>
      <c r="O23" s="743"/>
      <c r="P23" s="743"/>
      <c r="Q23" s="743"/>
      <c r="R23" s="743"/>
    </row>
    <row r="24" spans="1:18" ht="13.5" customHeight="1" x14ac:dyDescent="0.2">
      <c r="A24" s="765"/>
      <c r="B24" s="764"/>
      <c r="C24" s="764"/>
      <c r="D24" s="764"/>
      <c r="E24" s="764"/>
      <c r="F24" s="764"/>
      <c r="G24" s="764"/>
      <c r="H24" s="764"/>
      <c r="I24" s="764"/>
      <c r="J24" s="763"/>
      <c r="K24" s="743"/>
      <c r="L24" s="743"/>
      <c r="M24" s="743"/>
      <c r="N24" s="743"/>
      <c r="O24" s="743"/>
      <c r="P24" s="743"/>
      <c r="Q24" s="743"/>
      <c r="R24" s="743"/>
    </row>
    <row r="25" spans="1:18" ht="13.5" customHeight="1" x14ac:dyDescent="0.2">
      <c r="A25" s="762"/>
      <c r="B25" s="761"/>
      <c r="C25" s="761"/>
      <c r="D25" s="761"/>
      <c r="E25" s="761"/>
      <c r="F25" s="761"/>
      <c r="G25" s="761"/>
      <c r="H25" s="761"/>
      <c r="I25" s="761"/>
      <c r="J25" s="760"/>
      <c r="K25" s="743"/>
      <c r="L25" s="743"/>
      <c r="M25" s="743"/>
      <c r="N25" s="743"/>
      <c r="O25" s="743"/>
      <c r="P25" s="743"/>
      <c r="Q25" s="743"/>
      <c r="R25" s="743"/>
    </row>
    <row r="26" spans="1:18" ht="13.5" customHeight="1" x14ac:dyDescent="0.2">
      <c r="A26" s="759" t="s">
        <v>487</v>
      </c>
      <c r="B26" s="757"/>
      <c r="C26" s="757"/>
      <c r="D26" s="757"/>
      <c r="E26" s="757"/>
      <c r="F26" s="757"/>
      <c r="G26" s="757"/>
      <c r="H26" s="757"/>
      <c r="I26" s="757"/>
      <c r="J26" s="756"/>
      <c r="K26" s="743"/>
      <c r="L26" s="743"/>
      <c r="M26" s="743"/>
      <c r="N26" s="743"/>
      <c r="O26" s="743"/>
      <c r="P26" s="743"/>
      <c r="Q26" s="743"/>
      <c r="R26" s="743"/>
    </row>
    <row r="27" spans="1:18" ht="13.5" customHeight="1" x14ac:dyDescent="0.2">
      <c r="A27" s="758"/>
      <c r="B27" s="757"/>
      <c r="C27" s="757"/>
      <c r="D27" s="757"/>
      <c r="E27" s="757"/>
      <c r="F27" s="757"/>
      <c r="G27" s="757"/>
      <c r="H27" s="757"/>
      <c r="I27" s="757"/>
      <c r="J27" s="756"/>
      <c r="K27" s="743"/>
      <c r="L27" s="743"/>
      <c r="M27" s="743"/>
      <c r="N27" s="743"/>
      <c r="O27" s="743"/>
      <c r="P27" s="743"/>
      <c r="Q27" s="743"/>
      <c r="R27" s="743"/>
    </row>
    <row r="28" spans="1:18" ht="13.5" customHeight="1" thickBot="1" x14ac:dyDescent="0.25">
      <c r="A28" s="755" t="s">
        <v>130</v>
      </c>
      <c r="B28" s="754" t="s">
        <v>1364</v>
      </c>
      <c r="C28" s="754" t="s">
        <v>580</v>
      </c>
      <c r="D28" s="754" t="s">
        <v>131</v>
      </c>
      <c r="E28" s="754" t="s">
        <v>132</v>
      </c>
      <c r="F28" s="754" t="s">
        <v>133</v>
      </c>
      <c r="G28" s="754" t="s">
        <v>134</v>
      </c>
      <c r="H28" s="754" t="s">
        <v>135</v>
      </c>
      <c r="I28" s="754" t="s">
        <v>136</v>
      </c>
      <c r="J28" s="753" t="s">
        <v>137</v>
      </c>
      <c r="K28" s="743"/>
      <c r="L28" s="743"/>
      <c r="M28" s="743"/>
      <c r="N28" s="743"/>
      <c r="O28" s="743"/>
      <c r="P28" s="743"/>
      <c r="Q28" s="743"/>
      <c r="R28" s="743"/>
    </row>
    <row r="29" spans="1:18" ht="13.5" customHeight="1" x14ac:dyDescent="0.2">
      <c r="A29" s="750" t="s">
        <v>488</v>
      </c>
      <c r="B29" s="752"/>
      <c r="C29" s="752"/>
      <c r="D29" s="752"/>
      <c r="E29" s="752"/>
      <c r="F29" s="752"/>
      <c r="G29" s="752"/>
      <c r="H29" s="752"/>
      <c r="I29" s="752"/>
      <c r="J29" s="751"/>
      <c r="K29" s="743"/>
      <c r="L29" s="743"/>
      <c r="M29" s="743"/>
      <c r="N29" s="743"/>
      <c r="O29" s="743"/>
      <c r="P29" s="743"/>
      <c r="Q29" s="743"/>
      <c r="R29" s="743"/>
    </row>
    <row r="30" spans="1:18" ht="13.5" customHeight="1" x14ac:dyDescent="0.2">
      <c r="A30" s="749" t="s">
        <v>489</v>
      </c>
      <c r="B30" s="748">
        <v>339.9</v>
      </c>
      <c r="C30" s="748">
        <v>382.36</v>
      </c>
      <c r="D30" s="748">
        <v>367.84</v>
      </c>
      <c r="E30" s="748">
        <v>391.85</v>
      </c>
      <c r="F30" s="748">
        <v>277.25</v>
      </c>
      <c r="G30" s="748">
        <v>342.61</v>
      </c>
      <c r="H30" s="748">
        <v>309.27</v>
      </c>
      <c r="I30" s="748">
        <v>323.52999999999997</v>
      </c>
      <c r="J30" s="747">
        <v>266.87</v>
      </c>
      <c r="K30" s="743"/>
      <c r="L30" s="743"/>
      <c r="M30" s="743"/>
      <c r="N30" s="743"/>
      <c r="O30" s="743"/>
      <c r="P30" s="743"/>
      <c r="Q30" s="743"/>
      <c r="R30" s="743"/>
    </row>
    <row r="31" spans="1:18" ht="13.5" customHeight="1" x14ac:dyDescent="0.2">
      <c r="A31" s="749" t="s">
        <v>490</v>
      </c>
      <c r="B31" s="748">
        <v>551.91</v>
      </c>
      <c r="C31" s="748">
        <v>543.84</v>
      </c>
      <c r="D31" s="748">
        <v>526.15</v>
      </c>
      <c r="E31" s="748">
        <v>556.57000000000005</v>
      </c>
      <c r="F31" s="748">
        <v>451.15</v>
      </c>
      <c r="G31" s="748">
        <v>446.86</v>
      </c>
      <c r="H31" s="748">
        <v>465.36</v>
      </c>
      <c r="I31" s="748">
        <v>481.97</v>
      </c>
      <c r="J31" s="747">
        <v>455.96</v>
      </c>
      <c r="K31" s="743"/>
      <c r="L31" s="743"/>
      <c r="M31" s="743"/>
      <c r="N31" s="743"/>
      <c r="O31" s="743"/>
      <c r="P31" s="743"/>
      <c r="Q31" s="743"/>
      <c r="R31" s="743"/>
    </row>
    <row r="32" spans="1:18" ht="13.5" customHeight="1" x14ac:dyDescent="0.2">
      <c r="A32" s="749" t="s">
        <v>491</v>
      </c>
      <c r="B32" s="748">
        <v>423.36</v>
      </c>
      <c r="C32" s="748">
        <v>511.86</v>
      </c>
      <c r="D32" s="748">
        <v>467.73</v>
      </c>
      <c r="E32" s="748">
        <v>541.48</v>
      </c>
      <c r="F32" s="748">
        <v>441.69</v>
      </c>
      <c r="G32" s="748">
        <v>541.59</v>
      </c>
      <c r="H32" s="748">
        <v>501.19</v>
      </c>
      <c r="I32" s="748">
        <v>501.74</v>
      </c>
      <c r="J32" s="747">
        <v>476.95</v>
      </c>
      <c r="K32" s="743"/>
      <c r="L32" s="743"/>
      <c r="M32" s="743"/>
      <c r="N32" s="743"/>
      <c r="O32" s="743"/>
      <c r="P32" s="743"/>
      <c r="Q32" s="743"/>
      <c r="R32" s="743"/>
    </row>
    <row r="33" spans="1:18" ht="13.5" customHeight="1" x14ac:dyDescent="0.2">
      <c r="A33" s="750" t="s">
        <v>492</v>
      </c>
      <c r="B33" s="748"/>
      <c r="C33" s="748"/>
      <c r="D33" s="748"/>
      <c r="E33" s="748"/>
      <c r="F33" s="748"/>
      <c r="G33" s="748"/>
      <c r="H33" s="748"/>
      <c r="I33" s="748"/>
      <c r="J33" s="747"/>
      <c r="K33" s="743"/>
      <c r="L33" s="743"/>
      <c r="M33" s="743"/>
      <c r="N33" s="743"/>
      <c r="O33" s="743"/>
      <c r="P33" s="743"/>
      <c r="Q33" s="743"/>
      <c r="R33" s="743"/>
    </row>
    <row r="34" spans="1:18" ht="13.5" customHeight="1" x14ac:dyDescent="0.2">
      <c r="A34" s="749" t="s">
        <v>493</v>
      </c>
      <c r="B34" s="748">
        <v>577.46</v>
      </c>
      <c r="C34" s="748">
        <v>752.7</v>
      </c>
      <c r="D34" s="748">
        <v>592.24</v>
      </c>
      <c r="E34" s="748">
        <v>907.94</v>
      </c>
      <c r="F34" s="748">
        <v>680.64</v>
      </c>
      <c r="G34" s="748">
        <v>671.43</v>
      </c>
      <c r="H34" s="748">
        <v>671.73</v>
      </c>
      <c r="I34" s="748">
        <v>730.48</v>
      </c>
      <c r="J34" s="747">
        <v>617.75</v>
      </c>
      <c r="K34" s="743"/>
      <c r="L34" s="743"/>
      <c r="M34" s="743"/>
      <c r="N34" s="743"/>
      <c r="O34" s="743"/>
      <c r="P34" s="743"/>
      <c r="Q34" s="743"/>
      <c r="R34" s="743"/>
    </row>
    <row r="35" spans="1:18" ht="13.5" customHeight="1" thickBot="1" x14ac:dyDescent="0.25">
      <c r="A35" s="746" t="s">
        <v>494</v>
      </c>
      <c r="B35" s="745">
        <v>552.53</v>
      </c>
      <c r="C35" s="745">
        <v>582.16</v>
      </c>
      <c r="D35" s="745">
        <v>568.44000000000005</v>
      </c>
      <c r="E35" s="745">
        <v>620.24</v>
      </c>
      <c r="F35" s="745">
        <v>543.29</v>
      </c>
      <c r="G35" s="745">
        <v>587.63</v>
      </c>
      <c r="H35" s="745">
        <v>564.14</v>
      </c>
      <c r="I35" s="745">
        <v>600.01</v>
      </c>
      <c r="J35" s="744">
        <v>548.62</v>
      </c>
      <c r="K35" s="743"/>
      <c r="L35" s="743"/>
      <c r="M35" s="743"/>
      <c r="N35" s="743"/>
      <c r="O35" s="743"/>
      <c r="P35" s="743"/>
      <c r="Q35" s="743"/>
      <c r="R35" s="743"/>
    </row>
    <row r="36" spans="1:18" ht="13.5" customHeight="1" x14ac:dyDescent="0.2">
      <c r="A36" s="742" t="s">
        <v>483</v>
      </c>
      <c r="B36" s="741">
        <v>2445.17</v>
      </c>
      <c r="C36" s="741">
        <v>2782.5</v>
      </c>
      <c r="D36" s="741">
        <v>2522.4</v>
      </c>
      <c r="E36" s="741">
        <v>3018.08</v>
      </c>
      <c r="F36" s="741">
        <v>2394.02</v>
      </c>
      <c r="G36" s="741">
        <v>2590.13</v>
      </c>
      <c r="H36" s="741">
        <v>2511.69</v>
      </c>
      <c r="I36" s="741">
        <v>2637.74</v>
      </c>
      <c r="J36" s="741">
        <v>2366.15</v>
      </c>
    </row>
    <row r="37" spans="1:18" ht="13.5" customHeight="1" x14ac:dyDescent="0.2"/>
    <row r="38" spans="1:18" ht="13.5" customHeight="1" x14ac:dyDescent="0.2"/>
    <row r="39" spans="1:18" ht="13.5" customHeight="1" x14ac:dyDescent="0.2"/>
    <row r="40" spans="1:18" ht="13.5" customHeight="1" x14ac:dyDescent="0.2"/>
    <row r="41" spans="1:18" ht="13.5" customHeight="1" x14ac:dyDescent="0.2"/>
    <row r="42" spans="1:18" ht="13.5" customHeight="1" x14ac:dyDescent="0.2"/>
    <row r="43" spans="1:18" ht="13.5" customHeight="1" x14ac:dyDescent="0.2"/>
    <row r="44" spans="1:18" ht="13.5" customHeight="1" x14ac:dyDescent="0.2"/>
    <row r="45" spans="1:18" ht="13.5" customHeight="1" x14ac:dyDescent="0.2"/>
    <row r="46" spans="1:18" ht="13.5" customHeight="1" x14ac:dyDescent="0.2"/>
    <row r="47" spans="1:18" ht="13.5" customHeight="1" x14ac:dyDescent="0.2"/>
    <row r="48" spans="1:18" ht="13.5" customHeight="1" x14ac:dyDescent="0.2"/>
    <row r="49" spans="1:1" ht="13.5" customHeight="1" x14ac:dyDescent="0.2"/>
    <row r="50" spans="1:1" ht="13.5" customHeight="1" x14ac:dyDescent="0.2"/>
    <row r="51" spans="1:1" ht="13.5" customHeight="1" x14ac:dyDescent="0.2"/>
    <row r="52" spans="1:1" ht="13.5" customHeight="1" x14ac:dyDescent="0.2"/>
    <row r="53" spans="1:1" ht="13.5" customHeight="1" x14ac:dyDescent="0.2"/>
    <row r="54" spans="1:1" ht="13.5" customHeight="1" x14ac:dyDescent="0.2"/>
    <row r="55" spans="1:1" ht="13.5" customHeight="1" x14ac:dyDescent="0.2"/>
    <row r="56" spans="1:1" ht="13.5" customHeight="1" x14ac:dyDescent="0.25">
      <c r="A56" s="739"/>
    </row>
    <row r="57" spans="1:1" ht="13.5" customHeight="1" x14ac:dyDescent="0.2"/>
    <row r="58" spans="1:1" ht="13.5" customHeight="1" x14ac:dyDescent="0.2"/>
    <row r="59" spans="1:1" ht="13.5" customHeight="1" x14ac:dyDescent="0.2"/>
    <row r="60" spans="1:1" ht="13.5" customHeight="1" x14ac:dyDescent="0.2"/>
    <row r="61" spans="1:1" ht="13.5" customHeight="1" x14ac:dyDescent="0.2"/>
    <row r="62" spans="1:1" ht="13.5" customHeight="1" x14ac:dyDescent="0.2"/>
    <row r="63" spans="1:1" ht="13.5" customHeight="1" x14ac:dyDescent="0.2"/>
    <row r="64" spans="1:1" ht="13.5" customHeight="1" x14ac:dyDescent="0.2"/>
  </sheetData>
  <printOptions horizontalCentered="1"/>
  <pageMargins left="0.7" right="0.7" top="0.75" bottom="0.75" header="0.3" footer="0.3"/>
  <pageSetup paperSize="9" scale="80" orientation="portrait" r:id="rId1"/>
  <headerFooter>
    <oddFooter>&amp;C&amp;"Arial,Normal"&amp;7Fact book - Q1 2017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sheetPr>
  <dimension ref="F3:G3"/>
  <sheetViews>
    <sheetView view="pageLayout" zoomScale="80" zoomScaleNormal="100" zoomScaleSheetLayoutView="80" zoomScalePageLayoutView="80" workbookViewId="0">
      <selection activeCell="T7" sqref="T7"/>
    </sheetView>
  </sheetViews>
  <sheetFormatPr defaultRowHeight="15" x14ac:dyDescent="0.25"/>
  <cols>
    <col min="1" max="4" width="9.33203125" style="1"/>
    <col min="5" max="5" width="4.1640625" style="1" customWidth="1"/>
    <col min="6" max="16384" width="9.33203125" style="1"/>
  </cols>
  <sheetData>
    <row r="3" spans="6:7" ht="35.25" x14ac:dyDescent="0.5">
      <c r="F3" s="7"/>
      <c r="G3" s="7"/>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54"/>
  <sheetViews>
    <sheetView view="pageBreakPreview" zoomScale="115" zoomScaleNormal="100" zoomScaleSheetLayoutView="115" zoomScalePageLayoutView="90" workbookViewId="0">
      <selection activeCell="E24" sqref="E24"/>
    </sheetView>
  </sheetViews>
  <sheetFormatPr defaultRowHeight="11.25" x14ac:dyDescent="0.2"/>
  <cols>
    <col min="1" max="1" width="52.5" style="3" customWidth="1"/>
    <col min="2" max="2" width="5.5" style="3" customWidth="1"/>
    <col min="3" max="3" width="3.1640625" style="3" customWidth="1"/>
    <col min="4" max="4" width="66.6640625" style="3" customWidth="1"/>
    <col min="5" max="5" width="7.6640625" style="3" customWidth="1"/>
    <col min="6" max="6" width="7.5" style="3" customWidth="1"/>
    <col min="7" max="16384" width="9.33203125" style="3"/>
  </cols>
  <sheetData>
    <row r="1" spans="1:5" ht="13.5" customHeight="1" x14ac:dyDescent="0.2">
      <c r="A1" s="2" t="s">
        <v>1</v>
      </c>
    </row>
    <row r="2" spans="1:5" ht="13.5" customHeight="1" x14ac:dyDescent="0.2"/>
    <row r="3" spans="1:5" ht="13.5" customHeight="1" x14ac:dyDescent="0.2"/>
    <row r="4" spans="1:5" ht="13.5" customHeight="1" x14ac:dyDescent="0.2">
      <c r="A4" s="4" t="s">
        <v>2</v>
      </c>
      <c r="B4" s="5"/>
      <c r="C4" s="5"/>
      <c r="D4" s="4" t="s">
        <v>3</v>
      </c>
      <c r="E4" s="5"/>
    </row>
    <row r="5" spans="1:5" ht="13.5" customHeight="1" x14ac:dyDescent="0.2">
      <c r="A5" s="5" t="s">
        <v>4</v>
      </c>
      <c r="B5" s="5">
        <v>3</v>
      </c>
      <c r="C5" s="5"/>
      <c r="D5" s="5" t="s">
        <v>5</v>
      </c>
      <c r="E5" s="5">
        <v>36</v>
      </c>
    </row>
    <row r="6" spans="1:5" ht="13.5" customHeight="1" x14ac:dyDescent="0.2">
      <c r="A6" s="5" t="s">
        <v>6</v>
      </c>
      <c r="B6" s="5">
        <v>4</v>
      </c>
      <c r="C6" s="5"/>
      <c r="D6" s="5"/>
      <c r="E6" s="5"/>
    </row>
    <row r="7" spans="1:5" ht="13.5" customHeight="1" x14ac:dyDescent="0.2">
      <c r="A7" s="5" t="s">
        <v>7</v>
      </c>
      <c r="B7" s="5">
        <v>6</v>
      </c>
      <c r="C7" s="5"/>
      <c r="D7" s="4" t="s">
        <v>8</v>
      </c>
      <c r="E7" s="5"/>
    </row>
    <row r="8" spans="1:5" ht="13.5" customHeight="1" x14ac:dyDescent="0.2">
      <c r="A8" s="5" t="s">
        <v>9</v>
      </c>
      <c r="B8" s="5">
        <v>6</v>
      </c>
      <c r="C8" s="5"/>
      <c r="D8" s="5" t="s">
        <v>10</v>
      </c>
      <c r="E8" s="5">
        <v>36</v>
      </c>
    </row>
    <row r="9" spans="1:5" ht="13.5" customHeight="1" x14ac:dyDescent="0.2">
      <c r="A9" s="5"/>
      <c r="B9" s="5"/>
      <c r="C9" s="5"/>
      <c r="D9" s="5"/>
      <c r="E9" s="5"/>
    </row>
    <row r="10" spans="1:5" ht="13.5" customHeight="1" x14ac:dyDescent="0.2">
      <c r="A10" s="4" t="s">
        <v>11</v>
      </c>
      <c r="B10" s="5"/>
      <c r="C10" s="5"/>
      <c r="D10" s="4" t="s">
        <v>12</v>
      </c>
      <c r="E10" s="5"/>
    </row>
    <row r="11" spans="1:5" ht="13.5" customHeight="1" x14ac:dyDescent="0.2">
      <c r="A11" s="5" t="s">
        <v>1348</v>
      </c>
      <c r="B11" s="5">
        <v>8</v>
      </c>
      <c r="C11" s="5"/>
      <c r="D11" s="5" t="s">
        <v>13</v>
      </c>
      <c r="E11" s="5">
        <v>38</v>
      </c>
    </row>
    <row r="12" spans="1:5" ht="13.5" customHeight="1" x14ac:dyDescent="0.2">
      <c r="A12" s="5" t="s">
        <v>16</v>
      </c>
      <c r="B12" s="5">
        <v>8</v>
      </c>
      <c r="C12" s="5"/>
      <c r="D12" s="5" t="s">
        <v>19</v>
      </c>
      <c r="E12" s="5">
        <v>46</v>
      </c>
    </row>
    <row r="13" spans="1:5" ht="13.5" customHeight="1" x14ac:dyDescent="0.2">
      <c r="A13" s="5" t="s">
        <v>1349</v>
      </c>
      <c r="B13" s="5">
        <v>9</v>
      </c>
      <c r="C13" s="5"/>
      <c r="D13" s="5" t="s">
        <v>14</v>
      </c>
      <c r="E13" s="5">
        <v>47</v>
      </c>
    </row>
    <row r="14" spans="1:5" ht="13.5" customHeight="1" x14ac:dyDescent="0.2">
      <c r="A14" s="5" t="s">
        <v>15</v>
      </c>
      <c r="B14" s="5">
        <v>10</v>
      </c>
      <c r="C14" s="5"/>
      <c r="D14" s="5" t="s">
        <v>17</v>
      </c>
      <c r="E14" s="5">
        <v>48</v>
      </c>
    </row>
    <row r="15" spans="1:5" ht="13.5" customHeight="1" x14ac:dyDescent="0.2">
      <c r="A15" s="5" t="s">
        <v>1343</v>
      </c>
      <c r="B15" s="5">
        <v>11</v>
      </c>
      <c r="C15" s="5"/>
      <c r="D15" s="5" t="s">
        <v>22</v>
      </c>
      <c r="E15" s="5">
        <v>49</v>
      </c>
    </row>
    <row r="16" spans="1:5" ht="13.5" customHeight="1" x14ac:dyDescent="0.2">
      <c r="A16" s="5" t="s">
        <v>23</v>
      </c>
      <c r="B16" s="5">
        <v>12</v>
      </c>
      <c r="C16" s="5"/>
      <c r="D16" s="5" t="s">
        <v>24</v>
      </c>
      <c r="E16" s="5">
        <v>62</v>
      </c>
    </row>
    <row r="17" spans="1:5" ht="13.5" customHeight="1" x14ac:dyDescent="0.2">
      <c r="A17" s="5" t="s">
        <v>18</v>
      </c>
      <c r="B17" s="5">
        <v>13</v>
      </c>
      <c r="C17" s="5"/>
      <c r="D17" s="5" t="s">
        <v>25</v>
      </c>
      <c r="E17" s="5">
        <v>63</v>
      </c>
    </row>
    <row r="18" spans="1:5" ht="13.5" customHeight="1" x14ac:dyDescent="0.2">
      <c r="A18" s="6" t="s">
        <v>20</v>
      </c>
      <c r="B18" s="5">
        <v>14</v>
      </c>
      <c r="C18" s="5"/>
      <c r="E18" s="5"/>
    </row>
    <row r="19" spans="1:5" ht="13.5" customHeight="1" x14ac:dyDescent="0.2">
      <c r="A19" s="6" t="s">
        <v>21</v>
      </c>
      <c r="B19" s="5">
        <v>14</v>
      </c>
      <c r="C19" s="5"/>
      <c r="D19" s="4" t="s">
        <v>27</v>
      </c>
      <c r="E19" s="5"/>
    </row>
    <row r="20" spans="1:5" ht="13.5" customHeight="1" x14ac:dyDescent="0.2">
      <c r="A20" s="6" t="s">
        <v>1344</v>
      </c>
      <c r="B20" s="5">
        <v>14</v>
      </c>
      <c r="C20" s="5"/>
      <c r="D20" s="5" t="s">
        <v>1360</v>
      </c>
      <c r="E20" s="5">
        <v>70</v>
      </c>
    </row>
    <row r="21" spans="1:5" ht="13.5" customHeight="1" x14ac:dyDescent="0.2">
      <c r="C21" s="5"/>
      <c r="D21" s="5" t="s">
        <v>28</v>
      </c>
      <c r="E21" s="5">
        <v>71</v>
      </c>
    </row>
    <row r="22" spans="1:5" ht="13.5" customHeight="1" x14ac:dyDescent="0.2">
      <c r="A22" s="4" t="s">
        <v>26</v>
      </c>
      <c r="B22" s="5"/>
      <c r="C22" s="5"/>
      <c r="D22" s="5" t="s">
        <v>29</v>
      </c>
      <c r="E22" s="5">
        <v>72</v>
      </c>
    </row>
    <row r="23" spans="1:5" ht="13.5" customHeight="1" x14ac:dyDescent="0.2">
      <c r="A23" s="4" t="s">
        <v>1322</v>
      </c>
      <c r="B23" s="5"/>
      <c r="C23" s="5"/>
      <c r="D23" s="5" t="s">
        <v>30</v>
      </c>
      <c r="E23" s="5">
        <v>73</v>
      </c>
    </row>
    <row r="24" spans="1:5" ht="13.5" customHeight="1" x14ac:dyDescent="0.2">
      <c r="A24" s="5" t="s">
        <v>1323</v>
      </c>
      <c r="B24" s="5">
        <v>16</v>
      </c>
      <c r="C24" s="5"/>
      <c r="D24" s="5" t="s">
        <v>31</v>
      </c>
      <c r="E24" s="5">
        <v>75</v>
      </c>
    </row>
    <row r="25" spans="1:5" ht="13.5" customHeight="1" x14ac:dyDescent="0.2">
      <c r="A25" s="5" t="s">
        <v>1324</v>
      </c>
      <c r="B25" s="5">
        <v>17</v>
      </c>
      <c r="C25" s="5"/>
    </row>
    <row r="26" spans="1:5" ht="13.5" customHeight="1" x14ac:dyDescent="0.2">
      <c r="A26" s="5" t="s">
        <v>1325</v>
      </c>
      <c r="B26" s="5">
        <v>17</v>
      </c>
      <c r="C26" s="5"/>
    </row>
    <row r="27" spans="1:5" ht="13.5" customHeight="1" x14ac:dyDescent="0.2">
      <c r="A27" s="5" t="s">
        <v>1326</v>
      </c>
      <c r="B27" s="5">
        <v>18</v>
      </c>
      <c r="C27" s="5"/>
      <c r="D27" s="5"/>
      <c r="E27" s="5"/>
    </row>
    <row r="28" spans="1:5" ht="13.5" customHeight="1" x14ac:dyDescent="0.2">
      <c r="A28" s="5" t="s">
        <v>1327</v>
      </c>
      <c r="B28" s="5">
        <v>18</v>
      </c>
      <c r="C28" s="5"/>
      <c r="D28" s="5"/>
      <c r="E28" s="5"/>
    </row>
    <row r="29" spans="1:5" ht="13.5" customHeight="1" x14ac:dyDescent="0.2">
      <c r="A29" s="5" t="s">
        <v>32</v>
      </c>
      <c r="B29" s="5">
        <v>19</v>
      </c>
      <c r="C29" s="5"/>
      <c r="D29" s="5"/>
      <c r="E29" s="5"/>
    </row>
    <row r="30" spans="1:5" ht="13.5" customHeight="1" x14ac:dyDescent="0.2">
      <c r="A30" s="5" t="s">
        <v>1328</v>
      </c>
      <c r="B30" s="5">
        <v>19</v>
      </c>
      <c r="C30" s="5"/>
      <c r="D30" s="5"/>
      <c r="E30" s="5"/>
    </row>
    <row r="31" spans="1:5" ht="13.5" customHeight="1" x14ac:dyDescent="0.2">
      <c r="B31" s="5"/>
      <c r="C31" s="5"/>
      <c r="D31" s="5"/>
      <c r="E31" s="5"/>
    </row>
    <row r="32" spans="1:5" ht="13.5" customHeight="1" x14ac:dyDescent="0.2">
      <c r="A32" s="5"/>
      <c r="B32" s="5"/>
      <c r="C32" s="5"/>
      <c r="D32" s="5"/>
      <c r="E32" s="5"/>
    </row>
    <row r="33" spans="1:5" ht="13.5" customHeight="1" x14ac:dyDescent="0.2">
      <c r="A33" s="4" t="s">
        <v>1197</v>
      </c>
      <c r="C33" s="5"/>
      <c r="D33" s="5"/>
      <c r="E33" s="5"/>
    </row>
    <row r="34" spans="1:5" ht="13.5" customHeight="1" x14ac:dyDescent="0.2">
      <c r="A34" s="5" t="s">
        <v>1329</v>
      </c>
      <c r="B34" s="5">
        <v>21</v>
      </c>
      <c r="C34" s="5"/>
      <c r="D34" s="5"/>
      <c r="E34" s="5"/>
    </row>
    <row r="35" spans="1:5" ht="13.5" customHeight="1" x14ac:dyDescent="0.2">
      <c r="A35" s="5" t="s">
        <v>1330</v>
      </c>
      <c r="B35" s="5">
        <v>22</v>
      </c>
      <c r="C35" s="5"/>
      <c r="D35" s="5"/>
      <c r="E35" s="5"/>
    </row>
    <row r="36" spans="1:5" ht="13.5" customHeight="1" x14ac:dyDescent="0.2">
      <c r="A36" s="5" t="s">
        <v>1331</v>
      </c>
      <c r="B36" s="5">
        <v>22</v>
      </c>
      <c r="C36" s="5"/>
      <c r="D36" s="5"/>
      <c r="E36" s="5"/>
    </row>
    <row r="37" spans="1:5" ht="13.5" customHeight="1" x14ac:dyDescent="0.2">
      <c r="A37" s="5" t="s">
        <v>1332</v>
      </c>
      <c r="B37" s="5">
        <v>23</v>
      </c>
      <c r="C37" s="5"/>
      <c r="D37" s="5"/>
      <c r="E37" s="5"/>
    </row>
    <row r="38" spans="1:5" ht="13.5" customHeight="1" x14ac:dyDescent="0.2">
      <c r="A38" s="5" t="s">
        <v>33</v>
      </c>
      <c r="B38" s="5">
        <v>24</v>
      </c>
      <c r="C38" s="5"/>
      <c r="D38" s="5"/>
      <c r="E38" s="5"/>
    </row>
    <row r="39" spans="1:5" ht="14.1" customHeight="1" x14ac:dyDescent="0.2">
      <c r="B39" s="5"/>
      <c r="C39" s="5"/>
      <c r="D39" s="5"/>
      <c r="E39" s="5"/>
    </row>
    <row r="40" spans="1:5" s="737" customFormat="1" ht="14.1" customHeight="1" x14ac:dyDescent="0.2">
      <c r="A40" s="4" t="s">
        <v>34</v>
      </c>
      <c r="B40" s="5"/>
      <c r="C40" s="5"/>
      <c r="D40" s="5"/>
      <c r="E40" s="5"/>
    </row>
    <row r="41" spans="1:5" ht="14.1" customHeight="1" x14ac:dyDescent="0.2">
      <c r="A41" s="5" t="s">
        <v>35</v>
      </c>
      <c r="B41" s="5">
        <v>26</v>
      </c>
      <c r="C41" s="5"/>
      <c r="D41" s="5"/>
      <c r="E41" s="5"/>
    </row>
    <row r="42" spans="1:5" ht="14.1" customHeight="1" x14ac:dyDescent="0.2">
      <c r="A42" s="5" t="s">
        <v>36</v>
      </c>
      <c r="B42" s="5">
        <v>27</v>
      </c>
      <c r="C42" s="5"/>
      <c r="D42" s="5"/>
      <c r="E42" s="5"/>
    </row>
    <row r="43" spans="1:5" ht="14.1" customHeight="1" x14ac:dyDescent="0.2">
      <c r="A43" s="5" t="s">
        <v>37</v>
      </c>
      <c r="B43" s="5">
        <v>27</v>
      </c>
      <c r="C43" s="5"/>
      <c r="D43" s="5"/>
      <c r="E43" s="5"/>
    </row>
    <row r="44" spans="1:5" ht="14.1" customHeight="1" x14ac:dyDescent="0.2">
      <c r="A44" s="5" t="s">
        <v>38</v>
      </c>
      <c r="B44" s="5">
        <v>28</v>
      </c>
      <c r="C44" s="5"/>
      <c r="D44" s="5"/>
      <c r="E44" s="5"/>
    </row>
    <row r="45" spans="1:5" ht="14.1" customHeight="1" x14ac:dyDescent="0.2">
      <c r="A45" s="5" t="s">
        <v>39</v>
      </c>
      <c r="B45" s="5">
        <v>28</v>
      </c>
      <c r="C45" s="5"/>
      <c r="D45" s="5"/>
      <c r="E45" s="5"/>
    </row>
    <row r="46" spans="1:5" ht="14.1" customHeight="1" x14ac:dyDescent="0.2">
      <c r="A46" s="5"/>
      <c r="B46" s="5"/>
      <c r="C46" s="5"/>
      <c r="D46" s="5"/>
      <c r="E46" s="5"/>
    </row>
    <row r="47" spans="1:5" ht="14.1" customHeight="1" x14ac:dyDescent="0.2">
      <c r="A47" s="4" t="s">
        <v>40</v>
      </c>
      <c r="B47" s="5"/>
    </row>
    <row r="48" spans="1:5" ht="12.75" x14ac:dyDescent="0.2">
      <c r="A48" s="5" t="s">
        <v>41</v>
      </c>
      <c r="B48" s="5">
        <v>30</v>
      </c>
    </row>
    <row r="49" spans="1:2" ht="12.75" x14ac:dyDescent="0.2">
      <c r="A49" s="5" t="s">
        <v>42</v>
      </c>
      <c r="B49" s="5">
        <v>30</v>
      </c>
    </row>
    <row r="50" spans="1:2" ht="12.75" x14ac:dyDescent="0.2">
      <c r="A50" s="5" t="s">
        <v>46</v>
      </c>
      <c r="B50" s="5">
        <v>31</v>
      </c>
    </row>
    <row r="51" spans="1:2" ht="12.75" x14ac:dyDescent="0.2">
      <c r="A51" s="5" t="s">
        <v>47</v>
      </c>
      <c r="B51" s="5">
        <v>31</v>
      </c>
    </row>
    <row r="52" spans="1:2" ht="12.75" x14ac:dyDescent="0.2">
      <c r="A52" s="5" t="s">
        <v>44</v>
      </c>
      <c r="B52" s="5">
        <v>32</v>
      </c>
    </row>
    <row r="53" spans="1:2" ht="12.75" x14ac:dyDescent="0.2">
      <c r="A53" s="5" t="s">
        <v>45</v>
      </c>
      <c r="B53" s="5">
        <v>33</v>
      </c>
    </row>
    <row r="54" spans="1:2" ht="12.75" x14ac:dyDescent="0.2">
      <c r="A54" s="5" t="s">
        <v>43</v>
      </c>
      <c r="B54" s="5">
        <v>34</v>
      </c>
    </row>
  </sheetData>
  <printOptions horizontalCentered="1"/>
  <pageMargins left="0.7" right="0.7" top="0.75" bottom="0.75" header="0.3" footer="0.3"/>
  <pageSetup paperSize="9" scale="80" firstPageNumber="2" orientation="portrait" r:id="rId1"/>
  <headerFooter>
    <oddFooter>&amp;C&amp;7Fact book - Q1 2017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59999389629810485"/>
  </sheetPr>
  <dimension ref="A1:T64"/>
  <sheetViews>
    <sheetView view="pageBreakPreview" zoomScaleNormal="100" zoomScaleSheetLayoutView="100" workbookViewId="0">
      <selection activeCell="B33" sqref="B33"/>
    </sheetView>
  </sheetViews>
  <sheetFormatPr defaultRowHeight="13.5" customHeight="1" x14ac:dyDescent="0.25"/>
  <cols>
    <col min="1" max="1" width="31.1640625" style="1178" customWidth="1"/>
    <col min="2" max="2" width="8.6640625" style="1178" customWidth="1"/>
    <col min="3" max="3" width="8.6640625" style="1179" customWidth="1"/>
    <col min="4" max="11" width="8.6640625" style="1178" customWidth="1"/>
    <col min="12" max="12" width="11.1640625" style="1178" customWidth="1"/>
    <col min="13" max="13" width="7.5" style="1178" customWidth="1"/>
    <col min="14" max="16384" width="9.33203125" style="1178"/>
  </cols>
  <sheetData>
    <row r="1" spans="1:12" ht="13.5" customHeight="1" x14ac:dyDescent="0.25">
      <c r="A1" s="1251" t="s">
        <v>495</v>
      </c>
      <c r="B1" s="1206"/>
      <c r="I1" s="1223" t="s">
        <v>403</v>
      </c>
      <c r="J1" s="1224"/>
      <c r="K1" s="1223" t="s">
        <v>411</v>
      </c>
      <c r="L1" s="1222"/>
    </row>
    <row r="2" spans="1:12" ht="13.5" customHeight="1" x14ac:dyDescent="0.25">
      <c r="I2" s="1250"/>
      <c r="J2" s="1208"/>
      <c r="K2" s="1250"/>
      <c r="L2" s="1219"/>
    </row>
    <row r="3" spans="1:12" ht="13.5" customHeight="1" thickBot="1" x14ac:dyDescent="0.25">
      <c r="A3" s="1204" t="s">
        <v>130</v>
      </c>
      <c r="B3" s="1204" t="s">
        <v>1364</v>
      </c>
      <c r="C3" s="1203" t="s">
        <v>580</v>
      </c>
      <c r="D3" s="1203" t="s">
        <v>131</v>
      </c>
      <c r="E3" s="1203" t="s">
        <v>132</v>
      </c>
      <c r="F3" s="1203" t="s">
        <v>133</v>
      </c>
      <c r="G3" s="1203" t="s">
        <v>134</v>
      </c>
      <c r="H3" s="1203"/>
      <c r="I3" s="1218" t="s">
        <v>1460</v>
      </c>
      <c r="J3" s="1203" t="s">
        <v>1459</v>
      </c>
      <c r="K3" s="1218" t="s">
        <v>1460</v>
      </c>
      <c r="L3" s="1217" t="s">
        <v>1459</v>
      </c>
    </row>
    <row r="4" spans="1:12" ht="13.5" customHeight="1" x14ac:dyDescent="0.2">
      <c r="A4" s="1194" t="s">
        <v>141</v>
      </c>
      <c r="B4" s="1196">
        <v>200</v>
      </c>
      <c r="C4" s="1196">
        <v>203</v>
      </c>
      <c r="D4" s="1196">
        <v>204</v>
      </c>
      <c r="E4" s="1196">
        <v>209</v>
      </c>
      <c r="F4" s="1196">
        <v>214</v>
      </c>
      <c r="G4" s="1196">
        <v>251</v>
      </c>
      <c r="H4" s="1196"/>
      <c r="I4" s="1215">
        <v>-1.4778325123152691E-2</v>
      </c>
      <c r="J4" s="1216">
        <v>-6.5420560747663559E-2</v>
      </c>
      <c r="K4" s="1215">
        <v>-3.1E-2</v>
      </c>
      <c r="L4" s="1214">
        <v>-0.11600000000000001</v>
      </c>
    </row>
    <row r="5" spans="1:12" ht="13.5" customHeight="1" x14ac:dyDescent="0.2">
      <c r="A5" s="1194" t="s">
        <v>118</v>
      </c>
      <c r="B5" s="1196">
        <v>167</v>
      </c>
      <c r="C5" s="1196">
        <v>159</v>
      </c>
      <c r="D5" s="1196">
        <v>145</v>
      </c>
      <c r="E5" s="1196">
        <v>163</v>
      </c>
      <c r="F5" s="1196">
        <v>162</v>
      </c>
      <c r="G5" s="1196">
        <v>161</v>
      </c>
      <c r="H5" s="1196"/>
      <c r="I5" s="1215">
        <v>5.031446540880502E-2</v>
      </c>
      <c r="J5" s="1216">
        <v>3.0864197530864113E-2</v>
      </c>
      <c r="K5" s="1215">
        <v>5.7000000000000002E-2</v>
      </c>
      <c r="L5" s="1214">
        <v>3.1E-2</v>
      </c>
    </row>
    <row r="6" spans="1:12" ht="13.5" customHeight="1" x14ac:dyDescent="0.2">
      <c r="A6" s="1194" t="s">
        <v>148</v>
      </c>
      <c r="B6" s="1196">
        <v>191</v>
      </c>
      <c r="C6" s="1196">
        <v>294</v>
      </c>
      <c r="D6" s="1196">
        <v>226</v>
      </c>
      <c r="E6" s="1196">
        <v>170</v>
      </c>
      <c r="F6" s="1196">
        <v>113</v>
      </c>
      <c r="G6" s="1196">
        <v>190</v>
      </c>
      <c r="H6" s="1196"/>
      <c r="I6" s="1215">
        <v>-0.35034013605442171</v>
      </c>
      <c r="J6" s="1216">
        <v>0.69026548672566368</v>
      </c>
      <c r="K6" s="1215">
        <v>-0.34799999999999998</v>
      </c>
      <c r="L6" s="1214">
        <v>0.68799999999999994</v>
      </c>
    </row>
    <row r="7" spans="1:12" ht="13.5" customHeight="1" x14ac:dyDescent="0.2">
      <c r="A7" s="1194" t="s">
        <v>404</v>
      </c>
      <c r="B7" s="1196">
        <v>4</v>
      </c>
      <c r="C7" s="1196">
        <v>-1</v>
      </c>
      <c r="D7" s="1196">
        <v>1</v>
      </c>
      <c r="E7" s="1196">
        <v>0</v>
      </c>
      <c r="F7" s="1196">
        <v>0</v>
      </c>
      <c r="G7" s="1196">
        <v>0</v>
      </c>
      <c r="H7" s="1196"/>
      <c r="I7" s="1215"/>
      <c r="J7" s="1216"/>
      <c r="K7" s="1215"/>
      <c r="L7" s="1214"/>
    </row>
    <row r="8" spans="1:12" ht="13.5" customHeight="1" x14ac:dyDescent="0.2">
      <c r="A8" s="1200" t="s">
        <v>435</v>
      </c>
      <c r="B8" s="1199">
        <v>562</v>
      </c>
      <c r="C8" s="1199">
        <v>655</v>
      </c>
      <c r="D8" s="1199">
        <v>576</v>
      </c>
      <c r="E8" s="1199">
        <v>542</v>
      </c>
      <c r="F8" s="1199">
        <v>489</v>
      </c>
      <c r="G8" s="1199">
        <v>602</v>
      </c>
      <c r="H8" s="1199"/>
      <c r="I8" s="1248">
        <v>-0.14198473282442747</v>
      </c>
      <c r="J8" s="1249">
        <v>0.14928425357873221</v>
      </c>
      <c r="K8" s="1248">
        <v>-0.14599999999999999</v>
      </c>
      <c r="L8" s="1247">
        <v>0.124</v>
      </c>
    </row>
    <row r="9" spans="1:12" ht="13.5" customHeight="1" x14ac:dyDescent="0.2">
      <c r="A9" s="1194" t="s">
        <v>170</v>
      </c>
      <c r="B9" s="1196">
        <v>-157</v>
      </c>
      <c r="C9" s="1196">
        <v>-172</v>
      </c>
      <c r="D9" s="1196">
        <v>-155</v>
      </c>
      <c r="E9" s="1196">
        <v>-159</v>
      </c>
      <c r="F9" s="1196">
        <v>-139</v>
      </c>
      <c r="G9" s="1196">
        <v>-170</v>
      </c>
      <c r="H9" s="1196"/>
      <c r="I9" s="1215">
        <v>-8.7209302325581439E-2</v>
      </c>
      <c r="J9" s="1216">
        <v>0.12949640287769792</v>
      </c>
      <c r="K9" s="1215">
        <v>-9.8000000000000004E-2</v>
      </c>
      <c r="L9" s="1214">
        <v>0.106</v>
      </c>
    </row>
    <row r="10" spans="1:12" ht="13.5" customHeight="1" x14ac:dyDescent="0.2">
      <c r="A10" s="1194" t="s">
        <v>436</v>
      </c>
      <c r="B10" s="1196">
        <v>-74</v>
      </c>
      <c r="C10" s="1196">
        <v>-90</v>
      </c>
      <c r="D10" s="1196">
        <v>-74</v>
      </c>
      <c r="E10" s="1196">
        <v>-79</v>
      </c>
      <c r="F10" s="1196">
        <v>-80</v>
      </c>
      <c r="G10" s="1196">
        <v>-77</v>
      </c>
      <c r="H10" s="1196"/>
      <c r="I10" s="1215">
        <v>-0.17777777777777781</v>
      </c>
      <c r="J10" s="1216">
        <v>-7.4999999999999956E-2</v>
      </c>
      <c r="K10" s="1215">
        <v>-0.187</v>
      </c>
      <c r="L10" s="1214">
        <v>-8.2000000000000003E-2</v>
      </c>
    </row>
    <row r="11" spans="1:12" ht="13.5" customHeight="1" x14ac:dyDescent="0.2">
      <c r="A11" s="1200" t="s">
        <v>437</v>
      </c>
      <c r="B11" s="1199">
        <v>-236</v>
      </c>
      <c r="C11" s="1199">
        <v>-267</v>
      </c>
      <c r="D11" s="1199">
        <v>-234</v>
      </c>
      <c r="E11" s="1199">
        <v>-243</v>
      </c>
      <c r="F11" s="1199">
        <v>-223</v>
      </c>
      <c r="G11" s="1199">
        <v>-250</v>
      </c>
      <c r="H11" s="1199"/>
      <c r="I11" s="1248">
        <v>-0.11610486891385763</v>
      </c>
      <c r="J11" s="1249">
        <v>5.8295964125560484E-2</v>
      </c>
      <c r="K11" s="1248">
        <v>-0.128</v>
      </c>
      <c r="L11" s="1247">
        <v>3.7999999999999999E-2</v>
      </c>
    </row>
    <row r="12" spans="1:12" ht="13.5" customHeight="1" x14ac:dyDescent="0.2">
      <c r="A12" s="1200" t="s">
        <v>186</v>
      </c>
      <c r="B12" s="1199">
        <v>326</v>
      </c>
      <c r="C12" s="1199">
        <v>388</v>
      </c>
      <c r="D12" s="1199">
        <v>342</v>
      </c>
      <c r="E12" s="1199">
        <v>299</v>
      </c>
      <c r="F12" s="1199">
        <v>266</v>
      </c>
      <c r="G12" s="1199">
        <v>352</v>
      </c>
      <c r="H12" s="1199"/>
      <c r="I12" s="1248">
        <v>-0.15979381443298968</v>
      </c>
      <c r="J12" s="1249">
        <v>0.22556390977443619</v>
      </c>
      <c r="K12" s="1248">
        <v>-0.159</v>
      </c>
      <c r="L12" s="1247">
        <v>0.19500000000000001</v>
      </c>
    </row>
    <row r="13" spans="1:12" ht="13.5" customHeight="1" x14ac:dyDescent="0.2">
      <c r="A13" s="1194" t="s">
        <v>188</v>
      </c>
      <c r="B13" s="1196">
        <v>-90</v>
      </c>
      <c r="C13" s="1196">
        <v>-96</v>
      </c>
      <c r="D13" s="1196">
        <v>-71</v>
      </c>
      <c r="E13" s="1196">
        <v>-56</v>
      </c>
      <c r="F13" s="1196">
        <v>-56</v>
      </c>
      <c r="G13" s="1196">
        <v>-56</v>
      </c>
      <c r="H13" s="1196"/>
      <c r="I13" s="1215">
        <v>-6.25E-2</v>
      </c>
      <c r="J13" s="1216">
        <v>0.60714285714285721</v>
      </c>
      <c r="K13" s="1215">
        <v>-5.7000000000000002E-2</v>
      </c>
      <c r="L13" s="1214">
        <v>0.61499999999999999</v>
      </c>
    </row>
    <row r="14" spans="1:12" ht="13.5" customHeight="1" x14ac:dyDescent="0.2">
      <c r="A14" s="1200" t="s">
        <v>189</v>
      </c>
      <c r="B14" s="1199">
        <v>236</v>
      </c>
      <c r="C14" s="1199">
        <v>292</v>
      </c>
      <c r="D14" s="1199">
        <v>271</v>
      </c>
      <c r="E14" s="1199">
        <v>243</v>
      </c>
      <c r="F14" s="1199">
        <v>210</v>
      </c>
      <c r="G14" s="1199">
        <v>296</v>
      </c>
      <c r="H14" s="1199"/>
      <c r="I14" s="1248">
        <v>-0.19178082191780821</v>
      </c>
      <c r="J14" s="1249">
        <v>0.12380952380952381</v>
      </c>
      <c r="K14" s="1248">
        <v>-0.192</v>
      </c>
      <c r="L14" s="1247">
        <v>8.7999999999999995E-2</v>
      </c>
    </row>
    <row r="15" spans="1:12" ht="13.5" customHeight="1" x14ac:dyDescent="0.2">
      <c r="A15" s="1194"/>
      <c r="B15" s="1225"/>
      <c r="C15" s="1196"/>
      <c r="D15" s="1196"/>
      <c r="E15" s="1196"/>
      <c r="F15" s="1196"/>
      <c r="G15" s="1196"/>
      <c r="H15" s="1196"/>
      <c r="I15" s="1245"/>
      <c r="J15" s="1246"/>
      <c r="K15" s="1245"/>
      <c r="L15" s="1244"/>
    </row>
    <row r="16" spans="1:12" ht="13.5" customHeight="1" x14ac:dyDescent="0.2">
      <c r="A16" s="167" t="s">
        <v>496</v>
      </c>
      <c r="B16" s="1196">
        <v>42</v>
      </c>
      <c r="C16" s="1195">
        <v>41</v>
      </c>
      <c r="D16" s="1195">
        <v>41</v>
      </c>
      <c r="E16" s="1195">
        <v>45</v>
      </c>
      <c r="F16" s="1195">
        <v>46</v>
      </c>
      <c r="G16" s="1195">
        <v>42</v>
      </c>
      <c r="H16" s="1195"/>
      <c r="I16" s="1242"/>
      <c r="J16" s="1243"/>
      <c r="K16" s="1242"/>
      <c r="L16" s="1241"/>
    </row>
    <row r="17" spans="1:20" ht="13.5" customHeight="1" x14ac:dyDescent="0.2">
      <c r="A17" s="167" t="s">
        <v>434</v>
      </c>
      <c r="B17" s="1196">
        <v>8</v>
      </c>
      <c r="C17" s="1229">
        <v>11</v>
      </c>
      <c r="D17" s="1229">
        <v>9</v>
      </c>
      <c r="E17" s="1229">
        <v>8</v>
      </c>
      <c r="F17" s="1229">
        <v>8</v>
      </c>
      <c r="G17" s="1229">
        <v>11</v>
      </c>
      <c r="H17" s="1229"/>
      <c r="I17" s="1240"/>
      <c r="J17" s="1226"/>
      <c r="K17" s="1239"/>
      <c r="L17" s="1238"/>
    </row>
    <row r="18" spans="1:20" ht="13.5" customHeight="1" x14ac:dyDescent="0.2">
      <c r="A18" s="167" t="s">
        <v>408</v>
      </c>
      <c r="B18" s="2446">
        <v>9226</v>
      </c>
      <c r="C18" s="1229">
        <v>8365</v>
      </c>
      <c r="D18" s="1229">
        <v>8607</v>
      </c>
      <c r="E18" s="1229">
        <v>9109</v>
      </c>
      <c r="F18" s="1229">
        <v>8926</v>
      </c>
      <c r="G18" s="1228">
        <v>7824</v>
      </c>
      <c r="H18" s="1228"/>
      <c r="I18" s="2447">
        <v>0.102928870292887</v>
      </c>
      <c r="J18" s="2448">
        <v>3.3609679587721208E-2</v>
      </c>
      <c r="K18" s="1237"/>
      <c r="L18" s="1236"/>
      <c r="O18" s="1230"/>
      <c r="P18" s="1230"/>
      <c r="Q18" s="1230"/>
      <c r="R18" s="1230"/>
      <c r="S18" s="1230"/>
      <c r="T18" s="1230"/>
    </row>
    <row r="19" spans="1:20" ht="13.5" customHeight="1" x14ac:dyDescent="0.2">
      <c r="A19" s="168" t="s">
        <v>497</v>
      </c>
      <c r="B19" s="1193">
        <v>46757</v>
      </c>
      <c r="C19" s="1193">
        <v>48564</v>
      </c>
      <c r="D19" s="1193">
        <v>50491</v>
      </c>
      <c r="E19" s="1193">
        <v>53440</v>
      </c>
      <c r="F19" s="1193">
        <v>52639</v>
      </c>
      <c r="G19" s="1226">
        <v>51413</v>
      </c>
      <c r="H19" s="1226"/>
      <c r="I19" s="1235">
        <v>-3.7208631908409506E-2</v>
      </c>
      <c r="J19" s="1214">
        <v>-0.11174224434354751</v>
      </c>
      <c r="K19" s="1226"/>
      <c r="L19" s="1234"/>
      <c r="O19" s="1230"/>
      <c r="P19" s="1230"/>
      <c r="Q19" s="1230"/>
      <c r="R19" s="1230"/>
      <c r="S19" s="1230"/>
      <c r="T19" s="1230"/>
    </row>
    <row r="20" spans="1:20" ht="13.5" customHeight="1" thickBot="1" x14ac:dyDescent="0.25">
      <c r="A20" s="167" t="s">
        <v>410</v>
      </c>
      <c r="B20" s="1193">
        <v>4016</v>
      </c>
      <c r="C20" s="1193">
        <v>4059</v>
      </c>
      <c r="D20" s="1193">
        <v>4089</v>
      </c>
      <c r="E20" s="1193">
        <v>4046</v>
      </c>
      <c r="F20" s="1193">
        <v>4023</v>
      </c>
      <c r="G20" s="1193">
        <v>4022</v>
      </c>
      <c r="H20" s="1193"/>
      <c r="I20" s="1233">
        <v>-1.0593742301059361E-2</v>
      </c>
      <c r="J20" s="1210">
        <v>-1.7399950285856836E-3</v>
      </c>
      <c r="K20" s="1232"/>
      <c r="L20" s="1231"/>
      <c r="O20" s="1230"/>
      <c r="P20" s="1230"/>
      <c r="Q20" s="1230"/>
      <c r="R20" s="1230"/>
      <c r="S20" s="1230"/>
      <c r="T20" s="1230"/>
    </row>
    <row r="21" spans="1:20" ht="13.5" customHeight="1" x14ac:dyDescent="0.2">
      <c r="A21" s="167"/>
      <c r="B21" s="1196"/>
      <c r="C21" s="1229"/>
      <c r="D21" s="1229"/>
      <c r="E21" s="1229"/>
      <c r="F21" s="1229"/>
      <c r="G21" s="1228"/>
      <c r="H21" s="1228"/>
      <c r="I21" s="1227"/>
      <c r="J21" s="1216"/>
      <c r="K21" s="1226"/>
      <c r="L21" s="1208"/>
    </row>
    <row r="22" spans="1:20" ht="13.5" customHeight="1" thickBot="1" x14ac:dyDescent="0.3">
      <c r="A22" s="1225"/>
      <c r="B22" s="1225"/>
      <c r="J22" s="1183"/>
    </row>
    <row r="23" spans="1:20" ht="13.5" customHeight="1" x14ac:dyDescent="0.25">
      <c r="A23" s="1207" t="s">
        <v>498</v>
      </c>
      <c r="B23" s="1206"/>
      <c r="I23" s="1223" t="s">
        <v>403</v>
      </c>
      <c r="J23" s="1224"/>
      <c r="K23" s="1223" t="s">
        <v>411</v>
      </c>
      <c r="L23" s="1222"/>
    </row>
    <row r="24" spans="1:20" ht="13.5" customHeight="1" x14ac:dyDescent="0.25">
      <c r="A24" s="1221"/>
      <c r="B24" s="1221"/>
      <c r="D24" s="1221"/>
      <c r="E24" s="1221"/>
      <c r="F24" s="1221"/>
      <c r="G24" s="1221"/>
      <c r="H24" s="1221"/>
      <c r="I24" s="1220"/>
      <c r="J24" s="1221"/>
      <c r="K24" s="1220"/>
      <c r="L24" s="1219"/>
    </row>
    <row r="25" spans="1:20" ht="13.5" customHeight="1" thickBot="1" x14ac:dyDescent="0.25">
      <c r="A25" s="1204" t="s">
        <v>412</v>
      </c>
      <c r="B25" s="1204" t="s">
        <v>1364</v>
      </c>
      <c r="C25" s="1203" t="s">
        <v>580</v>
      </c>
      <c r="D25" s="1203" t="s">
        <v>131</v>
      </c>
      <c r="E25" s="1203" t="s">
        <v>132</v>
      </c>
      <c r="F25" s="1203" t="s">
        <v>133</v>
      </c>
      <c r="G25" s="1203" t="s">
        <v>134</v>
      </c>
      <c r="H25" s="1203"/>
      <c r="I25" s="1218" t="s">
        <v>1460</v>
      </c>
      <c r="J25" s="1203" t="s">
        <v>1459</v>
      </c>
      <c r="K25" s="1218" t="s">
        <v>1460</v>
      </c>
      <c r="L25" s="1217" t="s">
        <v>1459</v>
      </c>
    </row>
    <row r="26" spans="1:20" ht="13.5" customHeight="1" x14ac:dyDescent="0.2">
      <c r="A26" s="1194" t="s">
        <v>416</v>
      </c>
      <c r="B26" s="1213">
        <v>82.093999999999994</v>
      </c>
      <c r="C26" s="1196">
        <v>80.5</v>
      </c>
      <c r="D26" s="1196">
        <v>88.5</v>
      </c>
      <c r="E26" s="1213">
        <v>100.3</v>
      </c>
      <c r="F26" s="1213">
        <v>99.7</v>
      </c>
      <c r="G26" s="1213">
        <v>99.399999999999991</v>
      </c>
      <c r="H26" s="1213"/>
      <c r="I26" s="1215">
        <v>1.9801242236024752E-2</v>
      </c>
      <c r="J26" s="1216">
        <v>-0.17658976930792381</v>
      </c>
      <c r="K26" s="1215">
        <v>0.02</v>
      </c>
      <c r="L26" s="1214">
        <v>-0.19</v>
      </c>
      <c r="O26" s="1209"/>
      <c r="P26" s="1209"/>
      <c r="Q26" s="1209"/>
      <c r="R26" s="1209"/>
      <c r="S26" s="1209"/>
      <c r="T26" s="1209"/>
    </row>
    <row r="27" spans="1:20" ht="13.5" customHeight="1" thickBot="1" x14ac:dyDescent="0.25">
      <c r="A27" s="1194" t="s">
        <v>419</v>
      </c>
      <c r="B27" s="1213">
        <v>59.382000000000005</v>
      </c>
      <c r="C27" s="1213">
        <v>47.2</v>
      </c>
      <c r="D27" s="1213">
        <v>58.2</v>
      </c>
      <c r="E27" s="1213">
        <v>60.800000000000004</v>
      </c>
      <c r="F27" s="1213">
        <v>68.899999999999991</v>
      </c>
      <c r="G27" s="1213">
        <v>57.4</v>
      </c>
      <c r="H27" s="1213"/>
      <c r="I27" s="1211">
        <v>0.25809322033898319</v>
      </c>
      <c r="J27" s="1212">
        <v>-0.13814223512336699</v>
      </c>
      <c r="K27" s="1211">
        <v>0.26</v>
      </c>
      <c r="L27" s="1210">
        <v>-0.14000000000000001</v>
      </c>
      <c r="O27" s="1209"/>
      <c r="P27" s="1209"/>
      <c r="Q27" s="1209"/>
      <c r="R27" s="1209"/>
      <c r="S27" s="1209"/>
      <c r="T27" s="1209"/>
    </row>
    <row r="28" spans="1:20" ht="13.5" customHeight="1" x14ac:dyDescent="0.25">
      <c r="A28" s="1187"/>
      <c r="B28" s="1187"/>
      <c r="D28" s="1187"/>
      <c r="E28" s="1187"/>
      <c r="F28" s="1187"/>
      <c r="G28" s="1187"/>
      <c r="H28" s="1187"/>
      <c r="I28" s="1187"/>
      <c r="J28" s="1187"/>
      <c r="K28" s="1187"/>
      <c r="L28" s="1208"/>
      <c r="M28" s="1208"/>
    </row>
    <row r="29" spans="1:20" ht="13.5" customHeight="1" x14ac:dyDescent="0.25">
      <c r="A29" s="1207" t="s">
        <v>499</v>
      </c>
      <c r="B29" s="1206"/>
    </row>
    <row r="30" spans="1:20" ht="13.5" customHeight="1" x14ac:dyDescent="0.25">
      <c r="A30" s="1205" t="s">
        <v>1362</v>
      </c>
      <c r="B30" s="1205"/>
      <c r="D30" s="1205"/>
      <c r="E30" s="1205"/>
      <c r="F30" s="1205"/>
      <c r="G30" s="1205"/>
      <c r="H30" s="1205"/>
      <c r="I30" s="1205"/>
    </row>
    <row r="31" spans="1:20" ht="13.5" customHeight="1" x14ac:dyDescent="0.25">
      <c r="A31" s="1205"/>
      <c r="B31" s="1205"/>
      <c r="D31" s="1205"/>
      <c r="E31" s="1205"/>
      <c r="F31" s="1205"/>
      <c r="G31" s="1205"/>
      <c r="H31" s="1205"/>
      <c r="I31" s="1205"/>
    </row>
    <row r="32" spans="1:20" ht="13.5" customHeight="1" thickBot="1" x14ac:dyDescent="0.25">
      <c r="A32" s="1204" t="s">
        <v>130</v>
      </c>
      <c r="B32" s="1203" t="s">
        <v>500</v>
      </c>
      <c r="C32" s="1203" t="s">
        <v>1204</v>
      </c>
      <c r="D32" s="1203" t="s">
        <v>501</v>
      </c>
      <c r="E32" s="1203" t="s">
        <v>114</v>
      </c>
      <c r="F32" s="1203" t="s">
        <v>425</v>
      </c>
      <c r="I32" s="1202"/>
    </row>
    <row r="33" spans="1:11" ht="13.5" customHeight="1" x14ac:dyDescent="0.25">
      <c r="A33" s="1194" t="s">
        <v>141</v>
      </c>
      <c r="B33" s="1196">
        <v>127</v>
      </c>
      <c r="C33" s="1195">
        <v>64</v>
      </c>
      <c r="D33" s="1196">
        <v>30</v>
      </c>
      <c r="E33" s="1196">
        <v>-21</v>
      </c>
      <c r="F33" s="1195">
        <f t="shared" ref="F33:F43" si="0">SUM(B33:E33)</f>
        <v>200</v>
      </c>
      <c r="I33" s="1201"/>
    </row>
    <row r="34" spans="1:11" ht="13.5" customHeight="1" x14ac:dyDescent="0.25">
      <c r="A34" s="1194" t="s">
        <v>118</v>
      </c>
      <c r="B34" s="1196">
        <v>141</v>
      </c>
      <c r="C34" s="1195">
        <v>11</v>
      </c>
      <c r="D34" s="1196">
        <v>5</v>
      </c>
      <c r="E34" s="1196">
        <v>10</v>
      </c>
      <c r="F34" s="1195">
        <f t="shared" si="0"/>
        <v>167</v>
      </c>
      <c r="I34" s="1179"/>
    </row>
    <row r="35" spans="1:11" ht="13.5" customHeight="1" x14ac:dyDescent="0.25">
      <c r="A35" s="1194" t="s">
        <v>148</v>
      </c>
      <c r="B35" s="1196">
        <v>84</v>
      </c>
      <c r="C35" s="1195">
        <v>5</v>
      </c>
      <c r="D35" s="1196">
        <v>3</v>
      </c>
      <c r="E35" s="1196">
        <v>99</v>
      </c>
      <c r="F35" s="1195">
        <f t="shared" si="0"/>
        <v>191</v>
      </c>
      <c r="I35" s="1179"/>
    </row>
    <row r="36" spans="1:11" ht="13.5" customHeight="1" x14ac:dyDescent="0.25">
      <c r="A36" s="1194" t="s">
        <v>404</v>
      </c>
      <c r="B36" s="1196">
        <v>0</v>
      </c>
      <c r="C36" s="1195">
        <v>0</v>
      </c>
      <c r="D36" s="1196">
        <v>0</v>
      </c>
      <c r="E36" s="1196">
        <v>4</v>
      </c>
      <c r="F36" s="1195">
        <f t="shared" si="0"/>
        <v>4</v>
      </c>
      <c r="I36" s="1179"/>
    </row>
    <row r="37" spans="1:11" ht="13.5" customHeight="1" x14ac:dyDescent="0.25">
      <c r="A37" s="1200" t="s">
        <v>159</v>
      </c>
      <c r="B37" s="1199">
        <v>352</v>
      </c>
      <c r="C37" s="1198">
        <v>80</v>
      </c>
      <c r="D37" s="1199">
        <v>38</v>
      </c>
      <c r="E37" s="1199">
        <v>92</v>
      </c>
      <c r="F37" s="1198">
        <f t="shared" si="0"/>
        <v>562</v>
      </c>
      <c r="I37" s="1179"/>
    </row>
    <row r="38" spans="1:11" ht="13.5" customHeight="1" x14ac:dyDescent="0.25">
      <c r="A38" s="1194" t="s">
        <v>170</v>
      </c>
      <c r="B38" s="1196">
        <v>-7</v>
      </c>
      <c r="C38" s="1195">
        <v>-4</v>
      </c>
      <c r="D38" s="1196">
        <v>-10</v>
      </c>
      <c r="E38" s="1196">
        <v>-136</v>
      </c>
      <c r="F38" s="1195">
        <f t="shared" si="0"/>
        <v>-157</v>
      </c>
      <c r="I38" s="1179"/>
    </row>
    <row r="39" spans="1:11" ht="13.5" customHeight="1" x14ac:dyDescent="0.25">
      <c r="A39" s="1194" t="s">
        <v>502</v>
      </c>
      <c r="B39" s="1195">
        <v>-128</v>
      </c>
      <c r="C39" s="1195">
        <v>-13</v>
      </c>
      <c r="D39" s="1195">
        <v>-4</v>
      </c>
      <c r="E39" s="1195">
        <v>71</v>
      </c>
      <c r="F39" s="1195">
        <f t="shared" si="0"/>
        <v>-74</v>
      </c>
      <c r="I39" s="1179"/>
    </row>
    <row r="40" spans="1:11" ht="13.5" customHeight="1" x14ac:dyDescent="0.25">
      <c r="A40" s="1200" t="s">
        <v>183</v>
      </c>
      <c r="B40" s="1199">
        <v>-134</v>
      </c>
      <c r="C40" s="1198">
        <v>-16</v>
      </c>
      <c r="D40" s="1199">
        <v>-15</v>
      </c>
      <c r="E40" s="1199">
        <v>-71</v>
      </c>
      <c r="F40" s="1198">
        <f t="shared" si="0"/>
        <v>-236</v>
      </c>
      <c r="I40" s="1179"/>
    </row>
    <row r="41" spans="1:11" ht="13.5" customHeight="1" x14ac:dyDescent="0.25">
      <c r="A41" s="1200" t="s">
        <v>186</v>
      </c>
      <c r="B41" s="1199">
        <v>218</v>
      </c>
      <c r="C41" s="1198">
        <v>64</v>
      </c>
      <c r="D41" s="1199">
        <v>23</v>
      </c>
      <c r="E41" s="1199">
        <v>21</v>
      </c>
      <c r="F41" s="1198">
        <f t="shared" si="0"/>
        <v>326</v>
      </c>
      <c r="I41" s="1179"/>
    </row>
    <row r="42" spans="1:11" ht="13.5" customHeight="1" x14ac:dyDescent="0.25">
      <c r="A42" s="1194" t="s">
        <v>188</v>
      </c>
      <c r="B42" s="1195">
        <v>-17</v>
      </c>
      <c r="C42" s="1195">
        <v>-58</v>
      </c>
      <c r="D42" s="1196">
        <v>-15</v>
      </c>
      <c r="E42" s="1195">
        <v>0</v>
      </c>
      <c r="F42" s="1195">
        <f t="shared" si="0"/>
        <v>-90</v>
      </c>
      <c r="I42" s="1179"/>
    </row>
    <row r="43" spans="1:11" ht="13.5" customHeight="1" x14ac:dyDescent="0.25">
      <c r="A43" s="1200" t="s">
        <v>189</v>
      </c>
      <c r="B43" s="1198">
        <v>201</v>
      </c>
      <c r="C43" s="1198">
        <v>6</v>
      </c>
      <c r="D43" s="1199">
        <v>8</v>
      </c>
      <c r="E43" s="1198">
        <v>21</v>
      </c>
      <c r="F43" s="1198">
        <f t="shared" si="0"/>
        <v>236</v>
      </c>
      <c r="I43" s="1179"/>
    </row>
    <row r="44" spans="1:11" ht="13.5" customHeight="1" x14ac:dyDescent="0.25">
      <c r="A44" s="1197"/>
      <c r="B44" s="1196"/>
      <c r="C44" s="1196"/>
      <c r="D44" s="1196"/>
      <c r="E44" s="1196"/>
      <c r="F44" s="1195"/>
      <c r="I44" s="1179"/>
    </row>
    <row r="45" spans="1:11" ht="13.5" customHeight="1" x14ac:dyDescent="0.25">
      <c r="A45" s="1194" t="s">
        <v>410</v>
      </c>
      <c r="B45" s="1193">
        <v>169</v>
      </c>
      <c r="C45" s="1193">
        <v>76</v>
      </c>
      <c r="D45" s="1193">
        <v>619</v>
      </c>
      <c r="E45" s="1193">
        <v>3152</v>
      </c>
      <c r="F45" s="1193">
        <f>SUM(B45:E45)</f>
        <v>4016</v>
      </c>
      <c r="I45" s="1179"/>
    </row>
    <row r="46" spans="1:11" ht="13.5" customHeight="1" x14ac:dyDescent="0.25">
      <c r="A46" s="1192"/>
      <c r="B46" s="1192"/>
      <c r="D46" s="1191"/>
      <c r="E46" s="1191"/>
      <c r="F46" s="1191"/>
      <c r="G46" s="1191"/>
      <c r="H46" s="1191"/>
      <c r="I46" s="1191"/>
      <c r="J46" s="1191"/>
      <c r="K46" s="1191"/>
    </row>
    <row r="47" spans="1:11" ht="13.5" customHeight="1" x14ac:dyDescent="0.25">
      <c r="A47" s="1190"/>
      <c r="B47" s="1190"/>
      <c r="D47" s="1189"/>
      <c r="E47" s="1189"/>
      <c r="F47" s="1189"/>
      <c r="G47" s="1189"/>
      <c r="H47" s="1189"/>
      <c r="I47" s="1189"/>
      <c r="J47" s="1189"/>
      <c r="K47" s="1189"/>
    </row>
    <row r="48" spans="1:11" ht="13.5" customHeight="1" x14ac:dyDescent="0.25">
      <c r="A48" s="1190"/>
      <c r="B48" s="1190"/>
      <c r="D48" s="1189"/>
      <c r="E48" s="1189"/>
      <c r="F48" s="1189"/>
      <c r="G48" s="1189"/>
      <c r="H48" s="1189"/>
      <c r="I48" s="1189"/>
      <c r="J48" s="1189"/>
      <c r="K48" s="1189"/>
    </row>
    <row r="49" spans="1:13" ht="13.5" customHeight="1" x14ac:dyDescent="0.25">
      <c r="A49" s="1190"/>
      <c r="B49" s="1190"/>
      <c r="D49" s="1189"/>
      <c r="E49" s="1189"/>
      <c r="F49" s="1189"/>
      <c r="G49" s="1189"/>
      <c r="H49" s="1189"/>
      <c r="I49" s="1189"/>
      <c r="J49" s="1189"/>
      <c r="K49" s="1189"/>
    </row>
    <row r="50" spans="1:13" ht="13.5" customHeight="1" x14ac:dyDescent="0.25">
      <c r="A50" s="1187"/>
      <c r="B50" s="1187"/>
      <c r="D50" s="1187"/>
      <c r="E50" s="1187"/>
      <c r="F50" s="1187"/>
      <c r="G50" s="1188"/>
      <c r="H50" s="1188"/>
      <c r="I50" s="1188"/>
      <c r="J50" s="1188"/>
      <c r="K50" s="1188"/>
      <c r="L50" s="1187"/>
      <c r="M50" s="1187"/>
    </row>
    <row r="51" spans="1:13" ht="13.5" customHeight="1" x14ac:dyDescent="0.25">
      <c r="A51" s="1187"/>
      <c r="B51" s="1187"/>
      <c r="D51" s="1187"/>
      <c r="E51" s="1187"/>
      <c r="F51" s="1187"/>
      <c r="G51" s="1187"/>
      <c r="H51" s="1187"/>
      <c r="I51" s="1187"/>
      <c r="J51" s="1187"/>
      <c r="K51" s="1187"/>
      <c r="L51" s="1187"/>
      <c r="M51" s="1187"/>
    </row>
    <row r="52" spans="1:13" ht="13.5" customHeight="1" x14ac:dyDescent="0.25">
      <c r="J52" s="1183"/>
      <c r="K52" s="1183"/>
      <c r="L52" s="1186"/>
      <c r="M52" s="1186"/>
    </row>
    <row r="53" spans="1:13" ht="13.5" customHeight="1" x14ac:dyDescent="0.25">
      <c r="A53" s="1179"/>
      <c r="J53" s="1185"/>
      <c r="K53" s="1184"/>
      <c r="L53" s="1182"/>
      <c r="M53" s="1182"/>
    </row>
    <row r="54" spans="1:13" ht="13.5" customHeight="1" x14ac:dyDescent="0.25">
      <c r="J54" s="1185"/>
      <c r="K54" s="1184"/>
      <c r="L54" s="1182"/>
      <c r="M54" s="1182"/>
    </row>
    <row r="55" spans="1:13" ht="13.5" customHeight="1" x14ac:dyDescent="0.25">
      <c r="J55" s="1185"/>
      <c r="K55" s="1184"/>
      <c r="L55" s="1180"/>
      <c r="M55" s="1180"/>
    </row>
    <row r="56" spans="1:13" ht="13.5" customHeight="1" x14ac:dyDescent="0.25">
      <c r="J56" s="1183"/>
      <c r="K56" s="1183"/>
      <c r="L56" s="1180"/>
      <c r="M56" s="1180"/>
    </row>
    <row r="57" spans="1:13" ht="13.5" customHeight="1" x14ac:dyDescent="0.25">
      <c r="J57" s="1183"/>
      <c r="K57" s="1183"/>
      <c r="L57" s="1180"/>
      <c r="M57" s="1180"/>
    </row>
    <row r="58" spans="1:13" ht="13.5" customHeight="1" x14ac:dyDescent="0.25">
      <c r="L58" s="1180"/>
      <c r="M58" s="1180"/>
    </row>
    <row r="59" spans="1:13" ht="13.5" customHeight="1" x14ac:dyDescent="0.25">
      <c r="L59" s="1182"/>
      <c r="M59" s="1182"/>
    </row>
    <row r="60" spans="1:13" ht="13.5" customHeight="1" x14ac:dyDescent="0.25">
      <c r="L60" s="1180"/>
      <c r="M60" s="1180"/>
    </row>
    <row r="61" spans="1:13" ht="13.5" customHeight="1" x14ac:dyDescent="0.25">
      <c r="L61" s="1180"/>
      <c r="M61" s="1180"/>
    </row>
    <row r="62" spans="1:13" ht="13.5" customHeight="1" x14ac:dyDescent="0.25">
      <c r="L62" s="1180"/>
      <c r="M62" s="1180"/>
    </row>
    <row r="63" spans="1:13" ht="13.5" customHeight="1" x14ac:dyDescent="0.25">
      <c r="L63" s="1181"/>
      <c r="M63" s="1181"/>
    </row>
    <row r="64" spans="1:13" ht="13.5" customHeight="1" x14ac:dyDescent="0.25">
      <c r="L64" s="1180"/>
      <c r="M64" s="1180"/>
    </row>
  </sheetData>
  <printOptions horizontalCentered="1"/>
  <pageMargins left="0.7" right="0.7" top="0.75" bottom="0.75" header="0.3" footer="0.3"/>
  <pageSetup paperSize="9" scale="80" orientation="portrait" r:id="rId1"/>
  <headerFooter>
    <oddHeader>&amp;R&amp;"Arial,Normaali"&amp;8Wholesale Banking</oddHeader>
    <oddFooter>&amp;C&amp;7Fact book - Q1 2017</oddFooter>
  </headerFooter>
  <rowBreaks count="1" manualBreakCount="1">
    <brk id="64"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59999389629810485"/>
  </sheetPr>
  <dimension ref="A1:J60"/>
  <sheetViews>
    <sheetView view="pageBreakPreview" zoomScaleNormal="100" zoomScaleSheetLayoutView="100" workbookViewId="0">
      <selection activeCell="A29" sqref="A29"/>
    </sheetView>
  </sheetViews>
  <sheetFormatPr defaultRowHeight="13.5" customHeight="1" x14ac:dyDescent="0.25"/>
  <cols>
    <col min="1" max="1" width="37.1640625" style="1178" customWidth="1"/>
    <col min="2" max="2" width="10.5" style="1178" customWidth="1"/>
    <col min="3" max="3" width="8.83203125" style="1179" customWidth="1"/>
    <col min="4" max="10" width="8.83203125" style="1178" customWidth="1"/>
    <col min="11" max="12" width="9.33203125" style="1178" customWidth="1"/>
    <col min="13" max="16384" width="9.33203125" style="1178"/>
  </cols>
  <sheetData>
    <row r="1" spans="1:10" ht="13.5" customHeight="1" x14ac:dyDescent="0.25">
      <c r="A1" s="1207" t="s">
        <v>1481</v>
      </c>
      <c r="B1" s="1206"/>
      <c r="I1" s="1223" t="s">
        <v>403</v>
      </c>
      <c r="J1" s="1264"/>
    </row>
    <row r="2" spans="1:10" ht="13.5" customHeight="1" x14ac:dyDescent="0.25">
      <c r="I2" s="1250"/>
      <c r="J2" s="1219"/>
    </row>
    <row r="3" spans="1:10" ht="13.5" customHeight="1" thickBot="1" x14ac:dyDescent="0.25">
      <c r="A3" s="1204" t="s">
        <v>130</v>
      </c>
      <c r="B3" s="1204" t="s">
        <v>1364</v>
      </c>
      <c r="C3" s="1203" t="s">
        <v>580</v>
      </c>
      <c r="D3" s="1203" t="s">
        <v>131</v>
      </c>
      <c r="E3" s="1203" t="s">
        <v>132</v>
      </c>
      <c r="F3" s="1203" t="s">
        <v>133</v>
      </c>
      <c r="G3" s="1203" t="s">
        <v>134</v>
      </c>
      <c r="H3" s="1203"/>
      <c r="I3" s="1218" t="s">
        <v>1460</v>
      </c>
      <c r="J3" s="1217" t="s">
        <v>1459</v>
      </c>
    </row>
    <row r="4" spans="1:10" ht="13.5" customHeight="1" x14ac:dyDescent="0.2">
      <c r="A4" s="1194" t="s">
        <v>141</v>
      </c>
      <c r="B4" s="1196">
        <v>127</v>
      </c>
      <c r="C4" s="1196">
        <v>129</v>
      </c>
      <c r="D4" s="1196">
        <v>130</v>
      </c>
      <c r="E4" s="1195">
        <v>131</v>
      </c>
      <c r="F4" s="1195">
        <v>129</v>
      </c>
      <c r="G4" s="1195">
        <v>149</v>
      </c>
      <c r="H4" s="1195"/>
      <c r="I4" s="1215">
        <v>-1.5503875968992276E-2</v>
      </c>
      <c r="J4" s="1214">
        <v>-1.5503875968992276E-2</v>
      </c>
    </row>
    <row r="5" spans="1:10" ht="13.5" customHeight="1" x14ac:dyDescent="0.2">
      <c r="A5" s="1194" t="s">
        <v>118</v>
      </c>
      <c r="B5" s="1196">
        <v>141</v>
      </c>
      <c r="C5" s="1196">
        <v>144</v>
      </c>
      <c r="D5" s="1196">
        <v>130</v>
      </c>
      <c r="E5" s="1195">
        <v>157</v>
      </c>
      <c r="F5" s="1195">
        <v>143</v>
      </c>
      <c r="G5" s="1195">
        <v>146</v>
      </c>
      <c r="H5" s="1195"/>
      <c r="I5" s="1215">
        <v>-2.083333333333337E-2</v>
      </c>
      <c r="J5" s="1214">
        <v>-1.3986013986013957E-2</v>
      </c>
    </row>
    <row r="6" spans="1:10" ht="13.5" customHeight="1" x14ac:dyDescent="0.2">
      <c r="A6" s="1194" t="s">
        <v>148</v>
      </c>
      <c r="B6" s="1196">
        <v>84</v>
      </c>
      <c r="C6" s="1196">
        <v>102</v>
      </c>
      <c r="D6" s="1196">
        <v>63</v>
      </c>
      <c r="E6" s="1195">
        <v>79</v>
      </c>
      <c r="F6" s="1195">
        <v>67</v>
      </c>
      <c r="G6" s="1195">
        <v>74</v>
      </c>
      <c r="H6" s="1195"/>
      <c r="I6" s="1215">
        <v>-0.17647058823529416</v>
      </c>
      <c r="J6" s="1214">
        <v>0.25373134328358216</v>
      </c>
    </row>
    <row r="7" spans="1:10" ht="13.5" customHeight="1" x14ac:dyDescent="0.2">
      <c r="A7" s="1194" t="s">
        <v>404</v>
      </c>
      <c r="B7" s="1196">
        <v>0</v>
      </c>
      <c r="C7" s="1196">
        <v>0</v>
      </c>
      <c r="D7" s="1196">
        <v>0</v>
      </c>
      <c r="E7" s="1195">
        <v>0</v>
      </c>
      <c r="F7" s="1195">
        <v>0</v>
      </c>
      <c r="G7" s="1195">
        <v>0</v>
      </c>
      <c r="H7" s="1195"/>
      <c r="I7" s="1215"/>
      <c r="J7" s="1214"/>
    </row>
    <row r="8" spans="1:10" ht="13.5" customHeight="1" x14ac:dyDescent="0.2">
      <c r="A8" s="1200" t="s">
        <v>435</v>
      </c>
      <c r="B8" s="1199">
        <v>352</v>
      </c>
      <c r="C8" s="1199">
        <v>375</v>
      </c>
      <c r="D8" s="1199">
        <v>323</v>
      </c>
      <c r="E8" s="1198">
        <v>367</v>
      </c>
      <c r="F8" s="1198">
        <v>339</v>
      </c>
      <c r="G8" s="1198">
        <v>369</v>
      </c>
      <c r="H8" s="1198"/>
      <c r="I8" s="1248">
        <v>-6.1333333333333351E-2</v>
      </c>
      <c r="J8" s="1247">
        <v>3.8348082595870192E-2</v>
      </c>
    </row>
    <row r="9" spans="1:10" ht="13.5" customHeight="1" x14ac:dyDescent="0.2">
      <c r="A9" s="1194" t="s">
        <v>170</v>
      </c>
      <c r="B9" s="1196">
        <v>-7</v>
      </c>
      <c r="C9" s="1196">
        <v>-7</v>
      </c>
      <c r="D9" s="1196">
        <v>-6</v>
      </c>
      <c r="E9" s="1195">
        <v>-7</v>
      </c>
      <c r="F9" s="1195">
        <v>-7</v>
      </c>
      <c r="G9" s="1195">
        <v>-9</v>
      </c>
      <c r="H9" s="1195"/>
      <c r="I9" s="1215">
        <v>0</v>
      </c>
      <c r="J9" s="1214">
        <v>0</v>
      </c>
    </row>
    <row r="10" spans="1:10" ht="13.5" customHeight="1" x14ac:dyDescent="0.2">
      <c r="A10" s="1194" t="s">
        <v>436</v>
      </c>
      <c r="B10" s="1196">
        <v>-128</v>
      </c>
      <c r="C10" s="1196">
        <v>-136</v>
      </c>
      <c r="D10" s="1196">
        <v>-136</v>
      </c>
      <c r="E10" s="1195">
        <v>-139</v>
      </c>
      <c r="F10" s="1195">
        <v>-138</v>
      </c>
      <c r="G10" s="1195">
        <v>-100</v>
      </c>
      <c r="H10" s="1195"/>
      <c r="I10" s="1215">
        <v>-5.8823529411764719E-2</v>
      </c>
      <c r="J10" s="1214">
        <v>-7.2463768115942018E-2</v>
      </c>
    </row>
    <row r="11" spans="1:10" ht="13.5" customHeight="1" x14ac:dyDescent="0.2">
      <c r="A11" s="1200" t="s">
        <v>437</v>
      </c>
      <c r="B11" s="1199">
        <v>-134</v>
      </c>
      <c r="C11" s="1199">
        <v>-143</v>
      </c>
      <c r="D11" s="1199">
        <v>-142</v>
      </c>
      <c r="E11" s="1198">
        <v>-146</v>
      </c>
      <c r="F11" s="1198">
        <v>-144</v>
      </c>
      <c r="G11" s="1198">
        <v>-110</v>
      </c>
      <c r="H11" s="1198"/>
      <c r="I11" s="1248">
        <v>-6.2937062937062915E-2</v>
      </c>
      <c r="J11" s="1247">
        <v>-6.944444444444442E-2</v>
      </c>
    </row>
    <row r="12" spans="1:10" ht="13.5" customHeight="1" x14ac:dyDescent="0.2">
      <c r="A12" s="1200" t="s">
        <v>186</v>
      </c>
      <c r="B12" s="1199">
        <v>218</v>
      </c>
      <c r="C12" s="1199">
        <v>232</v>
      </c>
      <c r="D12" s="1199">
        <v>181</v>
      </c>
      <c r="E12" s="1198">
        <v>221</v>
      </c>
      <c r="F12" s="1198">
        <v>195</v>
      </c>
      <c r="G12" s="1198">
        <v>259</v>
      </c>
      <c r="H12" s="1198"/>
      <c r="I12" s="1248">
        <v>-6.0344827586206851E-2</v>
      </c>
      <c r="J12" s="1247">
        <v>0.11794871794871797</v>
      </c>
    </row>
    <row r="13" spans="1:10" ht="13.5" customHeight="1" x14ac:dyDescent="0.2">
      <c r="A13" s="1194" t="s">
        <v>188</v>
      </c>
      <c r="B13" s="1196">
        <v>-17</v>
      </c>
      <c r="C13" s="1195">
        <v>-38</v>
      </c>
      <c r="D13" s="1195">
        <v>-9</v>
      </c>
      <c r="E13" s="1195">
        <v>-17</v>
      </c>
      <c r="F13" s="1195">
        <v>-39</v>
      </c>
      <c r="G13" s="1195">
        <v>-57</v>
      </c>
      <c r="H13" s="1195"/>
      <c r="I13" s="1215">
        <v>-0.55263157894736836</v>
      </c>
      <c r="J13" s="1214">
        <v>-0.5641025641025641</v>
      </c>
    </row>
    <row r="14" spans="1:10" ht="13.5" customHeight="1" x14ac:dyDescent="0.2">
      <c r="A14" s="1200" t="s">
        <v>189</v>
      </c>
      <c r="B14" s="1199">
        <v>201</v>
      </c>
      <c r="C14" s="1198">
        <v>194</v>
      </c>
      <c r="D14" s="1198">
        <v>172</v>
      </c>
      <c r="E14" s="1198">
        <v>204</v>
      </c>
      <c r="F14" s="1198">
        <v>156</v>
      </c>
      <c r="G14" s="1198">
        <v>202</v>
      </c>
      <c r="H14" s="1198"/>
      <c r="I14" s="1248">
        <v>3.6082474226804218E-2</v>
      </c>
      <c r="J14" s="1247">
        <v>0.28846153846153855</v>
      </c>
    </row>
    <row r="15" spans="1:10" ht="13.5" customHeight="1" x14ac:dyDescent="0.25">
      <c r="A15" s="1225"/>
      <c r="B15" s="1225"/>
      <c r="D15" s="1179"/>
      <c r="E15" s="1195"/>
      <c r="F15" s="1195"/>
      <c r="G15" s="1195"/>
      <c r="H15" s="1195"/>
      <c r="I15" s="1242"/>
      <c r="J15" s="1241"/>
    </row>
    <row r="16" spans="1:10" ht="13.5" customHeight="1" x14ac:dyDescent="0.2">
      <c r="A16" s="1194" t="s">
        <v>496</v>
      </c>
      <c r="B16" s="1196">
        <v>38</v>
      </c>
      <c r="C16" s="1193">
        <v>38</v>
      </c>
      <c r="D16" s="1193">
        <v>44</v>
      </c>
      <c r="E16" s="1193">
        <v>40</v>
      </c>
      <c r="F16" s="1193">
        <v>42</v>
      </c>
      <c r="G16" s="1193">
        <v>30</v>
      </c>
      <c r="H16" s="1193"/>
      <c r="I16" s="1239"/>
      <c r="J16" s="1234"/>
    </row>
    <row r="17" spans="1:10" ht="13.5" customHeight="1" x14ac:dyDescent="0.2">
      <c r="A17" s="1194" t="s">
        <v>434</v>
      </c>
      <c r="B17" s="1196">
        <v>13</v>
      </c>
      <c r="C17" s="1193">
        <v>13</v>
      </c>
      <c r="D17" s="1193">
        <v>11</v>
      </c>
      <c r="E17" s="1229">
        <v>13</v>
      </c>
      <c r="F17" s="1229">
        <v>11</v>
      </c>
      <c r="G17" s="1229">
        <v>15</v>
      </c>
      <c r="H17" s="1229"/>
      <c r="I17" s="1240"/>
      <c r="J17" s="1268"/>
    </row>
    <row r="18" spans="1:10" ht="13.5" customHeight="1" x14ac:dyDescent="0.2">
      <c r="A18" s="1194" t="s">
        <v>408</v>
      </c>
      <c r="B18" s="2449">
        <v>5344</v>
      </c>
      <c r="C18" s="2270">
        <v>4398</v>
      </c>
      <c r="D18" s="2270">
        <v>4581</v>
      </c>
      <c r="E18" s="2269">
        <v>5028</v>
      </c>
      <c r="F18" s="1229">
        <v>4743</v>
      </c>
      <c r="G18" s="1228">
        <v>4194</v>
      </c>
      <c r="H18" s="1229"/>
      <c r="I18" s="1215">
        <v>0.21964529331514315</v>
      </c>
      <c r="J18" s="1214">
        <v>0.13092979127134718</v>
      </c>
    </row>
    <row r="19" spans="1:10" ht="13.5" customHeight="1" x14ac:dyDescent="0.2">
      <c r="A19" s="1194" t="s">
        <v>497</v>
      </c>
      <c r="B19" s="1193">
        <v>27126</v>
      </c>
      <c r="C19" s="1193">
        <v>26750</v>
      </c>
      <c r="D19" s="1193">
        <v>28018</v>
      </c>
      <c r="E19" s="1193">
        <v>30807</v>
      </c>
      <c r="F19" s="1193">
        <v>29163</v>
      </c>
      <c r="G19" s="1226">
        <v>28748</v>
      </c>
      <c r="H19" s="1226"/>
      <c r="I19" s="1257">
        <v>1.4056074766355175E-2</v>
      </c>
      <c r="J19" s="1256">
        <v>-6.9848780989610115E-2</v>
      </c>
    </row>
    <row r="20" spans="1:10" ht="13.5" customHeight="1" thickBot="1" x14ac:dyDescent="0.25">
      <c r="A20" s="1194" t="s">
        <v>410</v>
      </c>
      <c r="B20" s="1196">
        <v>169</v>
      </c>
      <c r="C20" s="1196">
        <v>168</v>
      </c>
      <c r="D20" s="1196">
        <v>171</v>
      </c>
      <c r="E20" s="1196">
        <v>168</v>
      </c>
      <c r="F20" s="1196">
        <v>174</v>
      </c>
      <c r="G20" s="1246">
        <v>174</v>
      </c>
      <c r="H20" s="1246"/>
      <c r="I20" s="1267">
        <v>5.9523809523809312E-3</v>
      </c>
      <c r="J20" s="1210">
        <v>-2.8735632183908066E-2</v>
      </c>
    </row>
    <row r="21" spans="1:10" ht="13.5" customHeight="1" x14ac:dyDescent="0.25">
      <c r="G21" s="1208"/>
      <c r="H21" s="1208"/>
      <c r="I21" s="1208"/>
      <c r="J21" s="1266"/>
    </row>
    <row r="23" spans="1:10" ht="13.5" customHeight="1" thickBot="1" x14ac:dyDescent="0.3"/>
    <row r="24" spans="1:10" ht="13.5" customHeight="1" x14ac:dyDescent="0.25">
      <c r="A24" s="1207" t="s">
        <v>1482</v>
      </c>
      <c r="B24" s="1206"/>
      <c r="I24" s="1223" t="s">
        <v>403</v>
      </c>
      <c r="J24" s="1265"/>
    </row>
    <row r="25" spans="1:10" ht="13.5" customHeight="1" x14ac:dyDescent="0.25">
      <c r="I25" s="1250"/>
      <c r="J25" s="1219"/>
    </row>
    <row r="26" spans="1:10" ht="13.5" customHeight="1" thickBot="1" x14ac:dyDescent="0.25">
      <c r="A26" s="1204" t="s">
        <v>412</v>
      </c>
      <c r="B26" s="1204" t="s">
        <v>1364</v>
      </c>
      <c r="C26" s="1203" t="s">
        <v>580</v>
      </c>
      <c r="D26" s="1203" t="s">
        <v>131</v>
      </c>
      <c r="E26" s="1203" t="s">
        <v>132</v>
      </c>
      <c r="F26" s="1203" t="s">
        <v>133</v>
      </c>
      <c r="G26" s="1203" t="s">
        <v>134</v>
      </c>
      <c r="H26" s="1203"/>
      <c r="I26" s="1218" t="s">
        <v>1460</v>
      </c>
      <c r="J26" s="1217" t="s">
        <v>1459</v>
      </c>
    </row>
    <row r="27" spans="1:10" ht="13.5" customHeight="1" x14ac:dyDescent="0.2">
      <c r="A27" s="1194" t="s">
        <v>416</v>
      </c>
      <c r="B27" s="1196">
        <v>38.4</v>
      </c>
      <c r="C27" s="1213">
        <v>37.9</v>
      </c>
      <c r="D27" s="1213">
        <v>38.700000000000003</v>
      </c>
      <c r="E27" s="1213">
        <v>40.799999999999997</v>
      </c>
      <c r="F27" s="1213">
        <v>41.7</v>
      </c>
      <c r="G27" s="1213">
        <v>41.4</v>
      </c>
      <c r="H27" s="1213"/>
      <c r="I27" s="1215">
        <v>1.3192612137203241E-2</v>
      </c>
      <c r="J27" s="1214">
        <v>-7.9136690647482077E-2</v>
      </c>
    </row>
    <row r="28" spans="1:10" ht="13.5" customHeight="1" thickBot="1" x14ac:dyDescent="0.25">
      <c r="A28" s="1194" t="s">
        <v>419</v>
      </c>
      <c r="B28" s="1196">
        <v>36.4</v>
      </c>
      <c r="C28" s="1213">
        <v>35.5</v>
      </c>
      <c r="D28" s="1213">
        <v>34.799999999999997</v>
      </c>
      <c r="E28" s="1213">
        <v>33.700000000000003</v>
      </c>
      <c r="F28" s="1213">
        <v>39.299999999999997</v>
      </c>
      <c r="G28" s="1213">
        <v>40</v>
      </c>
      <c r="H28" s="1213"/>
      <c r="I28" s="1211">
        <v>2.5352112676056304E-2</v>
      </c>
      <c r="J28" s="1253">
        <v>-7.3791348600508844E-2</v>
      </c>
    </row>
    <row r="30" spans="1:10" ht="13.5" customHeight="1" thickBot="1" x14ac:dyDescent="0.3"/>
    <row r="31" spans="1:10" ht="13.5" customHeight="1" x14ac:dyDescent="0.25">
      <c r="A31" s="1207" t="s">
        <v>503</v>
      </c>
      <c r="B31" s="1206"/>
      <c r="I31" s="1223" t="s">
        <v>403</v>
      </c>
      <c r="J31" s="1264"/>
    </row>
    <row r="32" spans="1:10" ht="13.5" customHeight="1" x14ac:dyDescent="0.25">
      <c r="I32" s="1250"/>
      <c r="J32" s="1219"/>
    </row>
    <row r="33" spans="1:10" ht="13.5" customHeight="1" thickBot="1" x14ac:dyDescent="0.25">
      <c r="A33" s="1204" t="s">
        <v>130</v>
      </c>
      <c r="B33" s="1204" t="s">
        <v>1364</v>
      </c>
      <c r="C33" s="1203" t="s">
        <v>580</v>
      </c>
      <c r="D33" s="1203" t="s">
        <v>131</v>
      </c>
      <c r="E33" s="1203" t="s">
        <v>132</v>
      </c>
      <c r="F33" s="1203" t="s">
        <v>133</v>
      </c>
      <c r="G33" s="1203" t="s">
        <v>134</v>
      </c>
      <c r="H33" s="1203"/>
      <c r="I33" s="1218" t="s">
        <v>1460</v>
      </c>
      <c r="J33" s="1217" t="s">
        <v>1459</v>
      </c>
    </row>
    <row r="34" spans="1:10" ht="13.5" customHeight="1" x14ac:dyDescent="0.2">
      <c r="A34" s="1194" t="s">
        <v>141</v>
      </c>
      <c r="B34" s="1196">
        <v>64</v>
      </c>
      <c r="C34" s="1196">
        <v>64</v>
      </c>
      <c r="D34" s="1196">
        <v>63</v>
      </c>
      <c r="E34" s="1195">
        <v>61</v>
      </c>
      <c r="F34" s="1195">
        <v>64</v>
      </c>
      <c r="G34" s="1195">
        <v>74</v>
      </c>
      <c r="H34" s="1195"/>
      <c r="I34" s="1215">
        <v>0</v>
      </c>
      <c r="J34" s="1214">
        <v>0</v>
      </c>
    </row>
    <row r="35" spans="1:10" ht="13.5" customHeight="1" x14ac:dyDescent="0.2">
      <c r="A35" s="1194" t="s">
        <v>118</v>
      </c>
      <c r="B35" s="1196">
        <v>11</v>
      </c>
      <c r="C35" s="1196">
        <v>14</v>
      </c>
      <c r="D35" s="1196">
        <v>15</v>
      </c>
      <c r="E35" s="1195">
        <v>14</v>
      </c>
      <c r="F35" s="1195">
        <v>14</v>
      </c>
      <c r="G35" s="1195">
        <v>16</v>
      </c>
      <c r="H35" s="1195"/>
      <c r="I35" s="1215">
        <v>-0.2142857142857143</v>
      </c>
      <c r="J35" s="1214">
        <v>-0.2142857142857143</v>
      </c>
    </row>
    <row r="36" spans="1:10" ht="13.5" customHeight="1" x14ac:dyDescent="0.2">
      <c r="A36" s="1194" t="s">
        <v>148</v>
      </c>
      <c r="B36" s="1196">
        <v>5</v>
      </c>
      <c r="C36" s="1196">
        <v>5</v>
      </c>
      <c r="D36" s="1196">
        <v>13</v>
      </c>
      <c r="E36" s="1195">
        <v>7</v>
      </c>
      <c r="F36" s="1195">
        <v>6</v>
      </c>
      <c r="G36" s="1195">
        <v>5</v>
      </c>
      <c r="H36" s="1195"/>
      <c r="I36" s="1215">
        <v>0</v>
      </c>
      <c r="J36" s="1214">
        <v>-0.16666666666666663</v>
      </c>
    </row>
    <row r="37" spans="1:10" ht="13.5" customHeight="1" x14ac:dyDescent="0.2">
      <c r="A37" s="1194" t="s">
        <v>404</v>
      </c>
      <c r="B37" s="1196">
        <v>0</v>
      </c>
      <c r="C37" s="1196">
        <v>0</v>
      </c>
      <c r="D37" s="1196">
        <v>0</v>
      </c>
      <c r="E37" s="1195">
        <v>0</v>
      </c>
      <c r="F37" s="1195">
        <v>0</v>
      </c>
      <c r="G37" s="1195">
        <v>0</v>
      </c>
      <c r="H37" s="1195"/>
      <c r="I37" s="1215"/>
      <c r="J37" s="1214"/>
    </row>
    <row r="38" spans="1:10" ht="13.5" customHeight="1" x14ac:dyDescent="0.2">
      <c r="A38" s="1200" t="s">
        <v>159</v>
      </c>
      <c r="B38" s="1199">
        <v>80</v>
      </c>
      <c r="C38" s="1263">
        <v>83</v>
      </c>
      <c r="D38" s="1263">
        <v>91</v>
      </c>
      <c r="E38" s="1198">
        <v>82</v>
      </c>
      <c r="F38" s="1198">
        <v>84</v>
      </c>
      <c r="G38" s="1198">
        <v>95</v>
      </c>
      <c r="H38" s="1198"/>
      <c r="I38" s="1248">
        <v>-3.6144578313253017E-2</v>
      </c>
      <c r="J38" s="1247">
        <v>-4.7619047619047672E-2</v>
      </c>
    </row>
    <row r="39" spans="1:10" ht="13.5" customHeight="1" x14ac:dyDescent="0.2">
      <c r="A39" s="1194" t="s">
        <v>170</v>
      </c>
      <c r="B39" s="1196">
        <v>-4</v>
      </c>
      <c r="C39" s="1196">
        <v>-4</v>
      </c>
      <c r="D39" s="1196">
        <v>-4</v>
      </c>
      <c r="E39" s="1195">
        <v>-3</v>
      </c>
      <c r="F39" s="1195">
        <v>-3</v>
      </c>
      <c r="G39" s="1195">
        <v>-5</v>
      </c>
      <c r="H39" s="1195"/>
      <c r="I39" s="1215">
        <v>0</v>
      </c>
      <c r="J39" s="1214">
        <v>0.33333333333333326</v>
      </c>
    </row>
    <row r="40" spans="1:10" ht="13.5" customHeight="1" x14ac:dyDescent="0.2">
      <c r="A40" s="1194" t="s">
        <v>504</v>
      </c>
      <c r="B40" s="1196">
        <v>-13</v>
      </c>
      <c r="C40" s="1196">
        <v>-12</v>
      </c>
      <c r="D40" s="1196">
        <v>-13</v>
      </c>
      <c r="E40" s="1195">
        <v>-12</v>
      </c>
      <c r="F40" s="1195">
        <v>-12</v>
      </c>
      <c r="G40" s="1195">
        <v>-12</v>
      </c>
      <c r="H40" s="1195"/>
      <c r="I40" s="1215">
        <v>8.3333333333333259E-2</v>
      </c>
      <c r="J40" s="1214">
        <v>8.3333333333333259E-2</v>
      </c>
    </row>
    <row r="41" spans="1:10" ht="13.5" customHeight="1" x14ac:dyDescent="0.2">
      <c r="A41" s="1200" t="s">
        <v>183</v>
      </c>
      <c r="B41" s="1199">
        <v>-16</v>
      </c>
      <c r="C41" s="1199">
        <v>-16</v>
      </c>
      <c r="D41" s="1199">
        <v>-16</v>
      </c>
      <c r="E41" s="1198">
        <v>-15</v>
      </c>
      <c r="F41" s="1198">
        <v>-16</v>
      </c>
      <c r="G41" s="1198">
        <v>-17</v>
      </c>
      <c r="H41" s="1198"/>
      <c r="I41" s="1248">
        <v>0</v>
      </c>
      <c r="J41" s="1247">
        <v>0</v>
      </c>
    </row>
    <row r="42" spans="1:10" ht="13.5" customHeight="1" x14ac:dyDescent="0.2">
      <c r="A42" s="1200" t="s">
        <v>186</v>
      </c>
      <c r="B42" s="1199">
        <v>64</v>
      </c>
      <c r="C42" s="1199">
        <v>67</v>
      </c>
      <c r="D42" s="1199">
        <v>75</v>
      </c>
      <c r="E42" s="1198">
        <v>67</v>
      </c>
      <c r="F42" s="1198">
        <v>68</v>
      </c>
      <c r="G42" s="1198">
        <v>78</v>
      </c>
      <c r="H42" s="1198"/>
      <c r="I42" s="1248">
        <v>-4.4776119402985093E-2</v>
      </c>
      <c r="J42" s="1247">
        <v>-5.8823529411764719E-2</v>
      </c>
    </row>
    <row r="43" spans="1:10" ht="13.5" customHeight="1" x14ac:dyDescent="0.2">
      <c r="A43" s="1194" t="s">
        <v>188</v>
      </c>
      <c r="B43" s="1196">
        <v>-58</v>
      </c>
      <c r="C43" s="1196">
        <v>-49</v>
      </c>
      <c r="D43" s="1196">
        <v>-59</v>
      </c>
      <c r="E43" s="1195">
        <v>-24</v>
      </c>
      <c r="F43" s="1195">
        <v>-15</v>
      </c>
      <c r="G43" s="1195">
        <v>-8</v>
      </c>
      <c r="H43" s="1195"/>
      <c r="I43" s="1215">
        <v>0.18367346938775508</v>
      </c>
      <c r="J43" s="1214">
        <v>2.8666666666666667</v>
      </c>
    </row>
    <row r="44" spans="1:10" ht="13.5" customHeight="1" x14ac:dyDescent="0.2">
      <c r="A44" s="1200" t="s">
        <v>189</v>
      </c>
      <c r="B44" s="1199">
        <v>6</v>
      </c>
      <c r="C44" s="1199">
        <v>18</v>
      </c>
      <c r="D44" s="1199">
        <v>16</v>
      </c>
      <c r="E44" s="1198">
        <v>43</v>
      </c>
      <c r="F44" s="1198">
        <v>53</v>
      </c>
      <c r="G44" s="1198">
        <v>70</v>
      </c>
      <c r="H44" s="1198"/>
      <c r="I44" s="1248">
        <v>-0.66666666666666674</v>
      </c>
      <c r="J44" s="1247">
        <v>-0.8867924528301887</v>
      </c>
    </row>
    <row r="45" spans="1:10" ht="13.5" customHeight="1" x14ac:dyDescent="0.2">
      <c r="A45" s="1194"/>
      <c r="B45" s="1196"/>
      <c r="C45" s="1262"/>
      <c r="D45" s="1262"/>
      <c r="E45" s="1195"/>
      <c r="F45" s="1195"/>
      <c r="G45" s="1195"/>
      <c r="H45" s="1195"/>
      <c r="I45" s="1242"/>
      <c r="J45" s="1241"/>
    </row>
    <row r="46" spans="1:10" ht="13.5" customHeight="1" x14ac:dyDescent="0.2">
      <c r="A46" s="1194" t="s">
        <v>406</v>
      </c>
      <c r="B46" s="1196">
        <v>20</v>
      </c>
      <c r="C46" s="1195">
        <v>19</v>
      </c>
      <c r="D46" s="1195">
        <v>18</v>
      </c>
      <c r="E46" s="1195">
        <v>18</v>
      </c>
      <c r="F46" s="1195">
        <v>19</v>
      </c>
      <c r="G46" s="1195">
        <v>18</v>
      </c>
      <c r="H46" s="1195"/>
      <c r="I46" s="1242"/>
      <c r="J46" s="1241"/>
    </row>
    <row r="47" spans="1:10" ht="13.5" customHeight="1" x14ac:dyDescent="0.2">
      <c r="A47" s="1258" t="s">
        <v>407</v>
      </c>
      <c r="B47" s="1196">
        <v>1</v>
      </c>
      <c r="C47" s="1196">
        <v>4</v>
      </c>
      <c r="D47" s="1196">
        <v>3</v>
      </c>
      <c r="E47" s="1261">
        <v>9</v>
      </c>
      <c r="F47" s="1261">
        <v>11</v>
      </c>
      <c r="G47" s="1261">
        <v>16</v>
      </c>
      <c r="H47" s="1261"/>
      <c r="I47" s="1260"/>
      <c r="J47" s="1259"/>
    </row>
    <row r="48" spans="1:10" ht="13.5" customHeight="1" x14ac:dyDescent="0.2">
      <c r="A48" s="1258" t="s">
        <v>408</v>
      </c>
      <c r="B48" s="2449">
        <v>1701</v>
      </c>
      <c r="C48" s="1193">
        <v>1595</v>
      </c>
      <c r="D48" s="1193">
        <v>1528</v>
      </c>
      <c r="E48" s="1229">
        <v>1537</v>
      </c>
      <c r="F48" s="1229">
        <v>1552</v>
      </c>
      <c r="G48" s="1229">
        <v>1376</v>
      </c>
      <c r="H48" s="1229"/>
      <c r="I48" s="1257">
        <v>7.0219435736677216E-2</v>
      </c>
      <c r="J48" s="1256">
        <v>9.9871134020618646E-2</v>
      </c>
    </row>
    <row r="49" spans="1:10" ht="13.5" customHeight="1" x14ac:dyDescent="0.2">
      <c r="A49" s="1194" t="s">
        <v>409</v>
      </c>
      <c r="B49" s="1193">
        <v>9399</v>
      </c>
      <c r="C49" s="1193">
        <v>9697</v>
      </c>
      <c r="D49" s="1193">
        <v>9355</v>
      </c>
      <c r="E49" s="1229">
        <v>9390</v>
      </c>
      <c r="F49" s="1229">
        <v>9597</v>
      </c>
      <c r="G49" s="1229">
        <v>9785</v>
      </c>
      <c r="H49" s="1229"/>
      <c r="I49" s="1257">
        <v>-3.0731153965143809E-2</v>
      </c>
      <c r="J49" s="1256">
        <v>-2.0631447327289831E-2</v>
      </c>
    </row>
    <row r="50" spans="1:10" ht="13.5" customHeight="1" thickBot="1" x14ac:dyDescent="0.25">
      <c r="A50" s="1194" t="s">
        <v>410</v>
      </c>
      <c r="B50" s="1196">
        <v>76</v>
      </c>
      <c r="C50" s="1196">
        <v>79</v>
      </c>
      <c r="D50" s="1196">
        <v>81</v>
      </c>
      <c r="E50" s="1193">
        <v>76</v>
      </c>
      <c r="F50" s="1193">
        <v>79</v>
      </c>
      <c r="G50" s="1193">
        <v>79</v>
      </c>
      <c r="H50" s="1193"/>
      <c r="I50" s="1211">
        <v>-3.7974683544303778E-2</v>
      </c>
      <c r="J50" s="1253">
        <v>-3.7974683544303778E-2</v>
      </c>
    </row>
    <row r="51" spans="1:10" ht="13.5" customHeight="1" x14ac:dyDescent="0.25">
      <c r="A51" s="1225"/>
      <c r="B51" s="1225"/>
    </row>
    <row r="52" spans="1:10" s="1255" customFormat="1" ht="13.5" customHeight="1" thickBot="1" x14ac:dyDescent="0.3">
      <c r="A52" s="1178"/>
      <c r="B52" s="1178"/>
      <c r="C52" s="1179"/>
      <c r="D52" s="1178"/>
      <c r="E52" s="1178"/>
      <c r="F52" s="1178"/>
      <c r="G52" s="1178"/>
      <c r="H52" s="1178"/>
      <c r="I52" s="1178"/>
      <c r="J52" s="1178"/>
    </row>
    <row r="53" spans="1:10" ht="13.5" customHeight="1" x14ac:dyDescent="0.2">
      <c r="A53" s="1207" t="s">
        <v>505</v>
      </c>
      <c r="B53" s="1206"/>
      <c r="C53" s="1255"/>
      <c r="D53" s="1255"/>
      <c r="E53" s="1255"/>
      <c r="F53" s="1255"/>
      <c r="G53" s="1255"/>
      <c r="H53" s="1255"/>
      <c r="I53" s="1223" t="s">
        <v>403</v>
      </c>
      <c r="J53" s="1254"/>
    </row>
    <row r="54" spans="1:10" ht="13.5" customHeight="1" x14ac:dyDescent="0.25">
      <c r="I54" s="1250"/>
      <c r="J54" s="1219"/>
    </row>
    <row r="55" spans="1:10" ht="13.5" customHeight="1" thickBot="1" x14ac:dyDescent="0.25">
      <c r="A55" s="1204" t="s">
        <v>412</v>
      </c>
      <c r="B55" s="1204" t="s">
        <v>1364</v>
      </c>
      <c r="C55" s="1203" t="s">
        <v>580</v>
      </c>
      <c r="D55" s="1203" t="s">
        <v>131</v>
      </c>
      <c r="E55" s="1203" t="s">
        <v>132</v>
      </c>
      <c r="F55" s="1203" t="s">
        <v>133</v>
      </c>
      <c r="G55" s="1203" t="s">
        <v>134</v>
      </c>
      <c r="H55" s="1203"/>
      <c r="I55" s="1218" t="s">
        <v>1460</v>
      </c>
      <c r="J55" s="1217" t="s">
        <v>1459</v>
      </c>
    </row>
    <row r="56" spans="1:10" ht="13.5" customHeight="1" x14ac:dyDescent="0.2">
      <c r="A56" s="1194" t="s">
        <v>416</v>
      </c>
      <c r="B56" s="1213">
        <v>11.6</v>
      </c>
      <c r="C56" s="1213">
        <v>12</v>
      </c>
      <c r="D56" s="1196">
        <v>11.8</v>
      </c>
      <c r="E56" s="1213">
        <v>12</v>
      </c>
      <c r="F56" s="1213">
        <v>11.9</v>
      </c>
      <c r="G56" s="1213">
        <v>12.4</v>
      </c>
      <c r="H56" s="1213"/>
      <c r="I56" s="1215">
        <v>-3.3333333333333326E-2</v>
      </c>
      <c r="J56" s="1214">
        <v>-2.5210084033613467E-2</v>
      </c>
    </row>
    <row r="57" spans="1:10" ht="13.5" customHeight="1" thickBot="1" x14ac:dyDescent="0.25">
      <c r="A57" s="1194" t="s">
        <v>419</v>
      </c>
      <c r="B57" s="1213">
        <v>5.7</v>
      </c>
      <c r="C57" s="1213">
        <v>5.0999999999999996</v>
      </c>
      <c r="D57" s="1196">
        <v>4.7</v>
      </c>
      <c r="E57" s="1213">
        <v>4.5999999999999996</v>
      </c>
      <c r="F57" s="1213">
        <v>4.8</v>
      </c>
      <c r="G57" s="1213">
        <v>5.4</v>
      </c>
      <c r="H57" s="1213"/>
      <c r="I57" s="1211">
        <v>0.11764705882352944</v>
      </c>
      <c r="J57" s="1253">
        <v>0.1875</v>
      </c>
    </row>
    <row r="58" spans="1:10" ht="13.5" customHeight="1" x14ac:dyDescent="0.25">
      <c r="B58" s="1209"/>
      <c r="J58" s="1252"/>
    </row>
    <row r="59" spans="1:10" ht="13.5" customHeight="1" x14ac:dyDescent="0.25">
      <c r="B59" s="1209"/>
    </row>
    <row r="60" spans="1:10" ht="13.5" customHeight="1" x14ac:dyDescent="0.25">
      <c r="B60" s="1209"/>
    </row>
  </sheetData>
  <printOptions horizontalCentered="1"/>
  <pageMargins left="0.7" right="0.7" top="0.75" bottom="0.75" header="0.3" footer="0.3"/>
  <pageSetup paperSize="9" scale="80" orientation="portrait" r:id="rId1"/>
  <headerFooter>
    <oddHeader>&amp;R&amp;"Arial,Normal"&amp;8Wholesale Banking</oddHeader>
    <oddFooter>&amp;C&amp;7Fact book - Q1 2017</oddFooter>
  </headerFooter>
  <colBreaks count="1" manualBreakCount="1">
    <brk id="10" max="36"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tint="0.59999389629810485"/>
  </sheetPr>
  <dimension ref="A1:N59"/>
  <sheetViews>
    <sheetView view="pageBreakPreview" topLeftCell="A28" zoomScaleNormal="100" zoomScaleSheetLayoutView="100" workbookViewId="0">
      <selection activeCell="B50" sqref="B50"/>
    </sheetView>
  </sheetViews>
  <sheetFormatPr defaultRowHeight="11.25" x14ac:dyDescent="0.2"/>
  <cols>
    <col min="1" max="1" width="33.33203125" style="1178" customWidth="1"/>
    <col min="2" max="7" width="8" style="1178" customWidth="1"/>
    <col min="8" max="8" width="7.6640625" style="1178" customWidth="1"/>
    <col min="9" max="9" width="9.6640625" style="1178" customWidth="1"/>
    <col min="10" max="10" width="9" style="1178" customWidth="1"/>
    <col min="11" max="11" width="9.83203125" style="1178" customWidth="1"/>
    <col min="12" max="12" width="10.83203125" style="1178" customWidth="1"/>
    <col min="13" max="14" width="14.33203125" style="1178" customWidth="1"/>
    <col min="15" max="16384" width="9.33203125" style="1178"/>
  </cols>
  <sheetData>
    <row r="1" spans="1:14" ht="13.5" customHeight="1" x14ac:dyDescent="0.2">
      <c r="A1" s="1207" t="s">
        <v>506</v>
      </c>
      <c r="B1" s="1206"/>
      <c r="I1" s="1223" t="s">
        <v>403</v>
      </c>
      <c r="J1" s="1224"/>
      <c r="K1" s="1223" t="s">
        <v>411</v>
      </c>
      <c r="L1" s="1222"/>
    </row>
    <row r="2" spans="1:14" ht="13.5" customHeight="1" x14ac:dyDescent="0.2">
      <c r="I2" s="1250"/>
      <c r="J2" s="1208"/>
      <c r="K2" s="1250"/>
      <c r="L2" s="1219"/>
      <c r="N2" s="1208"/>
    </row>
    <row r="3" spans="1:14" ht="13.5" customHeight="1" thickBot="1" x14ac:dyDescent="0.25">
      <c r="A3" s="1204" t="s">
        <v>130</v>
      </c>
      <c r="B3" s="1204" t="s">
        <v>1364</v>
      </c>
      <c r="C3" s="1203" t="s">
        <v>580</v>
      </c>
      <c r="D3" s="1203" t="s">
        <v>131</v>
      </c>
      <c r="E3" s="1203" t="s">
        <v>132</v>
      </c>
      <c r="F3" s="1203" t="s">
        <v>133</v>
      </c>
      <c r="G3" s="1203" t="s">
        <v>134</v>
      </c>
      <c r="H3" s="1203"/>
      <c r="I3" s="1218" t="s">
        <v>1460</v>
      </c>
      <c r="J3" s="1203" t="s">
        <v>1459</v>
      </c>
      <c r="K3" s="1218" t="s">
        <v>1460</v>
      </c>
      <c r="L3" s="1217" t="s">
        <v>1459</v>
      </c>
      <c r="N3" s="1208"/>
    </row>
    <row r="4" spans="1:14" ht="13.5" customHeight="1" x14ac:dyDescent="0.2">
      <c r="A4" s="1194" t="s">
        <v>141</v>
      </c>
      <c r="B4" s="1196">
        <v>30</v>
      </c>
      <c r="C4" s="1196">
        <v>39</v>
      </c>
      <c r="D4" s="1196">
        <v>41</v>
      </c>
      <c r="E4" s="1196">
        <v>45</v>
      </c>
      <c r="F4" s="1196">
        <v>48</v>
      </c>
      <c r="G4" s="1196">
        <v>53</v>
      </c>
      <c r="H4" s="1196"/>
      <c r="I4" s="1301">
        <v>-0.23076923076923073</v>
      </c>
      <c r="J4" s="1302">
        <v>-0.375</v>
      </c>
      <c r="K4" s="1301">
        <v>-0.3</v>
      </c>
      <c r="L4" s="1316">
        <v>-0.51200000000000001</v>
      </c>
      <c r="N4" s="1208"/>
    </row>
    <row r="5" spans="1:14" ht="13.5" customHeight="1" x14ac:dyDescent="0.2">
      <c r="A5" s="1194" t="s">
        <v>118</v>
      </c>
      <c r="B5" s="1196">
        <v>5</v>
      </c>
      <c r="C5" s="1196">
        <v>4</v>
      </c>
      <c r="D5" s="1196">
        <v>4</v>
      </c>
      <c r="E5" s="1196">
        <v>3</v>
      </c>
      <c r="F5" s="1196">
        <v>3</v>
      </c>
      <c r="G5" s="1196">
        <v>4</v>
      </c>
      <c r="H5" s="1196"/>
      <c r="I5" s="1301">
        <v>0.25</v>
      </c>
      <c r="J5" s="1302">
        <v>0.66666666666666674</v>
      </c>
      <c r="K5" s="1301">
        <v>0.25600000000000001</v>
      </c>
      <c r="L5" s="1300">
        <v>0.60899999999999999</v>
      </c>
      <c r="N5" s="1208"/>
    </row>
    <row r="6" spans="1:14" ht="13.5" customHeight="1" x14ac:dyDescent="0.2">
      <c r="A6" s="1194" t="s">
        <v>148</v>
      </c>
      <c r="B6" s="1196">
        <v>3</v>
      </c>
      <c r="C6" s="1196">
        <v>4</v>
      </c>
      <c r="D6" s="1196">
        <v>3</v>
      </c>
      <c r="E6" s="1196">
        <v>4</v>
      </c>
      <c r="F6" s="1196">
        <v>4</v>
      </c>
      <c r="G6" s="1196">
        <v>3</v>
      </c>
      <c r="H6" s="1196"/>
      <c r="I6" s="1301">
        <v>-0.25</v>
      </c>
      <c r="J6" s="1302">
        <v>-0.25</v>
      </c>
      <c r="K6" s="1301">
        <v>-0.224</v>
      </c>
      <c r="L6" s="1300">
        <v>-0.17</v>
      </c>
      <c r="N6" s="1208"/>
    </row>
    <row r="7" spans="1:14" ht="13.5" customHeight="1" x14ac:dyDescent="0.2">
      <c r="A7" s="1194" t="s">
        <v>404</v>
      </c>
      <c r="B7" s="1196">
        <v>0</v>
      </c>
      <c r="C7" s="1196">
        <v>0</v>
      </c>
      <c r="D7" s="1196">
        <v>0</v>
      </c>
      <c r="E7" s="1196">
        <v>0</v>
      </c>
      <c r="F7" s="1196">
        <v>0</v>
      </c>
      <c r="G7" s="1196">
        <v>1</v>
      </c>
      <c r="H7" s="1196"/>
      <c r="I7" s="1301"/>
      <c r="J7" s="1302"/>
      <c r="K7" s="1301"/>
      <c r="L7" s="1300"/>
    </row>
    <row r="8" spans="1:14" ht="13.5" customHeight="1" x14ac:dyDescent="0.2">
      <c r="A8" s="1200" t="s">
        <v>435</v>
      </c>
      <c r="B8" s="1199">
        <v>38</v>
      </c>
      <c r="C8" s="1199">
        <v>47</v>
      </c>
      <c r="D8" s="1199">
        <v>48</v>
      </c>
      <c r="E8" s="1199">
        <v>52</v>
      </c>
      <c r="F8" s="1199">
        <v>55</v>
      </c>
      <c r="G8" s="1199">
        <v>61</v>
      </c>
      <c r="H8" s="1199"/>
      <c r="I8" s="1314">
        <v>-0.19148936170212771</v>
      </c>
      <c r="J8" s="1315">
        <v>-0.30909090909090908</v>
      </c>
      <c r="K8" s="1314">
        <v>-0.246</v>
      </c>
      <c r="L8" s="1313">
        <v>-0.432</v>
      </c>
    </row>
    <row r="9" spans="1:14" ht="13.5" customHeight="1" x14ac:dyDescent="0.2">
      <c r="A9" s="1194" t="s">
        <v>170</v>
      </c>
      <c r="B9" s="1196">
        <v>-10</v>
      </c>
      <c r="C9" s="1196">
        <v>-10</v>
      </c>
      <c r="D9" s="1196">
        <v>-9</v>
      </c>
      <c r="E9" s="1196">
        <v>-7</v>
      </c>
      <c r="F9" s="1196">
        <v>-8</v>
      </c>
      <c r="G9" s="1196">
        <v>-10</v>
      </c>
      <c r="H9" s="1196"/>
      <c r="I9" s="1301">
        <v>0</v>
      </c>
      <c r="J9" s="1302">
        <v>0.25</v>
      </c>
      <c r="K9" s="1301">
        <v>-0.06</v>
      </c>
      <c r="L9" s="1300">
        <v>-0.10199999999999999</v>
      </c>
    </row>
    <row r="10" spans="1:14" ht="13.5" customHeight="1" x14ac:dyDescent="0.2">
      <c r="A10" s="1194" t="s">
        <v>436</v>
      </c>
      <c r="B10" s="1196">
        <v>-4</v>
      </c>
      <c r="C10" s="1196">
        <v>-5</v>
      </c>
      <c r="D10" s="1196">
        <v>-4</v>
      </c>
      <c r="E10" s="1196">
        <v>-4</v>
      </c>
      <c r="F10" s="1196">
        <v>-4</v>
      </c>
      <c r="G10" s="1196">
        <v>-6</v>
      </c>
      <c r="H10" s="1196"/>
      <c r="I10" s="1301">
        <v>-0.19999999999999996</v>
      </c>
      <c r="J10" s="1302">
        <v>0</v>
      </c>
      <c r="K10" s="1301">
        <v>-0.29799999999999999</v>
      </c>
      <c r="L10" s="1300">
        <v>-0.127</v>
      </c>
    </row>
    <row r="11" spans="1:14" ht="13.5" customHeight="1" x14ac:dyDescent="0.2">
      <c r="A11" s="1200" t="s">
        <v>437</v>
      </c>
      <c r="B11" s="1199">
        <v>-15</v>
      </c>
      <c r="C11" s="1199">
        <v>-16</v>
      </c>
      <c r="D11" s="1199">
        <v>-14</v>
      </c>
      <c r="E11" s="1199">
        <v>-12</v>
      </c>
      <c r="F11" s="1199">
        <v>-13</v>
      </c>
      <c r="G11" s="1199">
        <v>-16</v>
      </c>
      <c r="H11" s="1199"/>
      <c r="I11" s="1314">
        <v>-6.25E-2</v>
      </c>
      <c r="J11" s="1315">
        <v>0.15384615384615374</v>
      </c>
      <c r="K11" s="1314">
        <v>-0.17</v>
      </c>
      <c r="L11" s="1313">
        <v>-0.13300000000000001</v>
      </c>
    </row>
    <row r="12" spans="1:14" ht="13.5" customHeight="1" x14ac:dyDescent="0.2">
      <c r="A12" s="1200" t="s">
        <v>186</v>
      </c>
      <c r="B12" s="1199">
        <v>23</v>
      </c>
      <c r="C12" s="1199">
        <v>31</v>
      </c>
      <c r="D12" s="1199">
        <v>34</v>
      </c>
      <c r="E12" s="1199">
        <v>40</v>
      </c>
      <c r="F12" s="1199">
        <v>42</v>
      </c>
      <c r="G12" s="1199">
        <v>45</v>
      </c>
      <c r="H12" s="1199"/>
      <c r="I12" s="1314">
        <v>-0.25806451612903225</v>
      </c>
      <c r="J12" s="1315">
        <v>-0.45238095238095233</v>
      </c>
      <c r="K12" s="1314">
        <v>-0.28599999999999998</v>
      </c>
      <c r="L12" s="1313">
        <v>-0.53</v>
      </c>
    </row>
    <row r="13" spans="1:14" ht="13.5" customHeight="1" x14ac:dyDescent="0.2">
      <c r="A13" s="1194" t="s">
        <v>188</v>
      </c>
      <c r="B13" s="1196">
        <v>-15</v>
      </c>
      <c r="C13" s="1196">
        <v>-9</v>
      </c>
      <c r="D13" s="1196">
        <v>-3</v>
      </c>
      <c r="E13" s="1196">
        <v>-15</v>
      </c>
      <c r="F13" s="1196">
        <v>-4</v>
      </c>
      <c r="G13" s="1196">
        <v>-2</v>
      </c>
      <c r="H13" s="1196"/>
      <c r="I13" s="1301">
        <v>0.66666666666666674</v>
      </c>
      <c r="J13" s="1302">
        <v>2.75</v>
      </c>
      <c r="K13" s="1301">
        <v>0.79100000000000004</v>
      </c>
      <c r="L13" s="1300">
        <v>2.1459999999999999</v>
      </c>
    </row>
    <row r="14" spans="1:14" ht="13.5" customHeight="1" x14ac:dyDescent="0.2">
      <c r="A14" s="1200" t="s">
        <v>189</v>
      </c>
      <c r="B14" s="1199">
        <v>8</v>
      </c>
      <c r="C14" s="1199">
        <v>22</v>
      </c>
      <c r="D14" s="1199">
        <v>31</v>
      </c>
      <c r="E14" s="1199">
        <v>25</v>
      </c>
      <c r="F14" s="1199">
        <v>38</v>
      </c>
      <c r="G14" s="1199">
        <v>43</v>
      </c>
      <c r="H14" s="1199"/>
      <c r="I14" s="1314">
        <v>-0.63636363636363635</v>
      </c>
      <c r="J14" s="1315">
        <v>-0.78947368421052633</v>
      </c>
      <c r="K14" s="1314">
        <v>-0.65100000000000002</v>
      </c>
      <c r="L14" s="1313">
        <v>-0.81</v>
      </c>
    </row>
    <row r="15" spans="1:14" ht="13.5" customHeight="1" x14ac:dyDescent="0.2">
      <c r="A15" s="1194"/>
      <c r="B15" s="1225"/>
      <c r="C15" s="1312"/>
      <c r="D15" s="1312"/>
      <c r="E15" s="1312"/>
      <c r="F15" s="1312"/>
      <c r="G15" s="1312"/>
      <c r="H15" s="1312"/>
      <c r="I15" s="1310"/>
      <c r="J15" s="1311"/>
      <c r="K15" s="1310"/>
      <c r="L15" s="1309"/>
    </row>
    <row r="16" spans="1:14" ht="13.5" customHeight="1" x14ac:dyDescent="0.2">
      <c r="A16" s="1194" t="s">
        <v>406</v>
      </c>
      <c r="B16" s="1196">
        <v>39</v>
      </c>
      <c r="C16" s="1193">
        <v>34</v>
      </c>
      <c r="D16" s="1193">
        <v>29</v>
      </c>
      <c r="E16" s="1193">
        <v>23</v>
      </c>
      <c r="F16" s="1193">
        <v>24</v>
      </c>
      <c r="G16" s="1193">
        <v>26</v>
      </c>
      <c r="H16" s="1193"/>
      <c r="I16" s="1307"/>
      <c r="J16" s="1308"/>
      <c r="K16" s="1307"/>
      <c r="L16" s="1306"/>
    </row>
    <row r="17" spans="1:14" ht="13.5" customHeight="1" x14ac:dyDescent="0.2">
      <c r="A17" s="1194" t="s">
        <v>407</v>
      </c>
      <c r="B17" s="1196">
        <v>6</v>
      </c>
      <c r="C17" s="1229">
        <v>15</v>
      </c>
      <c r="D17" s="1229">
        <v>20</v>
      </c>
      <c r="E17" s="1229">
        <v>16</v>
      </c>
      <c r="F17" s="1229">
        <v>24</v>
      </c>
      <c r="G17" s="1229">
        <v>27</v>
      </c>
      <c r="H17" s="1229"/>
      <c r="I17" s="1304"/>
      <c r="J17" s="1305"/>
      <c r="K17" s="1304"/>
      <c r="L17" s="1303"/>
    </row>
    <row r="18" spans="1:14" ht="13.5" customHeight="1" x14ac:dyDescent="0.2">
      <c r="A18" s="1194" t="s">
        <v>408</v>
      </c>
      <c r="B18" s="2450">
        <v>457</v>
      </c>
      <c r="C18" s="1229">
        <v>430</v>
      </c>
      <c r="D18" s="1229">
        <v>459</v>
      </c>
      <c r="E18" s="1229">
        <v>484</v>
      </c>
      <c r="F18" s="1229">
        <v>505</v>
      </c>
      <c r="G18" s="1229">
        <v>471</v>
      </c>
      <c r="H18" s="1229"/>
      <c r="I18" s="2451">
        <v>6.2790697674418583E-2</v>
      </c>
      <c r="J18" s="2452">
        <v>-9.5049504950495023E-2</v>
      </c>
      <c r="K18" s="1301"/>
      <c r="L18" s="1300"/>
    </row>
    <row r="19" spans="1:14" ht="13.5" customHeight="1" x14ac:dyDescent="0.2">
      <c r="A19" s="1194" t="s">
        <v>409</v>
      </c>
      <c r="B19" s="1193">
        <v>2575</v>
      </c>
      <c r="C19" s="1229">
        <v>2744</v>
      </c>
      <c r="D19" s="1229">
        <v>2911</v>
      </c>
      <c r="E19" s="1229">
        <v>3140</v>
      </c>
      <c r="F19" s="1229">
        <v>3289</v>
      </c>
      <c r="G19" s="1229">
        <v>3363</v>
      </c>
      <c r="H19" s="1229"/>
      <c r="I19" s="1301">
        <v>-6.1588921282798803E-2</v>
      </c>
      <c r="J19" s="1302">
        <v>-0.21708726056552141</v>
      </c>
      <c r="K19" s="1301"/>
      <c r="L19" s="1300"/>
    </row>
    <row r="20" spans="1:14" ht="13.5" customHeight="1" thickBot="1" x14ac:dyDescent="0.25">
      <c r="A20" s="1194" t="s">
        <v>410</v>
      </c>
      <c r="B20" s="1299">
        <v>619</v>
      </c>
      <c r="C20" s="1193">
        <v>722</v>
      </c>
      <c r="D20" s="1193">
        <v>776</v>
      </c>
      <c r="E20" s="1193">
        <v>792</v>
      </c>
      <c r="F20" s="1193">
        <v>809</v>
      </c>
      <c r="G20" s="1193">
        <v>846</v>
      </c>
      <c r="H20" s="1193"/>
      <c r="I20" s="1297">
        <v>-0.14265927977839332</v>
      </c>
      <c r="J20" s="1298">
        <v>-0.23485784919653896</v>
      </c>
      <c r="K20" s="1297"/>
      <c r="L20" s="1296"/>
    </row>
    <row r="21" spans="1:14" ht="13.5" customHeight="1" x14ac:dyDescent="0.2"/>
    <row r="22" spans="1:14" ht="13.5" customHeight="1" thickBot="1" x14ac:dyDescent="0.25"/>
    <row r="23" spans="1:14" ht="13.5" customHeight="1" x14ac:dyDescent="0.2">
      <c r="A23" s="1207" t="s">
        <v>507</v>
      </c>
      <c r="B23" s="1206"/>
      <c r="I23" s="1223" t="s">
        <v>403</v>
      </c>
      <c r="J23" s="1224"/>
      <c r="K23" s="1223" t="s">
        <v>411</v>
      </c>
      <c r="L23" s="1295"/>
      <c r="M23" s="1206"/>
    </row>
    <row r="24" spans="1:14" ht="13.5" customHeight="1" x14ac:dyDescent="0.2">
      <c r="I24" s="1250"/>
      <c r="J24" s="1208"/>
      <c r="K24" s="1250"/>
      <c r="L24" s="1219"/>
      <c r="N24" s="1208"/>
    </row>
    <row r="25" spans="1:14" ht="13.5" customHeight="1" thickBot="1" x14ac:dyDescent="0.25">
      <c r="A25" s="1204" t="s">
        <v>412</v>
      </c>
      <c r="B25" s="1204" t="s">
        <v>1364</v>
      </c>
      <c r="C25" s="1203" t="s">
        <v>580</v>
      </c>
      <c r="D25" s="1203" t="s">
        <v>131</v>
      </c>
      <c r="E25" s="1203" t="s">
        <v>132</v>
      </c>
      <c r="F25" s="1203" t="s">
        <v>133</v>
      </c>
      <c r="G25" s="1203" t="s">
        <v>134</v>
      </c>
      <c r="H25" s="1203"/>
      <c r="I25" s="1218" t="s">
        <v>1460</v>
      </c>
      <c r="J25" s="1203" t="s">
        <v>1459</v>
      </c>
      <c r="K25" s="1218" t="s">
        <v>1460</v>
      </c>
      <c r="L25" s="1217" t="s">
        <v>1459</v>
      </c>
      <c r="N25" s="1208"/>
    </row>
    <row r="26" spans="1:14" ht="13.5" customHeight="1" x14ac:dyDescent="0.2">
      <c r="A26" s="1194" t="s">
        <v>413</v>
      </c>
      <c r="B26" s="1213">
        <v>3.7</v>
      </c>
      <c r="C26" s="1213">
        <v>3.8</v>
      </c>
      <c r="D26" s="1213">
        <v>3.8</v>
      </c>
      <c r="E26" s="1213">
        <v>4.7</v>
      </c>
      <c r="F26" s="1213">
        <v>5.3</v>
      </c>
      <c r="G26" s="1213">
        <v>5.7</v>
      </c>
      <c r="H26" s="1213"/>
      <c r="I26" s="1215">
        <v>-2.631578947368407E-2</v>
      </c>
      <c r="J26" s="1216">
        <v>-0.30188679245283012</v>
      </c>
      <c r="K26" s="1215"/>
      <c r="L26" s="1214"/>
      <c r="N26" s="1208"/>
    </row>
    <row r="27" spans="1:14" ht="13.5" customHeight="1" thickBot="1" x14ac:dyDescent="0.25">
      <c r="A27" s="1294" t="s">
        <v>414</v>
      </c>
      <c r="B27" s="1292">
        <v>0</v>
      </c>
      <c r="C27" s="1292">
        <v>0.2</v>
      </c>
      <c r="D27" s="1292">
        <v>0.2</v>
      </c>
      <c r="E27" s="1292">
        <v>0.3</v>
      </c>
      <c r="F27" s="1292">
        <v>0.3</v>
      </c>
      <c r="G27" s="1292">
        <v>0.3</v>
      </c>
      <c r="H27" s="1292"/>
      <c r="I27" s="1290">
        <v>-1</v>
      </c>
      <c r="J27" s="1291">
        <v>-1</v>
      </c>
      <c r="K27" s="1290"/>
      <c r="L27" s="1289"/>
      <c r="N27" s="1208"/>
    </row>
    <row r="28" spans="1:14" ht="13.5" customHeight="1" x14ac:dyDescent="0.2">
      <c r="A28" s="1200" t="s">
        <v>416</v>
      </c>
      <c r="B28" s="1288">
        <v>3.7</v>
      </c>
      <c r="C28" s="1288">
        <v>4</v>
      </c>
      <c r="D28" s="1288">
        <v>4</v>
      </c>
      <c r="E28" s="1288">
        <v>5</v>
      </c>
      <c r="F28" s="1288">
        <v>5.6</v>
      </c>
      <c r="G28" s="1288">
        <v>6</v>
      </c>
      <c r="H28" s="1288"/>
      <c r="I28" s="1248">
        <v>-7.4999999999999956E-2</v>
      </c>
      <c r="J28" s="1249">
        <v>-0.33928571428571419</v>
      </c>
      <c r="K28" s="1248">
        <v>-0.08</v>
      </c>
      <c r="L28" s="1282">
        <v>-0.37</v>
      </c>
    </row>
    <row r="29" spans="1:14" ht="13.5" customHeight="1" x14ac:dyDescent="0.2">
      <c r="A29" s="1194"/>
      <c r="B29" s="1196"/>
      <c r="C29" s="1196"/>
      <c r="D29" s="1196"/>
      <c r="E29" s="1196"/>
      <c r="F29" s="1196"/>
      <c r="G29" s="1196"/>
      <c r="H29" s="1196"/>
      <c r="I29" s="1215"/>
      <c r="J29" s="1216"/>
      <c r="K29" s="1215"/>
      <c r="L29" s="1271"/>
    </row>
    <row r="30" spans="1:14" ht="13.5" customHeight="1" x14ac:dyDescent="0.2">
      <c r="A30" s="1194" t="s">
        <v>417</v>
      </c>
      <c r="B30" s="1196">
        <v>0.7</v>
      </c>
      <c r="C30" s="1213">
        <v>0.6</v>
      </c>
      <c r="D30" s="1213">
        <v>0.6</v>
      </c>
      <c r="E30" s="1213">
        <v>0.6</v>
      </c>
      <c r="F30" s="1213">
        <v>0.5</v>
      </c>
      <c r="G30" s="1213">
        <v>0.7</v>
      </c>
      <c r="H30" s="1213"/>
      <c r="I30" s="1215">
        <v>0.16666666666666674</v>
      </c>
      <c r="J30" s="1216">
        <v>0.39999999999999991</v>
      </c>
      <c r="K30" s="1215"/>
      <c r="L30" s="1271"/>
    </row>
    <row r="31" spans="1:14" ht="13.5" customHeight="1" thickBot="1" x14ac:dyDescent="0.25">
      <c r="A31" s="1294" t="s">
        <v>418</v>
      </c>
      <c r="B31" s="1293">
        <v>0.2</v>
      </c>
      <c r="C31" s="1292">
        <v>0.1</v>
      </c>
      <c r="D31" s="1292">
        <v>0.1</v>
      </c>
      <c r="E31" s="1292">
        <v>0.1</v>
      </c>
      <c r="F31" s="1292">
        <v>0.1</v>
      </c>
      <c r="G31" s="1292">
        <v>0.1</v>
      </c>
      <c r="H31" s="1292"/>
      <c r="I31" s="1290">
        <v>1</v>
      </c>
      <c r="J31" s="1291">
        <v>1</v>
      </c>
      <c r="K31" s="1290"/>
      <c r="L31" s="1289"/>
    </row>
    <row r="32" spans="1:14" ht="13.5" customHeight="1" thickBot="1" x14ac:dyDescent="0.25">
      <c r="A32" s="1200" t="s">
        <v>419</v>
      </c>
      <c r="B32" s="1199">
        <v>0.89999999999999991</v>
      </c>
      <c r="C32" s="1288">
        <v>0.7</v>
      </c>
      <c r="D32" s="1288">
        <v>0.7</v>
      </c>
      <c r="E32" s="1288">
        <v>0.7</v>
      </c>
      <c r="F32" s="1288">
        <v>0.6</v>
      </c>
      <c r="G32" s="1288">
        <v>0.79999999999999993</v>
      </c>
      <c r="H32" s="1288"/>
      <c r="I32" s="1286">
        <v>0.28571428571428559</v>
      </c>
      <c r="J32" s="1287">
        <v>0.5</v>
      </c>
      <c r="K32" s="1286">
        <v>0.08</v>
      </c>
      <c r="L32" s="1285">
        <v>0.23</v>
      </c>
    </row>
    <row r="33" spans="1:12" ht="13.5" customHeight="1" x14ac:dyDescent="0.2"/>
    <row r="34" spans="1:12" ht="13.5" customHeight="1" thickBot="1" x14ac:dyDescent="0.25"/>
    <row r="35" spans="1:12" ht="13.5" customHeight="1" x14ac:dyDescent="0.2">
      <c r="A35" s="1207" t="s">
        <v>508</v>
      </c>
      <c r="B35" s="1206"/>
      <c r="I35" s="1223" t="s">
        <v>403</v>
      </c>
      <c r="J35" s="1265"/>
    </row>
    <row r="36" spans="1:12" ht="13.5" customHeight="1" x14ac:dyDescent="0.2">
      <c r="I36" s="1250"/>
      <c r="J36" s="1219"/>
    </row>
    <row r="37" spans="1:12" ht="13.5" customHeight="1" thickBot="1" x14ac:dyDescent="0.25">
      <c r="A37" s="1204" t="s">
        <v>130</v>
      </c>
      <c r="B37" s="1204" t="s">
        <v>1364</v>
      </c>
      <c r="C37" s="1203" t="s">
        <v>580</v>
      </c>
      <c r="D37" s="1203" t="s">
        <v>131</v>
      </c>
      <c r="E37" s="1203" t="s">
        <v>132</v>
      </c>
      <c r="F37" s="1203" t="s">
        <v>133</v>
      </c>
      <c r="G37" s="1203" t="s">
        <v>134</v>
      </c>
      <c r="H37" s="1203"/>
      <c r="I37" s="1218" t="s">
        <v>1460</v>
      </c>
      <c r="J37" s="1217" t="s">
        <v>1459</v>
      </c>
      <c r="K37" s="1202"/>
      <c r="L37" s="1202"/>
    </row>
    <row r="38" spans="1:12" ht="13.5" customHeight="1" x14ac:dyDescent="0.2">
      <c r="A38" s="1194" t="s">
        <v>141</v>
      </c>
      <c r="B38" s="1196">
        <v>-21</v>
      </c>
      <c r="C38" s="1196">
        <v>-29</v>
      </c>
      <c r="D38" s="1196">
        <v>-30</v>
      </c>
      <c r="E38" s="1196">
        <v>-28</v>
      </c>
      <c r="F38" s="1196">
        <v>-27</v>
      </c>
      <c r="G38" s="1196">
        <v>-25</v>
      </c>
      <c r="H38" s="1196"/>
      <c r="I38" s="1215">
        <v>-0.27586206896551724</v>
      </c>
      <c r="J38" s="1214">
        <v>-0.22222222222222221</v>
      </c>
      <c r="K38" s="1284"/>
      <c r="L38" s="1284"/>
    </row>
    <row r="39" spans="1:12" ht="13.5" customHeight="1" x14ac:dyDescent="0.2">
      <c r="A39" s="1194" t="s">
        <v>118</v>
      </c>
      <c r="B39" s="1196">
        <v>10</v>
      </c>
      <c r="C39" s="1196">
        <v>-3</v>
      </c>
      <c r="D39" s="1196">
        <v>-4</v>
      </c>
      <c r="E39" s="1196">
        <v>-11</v>
      </c>
      <c r="F39" s="1196">
        <v>2</v>
      </c>
      <c r="G39" s="1196">
        <v>-5</v>
      </c>
      <c r="H39" s="1196"/>
      <c r="I39" s="1215">
        <v>-4.3333333333333339</v>
      </c>
      <c r="J39" s="1271">
        <v>4</v>
      </c>
      <c r="K39" s="1279"/>
      <c r="L39" s="1279"/>
    </row>
    <row r="40" spans="1:12" ht="13.5" customHeight="1" x14ac:dyDescent="0.2">
      <c r="A40" s="1194" t="s">
        <v>148</v>
      </c>
      <c r="B40" s="1196">
        <v>99</v>
      </c>
      <c r="C40" s="1196">
        <v>183</v>
      </c>
      <c r="D40" s="1196">
        <v>147</v>
      </c>
      <c r="E40" s="1196">
        <v>80</v>
      </c>
      <c r="F40" s="1196">
        <v>36</v>
      </c>
      <c r="G40" s="1196">
        <v>108</v>
      </c>
      <c r="H40" s="1196"/>
      <c r="I40" s="1215">
        <v>-0.45901639344262291</v>
      </c>
      <c r="J40" s="1271">
        <v>1.75</v>
      </c>
      <c r="K40" s="1279"/>
      <c r="L40" s="1279"/>
    </row>
    <row r="41" spans="1:12" ht="13.5" customHeight="1" x14ac:dyDescent="0.2">
      <c r="A41" s="1194" t="s">
        <v>404</v>
      </c>
      <c r="B41" s="1196">
        <v>4</v>
      </c>
      <c r="C41" s="1196">
        <v>-1</v>
      </c>
      <c r="D41" s="1196">
        <v>1</v>
      </c>
      <c r="E41" s="1196">
        <v>0</v>
      </c>
      <c r="F41" s="1196">
        <v>0</v>
      </c>
      <c r="G41" s="1196">
        <v>-1</v>
      </c>
      <c r="H41" s="1196"/>
      <c r="I41" s="1215"/>
      <c r="J41" s="1271"/>
      <c r="K41" s="1279"/>
      <c r="L41" s="1279"/>
    </row>
    <row r="42" spans="1:12" ht="13.5" customHeight="1" x14ac:dyDescent="0.2">
      <c r="A42" s="1200" t="s">
        <v>435</v>
      </c>
      <c r="B42" s="1199">
        <v>92</v>
      </c>
      <c r="C42" s="1199">
        <v>150</v>
      </c>
      <c r="D42" s="1199">
        <v>114</v>
      </c>
      <c r="E42" s="1199">
        <v>41</v>
      </c>
      <c r="F42" s="1199">
        <v>11</v>
      </c>
      <c r="G42" s="1199">
        <v>77</v>
      </c>
      <c r="H42" s="1199"/>
      <c r="I42" s="1248">
        <v>-0.38666666666666671</v>
      </c>
      <c r="J42" s="1282">
        <v>7.3636363636363633</v>
      </c>
      <c r="K42" s="1281"/>
      <c r="L42" s="1283"/>
    </row>
    <row r="43" spans="1:12" ht="13.5" customHeight="1" x14ac:dyDescent="0.2">
      <c r="A43" s="1194" t="s">
        <v>170</v>
      </c>
      <c r="B43" s="1196">
        <v>-136</v>
      </c>
      <c r="C43" s="1196">
        <v>-151</v>
      </c>
      <c r="D43" s="1196">
        <v>-136</v>
      </c>
      <c r="E43" s="1196">
        <v>-142</v>
      </c>
      <c r="F43" s="1196">
        <v>-121</v>
      </c>
      <c r="G43" s="1196">
        <v>-146</v>
      </c>
      <c r="H43" s="1196"/>
      <c r="I43" s="1215">
        <v>-9.9337748344370813E-2</v>
      </c>
      <c r="J43" s="1271">
        <v>0.12396694214876036</v>
      </c>
      <c r="K43" s="1279"/>
      <c r="L43" s="1279"/>
    </row>
    <row r="44" spans="1:12" ht="13.5" customHeight="1" x14ac:dyDescent="0.2">
      <c r="A44" s="1194" t="s">
        <v>436</v>
      </c>
      <c r="B44" s="1196">
        <v>71</v>
      </c>
      <c r="C44" s="1196">
        <v>63</v>
      </c>
      <c r="D44" s="1196">
        <v>79</v>
      </c>
      <c r="E44" s="1196">
        <v>76</v>
      </c>
      <c r="F44" s="1196">
        <v>74</v>
      </c>
      <c r="G44" s="1196">
        <v>41</v>
      </c>
      <c r="H44" s="1196"/>
      <c r="I44" s="1215">
        <v>0.12698412698412698</v>
      </c>
      <c r="J44" s="1271">
        <v>-4.0540540540540571E-2</v>
      </c>
      <c r="K44" s="1279"/>
      <c r="L44" s="1279"/>
    </row>
    <row r="45" spans="1:12" ht="13.5" customHeight="1" x14ac:dyDescent="0.2">
      <c r="A45" s="1200" t="s">
        <v>437</v>
      </c>
      <c r="B45" s="1199">
        <v>-71</v>
      </c>
      <c r="C45" s="1199">
        <v>-92</v>
      </c>
      <c r="D45" s="1199">
        <v>-62</v>
      </c>
      <c r="E45" s="1199">
        <v>-70</v>
      </c>
      <c r="F45" s="1199">
        <v>-50</v>
      </c>
      <c r="G45" s="1199">
        <v>-107</v>
      </c>
      <c r="H45" s="1199"/>
      <c r="I45" s="1248">
        <v>-0.22826086956521741</v>
      </c>
      <c r="J45" s="1282">
        <v>0.41999999999999993</v>
      </c>
      <c r="K45" s="1281"/>
      <c r="L45" s="1281"/>
    </row>
    <row r="46" spans="1:12" ht="13.5" customHeight="1" x14ac:dyDescent="0.2">
      <c r="A46" s="1200" t="s">
        <v>186</v>
      </c>
      <c r="B46" s="1199">
        <v>21</v>
      </c>
      <c r="C46" s="1199">
        <v>58</v>
      </c>
      <c r="D46" s="1199">
        <v>52</v>
      </c>
      <c r="E46" s="1199">
        <v>-29</v>
      </c>
      <c r="F46" s="1199">
        <v>-39</v>
      </c>
      <c r="G46" s="1199">
        <v>-30</v>
      </c>
      <c r="H46" s="1199"/>
      <c r="I46" s="1248">
        <v>-0.63793103448275867</v>
      </c>
      <c r="J46" s="1282">
        <v>-1.5384615384615383</v>
      </c>
      <c r="K46" s="1281"/>
      <c r="L46" s="1281"/>
    </row>
    <row r="47" spans="1:12" ht="13.5" customHeight="1" x14ac:dyDescent="0.2">
      <c r="A47" s="1194" t="s">
        <v>188</v>
      </c>
      <c r="B47" s="1196">
        <v>0</v>
      </c>
      <c r="C47" s="1195">
        <v>0</v>
      </c>
      <c r="D47" s="1196">
        <v>0</v>
      </c>
      <c r="E47" s="1196">
        <v>0</v>
      </c>
      <c r="F47" s="1196">
        <v>2</v>
      </c>
      <c r="G47" s="1196">
        <v>11</v>
      </c>
      <c r="H47" s="1196"/>
      <c r="I47" s="1215"/>
      <c r="J47" s="1271">
        <v>-1</v>
      </c>
      <c r="K47" s="1279"/>
      <c r="L47" s="1279"/>
    </row>
    <row r="48" spans="1:12" ht="13.5" customHeight="1" x14ac:dyDescent="0.2">
      <c r="A48" s="1200" t="s">
        <v>189</v>
      </c>
      <c r="B48" s="1199">
        <v>21</v>
      </c>
      <c r="C48" s="1198">
        <v>58</v>
      </c>
      <c r="D48" s="1199">
        <v>52</v>
      </c>
      <c r="E48" s="1199">
        <v>-29</v>
      </c>
      <c r="F48" s="1199">
        <v>-37</v>
      </c>
      <c r="G48" s="1199">
        <v>-19</v>
      </c>
      <c r="H48" s="1199"/>
      <c r="I48" s="1248">
        <v>-0.63793103448275867</v>
      </c>
      <c r="J48" s="1282">
        <v>-1.5675675675675675</v>
      </c>
      <c r="K48" s="1281"/>
      <c r="L48" s="1281"/>
    </row>
    <row r="49" spans="1:12" ht="13.5" customHeight="1" x14ac:dyDescent="0.2">
      <c r="A49" s="1194"/>
      <c r="B49" s="1196"/>
      <c r="C49" s="1196"/>
      <c r="D49" s="1196"/>
      <c r="E49" s="1196"/>
      <c r="F49" s="1196"/>
      <c r="G49" s="1196"/>
      <c r="H49" s="1196"/>
      <c r="I49" s="1245"/>
      <c r="J49" s="1280"/>
      <c r="K49" s="1279"/>
      <c r="L49" s="1279"/>
    </row>
    <row r="50" spans="1:12" ht="13.5" customHeight="1" x14ac:dyDescent="0.2">
      <c r="A50" s="1194" t="s">
        <v>408</v>
      </c>
      <c r="B50" s="2449">
        <v>1724</v>
      </c>
      <c r="C50" s="1229">
        <v>1942</v>
      </c>
      <c r="D50" s="1229">
        <v>2039</v>
      </c>
      <c r="E50" s="1229">
        <v>2060</v>
      </c>
      <c r="F50" s="1229">
        <v>2126</v>
      </c>
      <c r="G50" s="1229">
        <v>1783</v>
      </c>
      <c r="H50" s="1229"/>
      <c r="I50" s="1215">
        <v>-0.1091658084449022</v>
      </c>
      <c r="J50" s="1271">
        <v>-0.18626528692380051</v>
      </c>
      <c r="K50" s="1278"/>
      <c r="L50" s="1278"/>
    </row>
    <row r="51" spans="1:12" ht="13.5" customHeight="1" x14ac:dyDescent="0.2">
      <c r="A51" s="1194" t="s">
        <v>409</v>
      </c>
      <c r="B51" s="1193">
        <v>7657</v>
      </c>
      <c r="C51" s="1229">
        <v>9373</v>
      </c>
      <c r="D51" s="1229">
        <v>10207</v>
      </c>
      <c r="E51" s="1229">
        <v>10103</v>
      </c>
      <c r="F51" s="1229">
        <v>10590</v>
      </c>
      <c r="G51" s="1229">
        <v>9517</v>
      </c>
      <c r="H51" s="1229"/>
      <c r="I51" s="1215">
        <v>-0.18307905686546466</v>
      </c>
      <c r="J51" s="1271">
        <v>-0.27695939565627947</v>
      </c>
      <c r="K51" s="1278"/>
      <c r="L51" s="1278"/>
    </row>
    <row r="52" spans="1:12" ht="13.5" customHeight="1" thickBot="1" x14ac:dyDescent="0.25">
      <c r="A52" s="1194" t="s">
        <v>410</v>
      </c>
      <c r="B52" s="1193">
        <v>3152</v>
      </c>
      <c r="C52" s="1229">
        <v>3090</v>
      </c>
      <c r="D52" s="1229">
        <v>3061</v>
      </c>
      <c r="E52" s="1229">
        <v>3010</v>
      </c>
      <c r="F52" s="1229">
        <v>2961</v>
      </c>
      <c r="G52" s="1229">
        <v>2923</v>
      </c>
      <c r="H52" s="1229"/>
      <c r="I52" s="1211">
        <v>2.0064724919093946E-2</v>
      </c>
      <c r="J52" s="1270">
        <v>6.4505234718000626E-2</v>
      </c>
      <c r="K52" s="1277"/>
      <c r="L52" s="1277"/>
    </row>
    <row r="53" spans="1:12" ht="13.5" customHeight="1" x14ac:dyDescent="0.2">
      <c r="B53" s="1196"/>
      <c r="C53" s="1276"/>
      <c r="D53" s="1276"/>
      <c r="E53" s="1196"/>
      <c r="F53" s="1196"/>
      <c r="G53" s="1196"/>
      <c r="H53" s="1196"/>
      <c r="I53" s="1196"/>
      <c r="J53" s="1196"/>
    </row>
    <row r="54" spans="1:12" ht="13.5" customHeight="1" thickBot="1" x14ac:dyDescent="0.25">
      <c r="B54" s="1196"/>
      <c r="C54" s="1196"/>
      <c r="D54" s="1196"/>
      <c r="E54" s="1196"/>
      <c r="F54" s="1196"/>
      <c r="G54" s="1196"/>
      <c r="H54" s="1196"/>
      <c r="I54" s="1196"/>
      <c r="J54" s="1196"/>
    </row>
    <row r="55" spans="1:12" ht="13.5" customHeight="1" x14ac:dyDescent="0.2">
      <c r="A55" s="1207" t="s">
        <v>509</v>
      </c>
      <c r="B55" s="1275"/>
      <c r="C55" s="1196"/>
      <c r="D55" s="1196"/>
      <c r="E55" s="1196"/>
      <c r="F55" s="1196"/>
      <c r="G55" s="1196"/>
      <c r="H55" s="1196"/>
      <c r="I55" s="1274" t="s">
        <v>403</v>
      </c>
      <c r="J55" s="1273"/>
    </row>
    <row r="56" spans="1:12" ht="15" x14ac:dyDescent="0.25">
      <c r="A56" s="1179"/>
      <c r="B56" s="1196"/>
      <c r="C56" s="1196"/>
      <c r="D56" s="1196"/>
      <c r="E56" s="1196"/>
      <c r="F56" s="1196"/>
      <c r="G56" s="1196"/>
      <c r="H56" s="1196"/>
      <c r="I56" s="1245"/>
      <c r="J56" s="1238"/>
      <c r="K56" s="1208"/>
      <c r="L56" s="1208"/>
    </row>
    <row r="57" spans="1:12" ht="12" thickBot="1" x14ac:dyDescent="0.25">
      <c r="A57" s="1204" t="s">
        <v>412</v>
      </c>
      <c r="B57" s="1204" t="s">
        <v>1364</v>
      </c>
      <c r="C57" s="1203" t="s">
        <v>580</v>
      </c>
      <c r="D57" s="1203" t="s">
        <v>131</v>
      </c>
      <c r="E57" s="1203" t="s">
        <v>132</v>
      </c>
      <c r="F57" s="1203" t="s">
        <v>133</v>
      </c>
      <c r="G57" s="1203" t="s">
        <v>134</v>
      </c>
      <c r="H57" s="1272"/>
      <c r="I57" s="1218" t="s">
        <v>1460</v>
      </c>
      <c r="J57" s="1217" t="s">
        <v>1459</v>
      </c>
      <c r="K57" s="1202"/>
      <c r="L57" s="1202"/>
    </row>
    <row r="58" spans="1:12" x14ac:dyDescent="0.2">
      <c r="A58" s="1194" t="s">
        <v>416</v>
      </c>
      <c r="B58" s="1213">
        <v>28.393999999999998</v>
      </c>
      <c r="C58" s="1213">
        <v>26.6</v>
      </c>
      <c r="D58" s="1213">
        <v>34</v>
      </c>
      <c r="E58" s="1213">
        <v>42.5</v>
      </c>
      <c r="F58" s="1213">
        <v>40.5</v>
      </c>
      <c r="G58" s="1213">
        <v>39.6</v>
      </c>
      <c r="H58" s="1213"/>
      <c r="I58" s="1215">
        <v>6.7443609022556306E-2</v>
      </c>
      <c r="J58" s="1271">
        <v>-0.29891358024691361</v>
      </c>
      <c r="K58" s="1269"/>
      <c r="L58" s="1269"/>
    </row>
    <row r="59" spans="1:12" ht="12" thickBot="1" x14ac:dyDescent="0.25">
      <c r="A59" s="1194" t="s">
        <v>419</v>
      </c>
      <c r="B59" s="1213">
        <v>16.382000000000001</v>
      </c>
      <c r="C59" s="1213">
        <v>5.9</v>
      </c>
      <c r="D59" s="1213">
        <v>18</v>
      </c>
      <c r="E59" s="1213">
        <v>21.8</v>
      </c>
      <c r="F59" s="1213">
        <v>24.2</v>
      </c>
      <c r="G59" s="1213">
        <v>11.2</v>
      </c>
      <c r="H59" s="1213"/>
      <c r="I59" s="1211">
        <v>1.7766101694915255</v>
      </c>
      <c r="J59" s="1270">
        <v>-0.32305785123966935</v>
      </c>
      <c r="K59" s="1269"/>
      <c r="L59" s="1269"/>
    </row>
  </sheetData>
  <printOptions horizontalCentered="1"/>
  <pageMargins left="0.7" right="0.7" top="0.75" bottom="0.75" header="0.3" footer="0.3"/>
  <pageSetup paperSize="9" scale="80" orientation="portrait" r:id="rId1"/>
  <headerFooter>
    <oddHeader>&amp;R&amp;"Arial,Normal"&amp;8Wholesale Banking</oddHeader>
    <oddFooter>&amp;C&amp;7Fact book - Q1 2017</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sheetPr>
  <dimension ref="F3"/>
  <sheetViews>
    <sheetView view="pageLayout" topLeftCell="A16" zoomScale="80" zoomScaleNormal="100" zoomScalePageLayoutView="80" workbookViewId="0">
      <selection activeCell="F30" sqref="F30"/>
    </sheetView>
  </sheetViews>
  <sheetFormatPr defaultRowHeight="15" x14ac:dyDescent="0.25"/>
  <cols>
    <col min="1" max="4" width="9.33203125" style="1"/>
    <col min="5" max="5" width="4.1640625" style="1" customWidth="1"/>
    <col min="6" max="16384" width="9.33203125" style="1"/>
  </cols>
  <sheetData>
    <row r="3" spans="6:6" ht="35.25" x14ac:dyDescent="0.5">
      <c r="F3" s="7"/>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59999389629810485"/>
  </sheetPr>
  <dimension ref="A1:J68"/>
  <sheetViews>
    <sheetView tabSelected="1" view="pageLayout" topLeftCell="A13" zoomScale="70" zoomScaleNormal="85" zoomScaleSheetLayoutView="100" zoomScalePageLayoutView="70" workbookViewId="0">
      <selection activeCell="J28" sqref="J28"/>
    </sheetView>
  </sheetViews>
  <sheetFormatPr defaultRowHeight="11.25" x14ac:dyDescent="0.2"/>
  <cols>
    <col min="1" max="1" width="36.6640625" style="2110" customWidth="1"/>
    <col min="2" max="2" width="8.1640625" style="2110" customWidth="1"/>
    <col min="3" max="3" width="10.6640625" style="2110" customWidth="1"/>
    <col min="4" max="4" width="10.1640625" style="2110" customWidth="1"/>
    <col min="5" max="6" width="8.5" style="2110" customWidth="1"/>
    <col min="7" max="7" width="10.1640625" style="2110" customWidth="1"/>
    <col min="8" max="9" width="9.6640625" style="2110" customWidth="1"/>
    <col min="10" max="10" width="11.5" style="2110" customWidth="1"/>
    <col min="11" max="11" width="9.6640625" style="2110" customWidth="1"/>
    <col min="12" max="16384" width="9.33203125" style="2110"/>
  </cols>
  <sheetData>
    <row r="1" spans="1:10" ht="13.5" customHeight="1" x14ac:dyDescent="0.2">
      <c r="A1" s="2229" t="s">
        <v>510</v>
      </c>
      <c r="B1" s="2165"/>
      <c r="C1" s="2165"/>
      <c r="D1" s="2165"/>
      <c r="G1" s="2163" t="s">
        <v>403</v>
      </c>
      <c r="H1" s="2186"/>
      <c r="I1" s="2163" t="s">
        <v>411</v>
      </c>
      <c r="J1" s="2185"/>
    </row>
    <row r="2" spans="1:10" ht="13.5" customHeight="1" x14ac:dyDescent="0.2">
      <c r="G2" s="2184"/>
      <c r="H2" s="2131"/>
      <c r="I2" s="2184"/>
      <c r="J2" s="2183"/>
    </row>
    <row r="3" spans="1:10" ht="13.5" customHeight="1" thickBot="1" x14ac:dyDescent="0.25">
      <c r="A3" s="2130" t="s">
        <v>130</v>
      </c>
      <c r="B3" s="2182" t="s">
        <v>1373</v>
      </c>
      <c r="C3" s="2182" t="s">
        <v>741</v>
      </c>
      <c r="D3" s="2182" t="s">
        <v>742</v>
      </c>
      <c r="E3" s="2182" t="s">
        <v>743</v>
      </c>
      <c r="F3" s="2182" t="s">
        <v>744</v>
      </c>
      <c r="G3" s="2156" t="s">
        <v>1460</v>
      </c>
      <c r="H3" s="2157" t="s">
        <v>1459</v>
      </c>
      <c r="I3" s="2156" t="s">
        <v>1460</v>
      </c>
      <c r="J3" s="2155" t="s">
        <v>1459</v>
      </c>
    </row>
    <row r="4" spans="1:10" ht="13.5" customHeight="1" x14ac:dyDescent="0.2">
      <c r="A4" s="2116" t="s">
        <v>141</v>
      </c>
      <c r="B4" s="2176">
        <v>29</v>
      </c>
      <c r="C4" s="2176">
        <v>30</v>
      </c>
      <c r="D4" s="2175">
        <v>27</v>
      </c>
      <c r="E4" s="2176">
        <v>27</v>
      </c>
      <c r="F4" s="2176">
        <v>26</v>
      </c>
      <c r="G4" s="2146">
        <v>-3.3333333333333333E-2</v>
      </c>
      <c r="H4" s="2174">
        <v>0.11538461538461539</v>
      </c>
      <c r="I4" s="2146">
        <v>-5.2440124539939598E-3</v>
      </c>
      <c r="J4" s="2138">
        <v>0.11235468618433744</v>
      </c>
    </row>
    <row r="5" spans="1:10" ht="13.5" customHeight="1" x14ac:dyDescent="0.2">
      <c r="A5" s="2116" t="s">
        <v>118</v>
      </c>
      <c r="B5" s="2175">
        <v>412</v>
      </c>
      <c r="C5" s="2175">
        <v>422</v>
      </c>
      <c r="D5" s="2175">
        <v>384</v>
      </c>
      <c r="E5" s="2176">
        <v>378</v>
      </c>
      <c r="F5" s="2176">
        <v>336</v>
      </c>
      <c r="G5" s="2146">
        <v>-2.3696682464454975E-2</v>
      </c>
      <c r="H5" s="2174">
        <v>0.22619047619047619</v>
      </c>
      <c r="I5" s="2146">
        <v>-2.8470380684515025E-2</v>
      </c>
      <c r="J5" s="2173">
        <v>0.21248692192925758</v>
      </c>
    </row>
    <row r="6" spans="1:10" ht="13.5" customHeight="1" x14ac:dyDescent="0.2">
      <c r="A6" s="2116" t="s">
        <v>148</v>
      </c>
      <c r="B6" s="2175">
        <v>85</v>
      </c>
      <c r="C6" s="2175">
        <v>86</v>
      </c>
      <c r="D6" s="2175">
        <v>70</v>
      </c>
      <c r="E6" s="2176">
        <v>85</v>
      </c>
      <c r="F6" s="2176">
        <v>109</v>
      </c>
      <c r="G6" s="2146">
        <v>-1.1627906976744186E-2</v>
      </c>
      <c r="H6" s="2174">
        <v>-0.22018348623853212</v>
      </c>
      <c r="I6" s="2146">
        <v>-1.7070787058189013E-2</v>
      </c>
      <c r="J6" s="2173">
        <v>-0.2298479955798694</v>
      </c>
    </row>
    <row r="7" spans="1:10" ht="13.5" customHeight="1" x14ac:dyDescent="0.2">
      <c r="A7" s="2116" t="s">
        <v>404</v>
      </c>
      <c r="B7" s="2175">
        <v>3</v>
      </c>
      <c r="C7" s="2175">
        <v>6</v>
      </c>
      <c r="D7" s="2175">
        <v>4</v>
      </c>
      <c r="E7" s="2176">
        <v>5</v>
      </c>
      <c r="F7" s="2176">
        <v>5</v>
      </c>
      <c r="G7" s="2146">
        <v>-0.5</v>
      </c>
      <c r="H7" s="2174">
        <v>-0.4</v>
      </c>
      <c r="I7" s="2146">
        <v>-0.4687668931135846</v>
      </c>
      <c r="J7" s="2173">
        <v>-0.40090733662188033</v>
      </c>
    </row>
    <row r="8" spans="1:10" ht="13.5" customHeight="1" x14ac:dyDescent="0.2">
      <c r="A8" s="2119" t="s">
        <v>435</v>
      </c>
      <c r="B8" s="2181">
        <v>529</v>
      </c>
      <c r="C8" s="2181">
        <v>544</v>
      </c>
      <c r="D8" s="2181">
        <v>485</v>
      </c>
      <c r="E8" s="2152">
        <v>495</v>
      </c>
      <c r="F8" s="2152">
        <v>476</v>
      </c>
      <c r="G8" s="2151">
        <v>-2.7573529411764705E-2</v>
      </c>
      <c r="H8" s="2180">
        <v>0.11134453781512606</v>
      </c>
      <c r="I8" s="2151">
        <v>-3.0220131365446615E-2</v>
      </c>
      <c r="J8" s="2179">
        <v>9.9193535485052275E-2</v>
      </c>
    </row>
    <row r="9" spans="1:10" ht="13.5" customHeight="1" x14ac:dyDescent="0.2">
      <c r="A9" s="2116" t="s">
        <v>170</v>
      </c>
      <c r="B9" s="2175">
        <v>-128</v>
      </c>
      <c r="C9" s="2175">
        <v>-128</v>
      </c>
      <c r="D9" s="2175">
        <v>-124</v>
      </c>
      <c r="E9" s="2176">
        <v>-125</v>
      </c>
      <c r="F9" s="2176">
        <v>-122</v>
      </c>
      <c r="G9" s="2146">
        <v>0</v>
      </c>
      <c r="H9" s="2174">
        <v>4.9180327868852458E-2</v>
      </c>
      <c r="I9" s="2146">
        <v>4.6330938848872169E-3</v>
      </c>
      <c r="J9" s="2173">
        <v>3.9084103302018822E-2</v>
      </c>
    </row>
    <row r="10" spans="1:10" ht="13.5" customHeight="1" x14ac:dyDescent="0.2">
      <c r="A10" s="2116" t="s">
        <v>436</v>
      </c>
      <c r="B10" s="2175">
        <v>-94</v>
      </c>
      <c r="C10" s="2175">
        <v>-94</v>
      </c>
      <c r="D10" s="2175">
        <v>-86</v>
      </c>
      <c r="E10" s="2176">
        <v>-85</v>
      </c>
      <c r="F10" s="2176">
        <v>-84</v>
      </c>
      <c r="G10" s="2146">
        <v>0</v>
      </c>
      <c r="H10" s="2174">
        <v>0.11904761904761904</v>
      </c>
      <c r="I10" s="2146">
        <v>-1.5861864745638603E-2</v>
      </c>
      <c r="J10" s="2173">
        <v>0.11</v>
      </c>
    </row>
    <row r="11" spans="1:10" ht="13.5" customHeight="1" x14ac:dyDescent="0.2">
      <c r="A11" s="2119" t="s">
        <v>437</v>
      </c>
      <c r="B11" s="2181">
        <v>-225</v>
      </c>
      <c r="C11" s="2181">
        <v>-225</v>
      </c>
      <c r="D11" s="2181">
        <v>-213</v>
      </c>
      <c r="E11" s="2152">
        <v>-212</v>
      </c>
      <c r="F11" s="2152">
        <v>-208</v>
      </c>
      <c r="G11" s="2151">
        <v>0</v>
      </c>
      <c r="H11" s="2180">
        <v>8.1730769230769232E-2</v>
      </c>
      <c r="I11" s="2151">
        <v>-9.4821771977124363E-3</v>
      </c>
      <c r="J11" s="2179">
        <v>0.08</v>
      </c>
    </row>
    <row r="12" spans="1:10" ht="13.5" customHeight="1" x14ac:dyDescent="0.2">
      <c r="A12" s="2119" t="s">
        <v>186</v>
      </c>
      <c r="B12" s="2181">
        <v>304</v>
      </c>
      <c r="C12" s="2181">
        <v>319</v>
      </c>
      <c r="D12" s="2181">
        <v>272</v>
      </c>
      <c r="E12" s="2152">
        <v>283</v>
      </c>
      <c r="F12" s="2152">
        <v>268</v>
      </c>
      <c r="G12" s="2151">
        <v>-4.7021943573667714E-2</v>
      </c>
      <c r="H12" s="2180">
        <v>0.13432835820895522</v>
      </c>
      <c r="I12" s="2151">
        <v>-3.7013487098632045E-2</v>
      </c>
      <c r="J12" s="2179">
        <v>0.13</v>
      </c>
    </row>
    <row r="13" spans="1:10" ht="13.5" customHeight="1" x14ac:dyDescent="0.2">
      <c r="A13" s="2116" t="s">
        <v>188</v>
      </c>
      <c r="B13" s="2175">
        <v>0</v>
      </c>
      <c r="C13" s="2175">
        <v>0</v>
      </c>
      <c r="D13" s="2175">
        <v>0</v>
      </c>
      <c r="E13" s="2176">
        <v>0</v>
      </c>
      <c r="F13" s="2176">
        <v>0</v>
      </c>
      <c r="G13" s="2146">
        <v>0</v>
      </c>
      <c r="H13" s="2174">
        <v>0</v>
      </c>
      <c r="I13" s="2146">
        <v>0</v>
      </c>
      <c r="J13" s="2173">
        <v>0</v>
      </c>
    </row>
    <row r="14" spans="1:10" ht="13.5" customHeight="1" x14ac:dyDescent="0.2">
      <c r="A14" s="2119" t="s">
        <v>189</v>
      </c>
      <c r="B14" s="2805">
        <v>304</v>
      </c>
      <c r="C14" s="2805">
        <v>319</v>
      </c>
      <c r="D14" s="2805">
        <v>272</v>
      </c>
      <c r="E14" s="2805">
        <v>283</v>
      </c>
      <c r="F14" s="2805">
        <v>268</v>
      </c>
      <c r="G14" s="2151">
        <v>-4.7021943573667714E-2</v>
      </c>
      <c r="H14" s="2180">
        <v>0.13432835820895522</v>
      </c>
      <c r="I14" s="2151">
        <v>-3.6893013759142543E-2</v>
      </c>
      <c r="J14" s="2179">
        <v>0.13</v>
      </c>
    </row>
    <row r="15" spans="1:10" ht="13.5" customHeight="1" x14ac:dyDescent="0.2">
      <c r="A15" s="2149"/>
      <c r="G15" s="2148"/>
      <c r="H15" s="2178"/>
      <c r="I15" s="2148"/>
      <c r="J15" s="2177"/>
    </row>
    <row r="16" spans="1:10" ht="13.5" customHeight="1" x14ac:dyDescent="0.2">
      <c r="A16" s="2116" t="s">
        <v>406</v>
      </c>
      <c r="B16" s="2176">
        <v>42</v>
      </c>
      <c r="C16" s="2176">
        <v>41</v>
      </c>
      <c r="D16" s="2176">
        <v>44</v>
      </c>
      <c r="E16" s="2176">
        <v>43</v>
      </c>
      <c r="F16" s="2176">
        <v>44</v>
      </c>
      <c r="G16" s="2146">
        <v>2.4390243902439025E-2</v>
      </c>
      <c r="H16" s="2174">
        <v>-4.5454545454545456E-2</v>
      </c>
      <c r="I16" s="2146">
        <v>2.4390243902439025E-2</v>
      </c>
      <c r="J16" s="2173">
        <v>-4.5454545454545456E-2</v>
      </c>
    </row>
    <row r="17" spans="1:10" ht="13.5" customHeight="1" x14ac:dyDescent="0.2">
      <c r="A17" s="2116" t="s">
        <v>407</v>
      </c>
      <c r="B17" s="2176">
        <v>34</v>
      </c>
      <c r="C17" s="2176">
        <v>36</v>
      </c>
      <c r="D17" s="2175">
        <v>33</v>
      </c>
      <c r="E17" s="2172">
        <v>36</v>
      </c>
      <c r="F17" s="2172">
        <v>34</v>
      </c>
      <c r="G17" s="2146">
        <v>-5.5555555555555552E-2</v>
      </c>
      <c r="H17" s="2174">
        <v>0</v>
      </c>
      <c r="I17" s="2146">
        <v>-5.5555555555555552E-2</v>
      </c>
      <c r="J17" s="2173">
        <v>0</v>
      </c>
    </row>
    <row r="18" spans="1:10" ht="13.5" customHeight="1" x14ac:dyDescent="0.2">
      <c r="A18" s="2116" t="s">
        <v>408</v>
      </c>
      <c r="B18" s="2172">
        <v>2639</v>
      </c>
      <c r="C18" s="2172">
        <v>2809</v>
      </c>
      <c r="D18" s="2172">
        <v>2593</v>
      </c>
      <c r="E18" s="2172">
        <v>2459</v>
      </c>
      <c r="F18" s="2172">
        <v>2367</v>
      </c>
      <c r="G18" s="2146">
        <v>-0.13136347454610181</v>
      </c>
      <c r="H18" s="2174">
        <v>3.0840726658217153E-2</v>
      </c>
      <c r="I18" s="2146">
        <v>-0.13136347454610181</v>
      </c>
      <c r="J18" s="2173">
        <v>3.0840726658217153E-2</v>
      </c>
    </row>
    <row r="19" spans="1:10" ht="13.5" customHeight="1" x14ac:dyDescent="0.2">
      <c r="A19" s="2116" t="s">
        <v>409</v>
      </c>
      <c r="B19" s="2172">
        <v>6733</v>
      </c>
      <c r="C19" s="2172">
        <v>5977</v>
      </c>
      <c r="D19" s="2172">
        <v>5730</v>
      </c>
      <c r="E19" s="2172">
        <v>5579</v>
      </c>
      <c r="F19" s="2172">
        <v>5526</v>
      </c>
      <c r="G19" s="2146">
        <v>0.12648485862472814</v>
      </c>
      <c r="H19" s="2174">
        <v>0.21842200506695622</v>
      </c>
      <c r="I19" s="2146">
        <v>0.12648485862472814</v>
      </c>
      <c r="J19" s="2173">
        <v>0.21842200506695622</v>
      </c>
    </row>
    <row r="20" spans="1:10" ht="13.5" customHeight="1" thickBot="1" x14ac:dyDescent="0.25">
      <c r="A20" s="2116" t="s">
        <v>410</v>
      </c>
      <c r="B20" s="2172">
        <v>3637</v>
      </c>
      <c r="C20" s="2172">
        <v>3640</v>
      </c>
      <c r="D20" s="2172">
        <v>3692</v>
      </c>
      <c r="E20" s="2172">
        <v>3673</v>
      </c>
      <c r="F20" s="2172">
        <v>3613</v>
      </c>
      <c r="G20" s="2170">
        <v>-8.2417582417582418E-4</v>
      </c>
      <c r="H20" s="2171">
        <v>6.6426792139496265E-3</v>
      </c>
      <c r="I20" s="2170">
        <v>-8.2417582417582418E-4</v>
      </c>
      <c r="J20" s="2169">
        <v>6.6426792139496265E-3</v>
      </c>
    </row>
    <row r="21" spans="1:10" ht="13.5" customHeight="1" x14ac:dyDescent="0.2">
      <c r="A21" s="2149"/>
      <c r="B21" s="2122"/>
      <c r="C21" s="2122"/>
      <c r="D21" s="2122"/>
      <c r="E21" s="2115"/>
      <c r="F21" s="2115"/>
      <c r="G21" s="2115"/>
      <c r="H21" s="2115"/>
      <c r="I21" s="2111"/>
    </row>
    <row r="22" spans="1:10" ht="13.5" customHeight="1" x14ac:dyDescent="0.2">
      <c r="A22" s="2111"/>
      <c r="B22" s="2111"/>
      <c r="C22" s="2111"/>
      <c r="D22" s="2111"/>
      <c r="E22" s="2111"/>
      <c r="F22" s="2111"/>
      <c r="I22" s="2111"/>
    </row>
    <row r="23" spans="1:10" ht="13.5" customHeight="1" thickBot="1" x14ac:dyDescent="0.25">
      <c r="A23" s="2168"/>
      <c r="B23" s="2168"/>
      <c r="C23" s="2168"/>
      <c r="D23" s="2168"/>
      <c r="E23" s="2167"/>
      <c r="F23" s="2167"/>
      <c r="G23" s="2166"/>
      <c r="H23" s="2166"/>
      <c r="I23" s="2132"/>
    </row>
    <row r="24" spans="1:10" ht="13.5" customHeight="1" x14ac:dyDescent="0.2">
      <c r="A24" s="2229" t="s">
        <v>511</v>
      </c>
      <c r="B24" s="2165"/>
      <c r="C24" s="2165"/>
      <c r="D24" s="2165"/>
      <c r="E24" s="2164"/>
      <c r="F24" s="2164"/>
      <c r="G24" s="2163" t="s">
        <v>403</v>
      </c>
      <c r="H24" s="2162"/>
    </row>
    <row r="25" spans="1:10" ht="13.5" customHeight="1" x14ac:dyDescent="0.2">
      <c r="A25" s="2161"/>
      <c r="B25" s="2161"/>
      <c r="C25" s="2161"/>
      <c r="D25" s="2161"/>
      <c r="E25" s="2161"/>
      <c r="F25" s="2161"/>
      <c r="G25" s="2160"/>
      <c r="H25" s="2159"/>
    </row>
    <row r="26" spans="1:10" ht="13.5" customHeight="1" thickBot="1" x14ac:dyDescent="0.25">
      <c r="A26" s="2158" t="s">
        <v>130</v>
      </c>
      <c r="B26" s="2157" t="str">
        <f>+B3</f>
        <v>Q117</v>
      </c>
      <c r="C26" s="2157" t="str">
        <f>+C3</f>
        <v>Q416</v>
      </c>
      <c r="D26" s="2157" t="s">
        <v>131</v>
      </c>
      <c r="E26" s="2157" t="s">
        <v>132</v>
      </c>
      <c r="F26" s="2157" t="s">
        <v>133</v>
      </c>
      <c r="G26" s="2156" t="str">
        <f>+G3</f>
        <v>Q1/Q4</v>
      </c>
      <c r="H26" s="2155" t="str">
        <f>+H3</f>
        <v>Q1/Q1</v>
      </c>
    </row>
    <row r="27" spans="1:10" ht="13.5" customHeight="1" x14ac:dyDescent="0.2">
      <c r="A27" s="2116" t="s">
        <v>141</v>
      </c>
      <c r="B27" s="2145">
        <v>1</v>
      </c>
      <c r="C27" s="2145">
        <v>0</v>
      </c>
      <c r="D27" s="2145">
        <v>0</v>
      </c>
      <c r="E27" s="2145">
        <v>0</v>
      </c>
      <c r="F27" s="2145">
        <v>0</v>
      </c>
      <c r="G27" s="2154"/>
      <c r="H27" s="2153"/>
    </row>
    <row r="28" spans="1:10" ht="13.5" customHeight="1" x14ac:dyDescent="0.2">
      <c r="A28" s="2116" t="s">
        <v>118</v>
      </c>
      <c r="B28" s="2145">
        <v>232</v>
      </c>
      <c r="C28" s="2145">
        <v>242</v>
      </c>
      <c r="D28" s="2145">
        <v>214</v>
      </c>
      <c r="E28" s="2145">
        <v>210</v>
      </c>
      <c r="F28" s="2145">
        <v>183</v>
      </c>
      <c r="G28" s="2146">
        <v>-4.1322314049586778E-2</v>
      </c>
      <c r="H28" s="2138">
        <v>0.26775956284153007</v>
      </c>
    </row>
    <row r="29" spans="1:10" ht="13.5" customHeight="1" x14ac:dyDescent="0.2">
      <c r="A29" s="2116" t="s">
        <v>148</v>
      </c>
      <c r="B29" s="2145">
        <v>3</v>
      </c>
      <c r="C29" s="2145">
        <v>-2</v>
      </c>
      <c r="D29" s="2145">
        <v>1</v>
      </c>
      <c r="E29" s="2145">
        <v>2</v>
      </c>
      <c r="F29" s="2145">
        <v>0</v>
      </c>
      <c r="G29" s="2146">
        <v>-2.5</v>
      </c>
      <c r="H29" s="2138"/>
    </row>
    <row r="30" spans="1:10" ht="13.5" customHeight="1" x14ac:dyDescent="0.2">
      <c r="A30" s="2116" t="s">
        <v>404</v>
      </c>
      <c r="B30" s="2145">
        <v>2</v>
      </c>
      <c r="C30" s="2145">
        <v>2</v>
      </c>
      <c r="D30" s="2145">
        <v>1</v>
      </c>
      <c r="E30" s="2145">
        <v>1</v>
      </c>
      <c r="F30" s="2145">
        <v>2</v>
      </c>
      <c r="G30" s="2146">
        <v>0</v>
      </c>
      <c r="H30" s="2138">
        <v>0</v>
      </c>
    </row>
    <row r="31" spans="1:10" ht="13.5" customHeight="1" x14ac:dyDescent="0.2">
      <c r="A31" s="2119" t="s">
        <v>435</v>
      </c>
      <c r="B31" s="2152">
        <v>238</v>
      </c>
      <c r="C31" s="2152">
        <v>242</v>
      </c>
      <c r="D31" s="2152">
        <v>216</v>
      </c>
      <c r="E31" s="2152">
        <v>213</v>
      </c>
      <c r="F31" s="2152">
        <v>185</v>
      </c>
      <c r="G31" s="2151">
        <v>-1.6528925619834711E-2</v>
      </c>
      <c r="H31" s="2150">
        <v>0.2864864864864865</v>
      </c>
    </row>
    <row r="32" spans="1:10" ht="13.5" customHeight="1" x14ac:dyDescent="0.2">
      <c r="A32" s="2116" t="s">
        <v>170</v>
      </c>
      <c r="B32" s="2145">
        <v>-40</v>
      </c>
      <c r="C32" s="2145">
        <v>-42</v>
      </c>
      <c r="D32" s="2145">
        <v>-38</v>
      </c>
      <c r="E32" s="2145">
        <v>-34</v>
      </c>
      <c r="F32" s="2145">
        <v>-32</v>
      </c>
      <c r="G32" s="2146">
        <v>-4.7619047619047616E-2</v>
      </c>
      <c r="H32" s="2138">
        <v>0.25</v>
      </c>
    </row>
    <row r="33" spans="1:10" ht="13.5" customHeight="1" x14ac:dyDescent="0.2">
      <c r="A33" s="2116" t="s">
        <v>436</v>
      </c>
      <c r="B33" s="2145">
        <v>-28</v>
      </c>
      <c r="C33" s="2145">
        <v>-26</v>
      </c>
      <c r="D33" s="2145">
        <v>-27</v>
      </c>
      <c r="E33" s="2145">
        <v>-29</v>
      </c>
      <c r="F33" s="2145">
        <v>-26</v>
      </c>
      <c r="G33" s="2146">
        <v>7.6923076923076927E-2</v>
      </c>
      <c r="H33" s="2138">
        <v>7.6923076923076927E-2</v>
      </c>
    </row>
    <row r="34" spans="1:10" ht="13.5" customHeight="1" x14ac:dyDescent="0.2">
      <c r="A34" s="2119" t="s">
        <v>437</v>
      </c>
      <c r="B34" s="2152">
        <v>-69</v>
      </c>
      <c r="C34" s="2152">
        <v>-68</v>
      </c>
      <c r="D34" s="2152">
        <v>-65</v>
      </c>
      <c r="E34" s="2152">
        <v>-62</v>
      </c>
      <c r="F34" s="2152">
        <v>-59</v>
      </c>
      <c r="G34" s="2151">
        <v>1.4705882352941176E-2</v>
      </c>
      <c r="H34" s="2150">
        <v>0.16949152542372881</v>
      </c>
    </row>
    <row r="35" spans="1:10" ht="13.5" customHeight="1" x14ac:dyDescent="0.2">
      <c r="A35" s="2119" t="s">
        <v>186</v>
      </c>
      <c r="B35" s="2152">
        <v>169</v>
      </c>
      <c r="C35" s="2152">
        <v>174</v>
      </c>
      <c r="D35" s="2152">
        <v>151</v>
      </c>
      <c r="E35" s="2152">
        <v>151</v>
      </c>
      <c r="F35" s="2152">
        <v>126</v>
      </c>
      <c r="G35" s="2151">
        <v>-2.8735632183908046E-2</v>
      </c>
      <c r="H35" s="2150">
        <v>0.34126984126984128</v>
      </c>
    </row>
    <row r="36" spans="1:10" ht="13.5" customHeight="1" x14ac:dyDescent="0.2">
      <c r="A36" s="2116" t="s">
        <v>188</v>
      </c>
      <c r="B36" s="2145">
        <v>0</v>
      </c>
      <c r="C36" s="2145">
        <v>0</v>
      </c>
      <c r="D36" s="2145">
        <v>0</v>
      </c>
      <c r="E36" s="2145">
        <v>0</v>
      </c>
      <c r="F36" s="2145">
        <v>0</v>
      </c>
      <c r="G36" s="2146"/>
      <c r="H36" s="2138"/>
    </row>
    <row r="37" spans="1:10" ht="13.5" customHeight="1" x14ac:dyDescent="0.2">
      <c r="A37" s="2119" t="s">
        <v>189</v>
      </c>
      <c r="B37" s="2152">
        <v>169</v>
      </c>
      <c r="C37" s="2152">
        <v>174</v>
      </c>
      <c r="D37" s="2152">
        <v>151</v>
      </c>
      <c r="E37" s="2152">
        <v>151</v>
      </c>
      <c r="F37" s="2152">
        <v>126</v>
      </c>
      <c r="G37" s="2151">
        <v>-2.8735632183908046E-2</v>
      </c>
      <c r="H37" s="2150">
        <v>0.34126984126984128</v>
      </c>
    </row>
    <row r="38" spans="1:10" ht="13.5" customHeight="1" x14ac:dyDescent="0.2">
      <c r="A38" s="2149"/>
      <c r="B38" s="2137"/>
      <c r="C38" s="2137"/>
      <c r="D38" s="2137"/>
      <c r="E38" s="2137"/>
      <c r="F38" s="2137"/>
      <c r="G38" s="2148"/>
      <c r="H38" s="2147"/>
    </row>
    <row r="39" spans="1:10" ht="13.5" customHeight="1" x14ac:dyDescent="0.2">
      <c r="A39" s="2116" t="s">
        <v>512</v>
      </c>
      <c r="B39" s="2145">
        <v>44</v>
      </c>
      <c r="C39" s="2145">
        <v>45</v>
      </c>
      <c r="D39" s="2145">
        <v>42</v>
      </c>
      <c r="E39" s="2145">
        <v>43</v>
      </c>
      <c r="F39" s="2145">
        <v>39</v>
      </c>
      <c r="G39" s="2146">
        <v>-2.2222222222222223E-2</v>
      </c>
      <c r="H39" s="2138">
        <v>0.12820512820512819</v>
      </c>
    </row>
    <row r="40" spans="1:10" ht="13.5" customHeight="1" x14ac:dyDescent="0.2">
      <c r="A40" s="2116" t="s">
        <v>408</v>
      </c>
      <c r="B40" s="2145">
        <v>205</v>
      </c>
      <c r="C40" s="2145">
        <v>175</v>
      </c>
      <c r="D40" s="2145">
        <v>175</v>
      </c>
      <c r="E40" s="2145">
        <v>169</v>
      </c>
      <c r="F40" s="2145">
        <v>152</v>
      </c>
      <c r="G40" s="2146">
        <v>0.17142857142857143</v>
      </c>
      <c r="H40" s="2138">
        <v>0.34868421052631576</v>
      </c>
    </row>
    <row r="41" spans="1:10" ht="13.5" customHeight="1" x14ac:dyDescent="0.2">
      <c r="A41" s="2116" t="s">
        <v>497</v>
      </c>
      <c r="B41" s="2145">
        <v>794</v>
      </c>
      <c r="C41" s="2145">
        <v>697</v>
      </c>
      <c r="D41" s="2145">
        <v>691</v>
      </c>
      <c r="E41" s="2145">
        <v>676</v>
      </c>
      <c r="F41" s="2145">
        <v>651</v>
      </c>
      <c r="G41" s="2139">
        <v>0.13916786226685796</v>
      </c>
      <c r="H41" s="2138">
        <v>0.2196620583717358</v>
      </c>
    </row>
    <row r="42" spans="1:10" ht="22.5" x14ac:dyDescent="0.2">
      <c r="A42" s="2141" t="s">
        <v>513</v>
      </c>
      <c r="B42" s="2144">
        <v>125</v>
      </c>
      <c r="C42" s="2144">
        <v>125.3</v>
      </c>
      <c r="D42" s="2144">
        <v>121.9</v>
      </c>
      <c r="E42" s="2144">
        <v>117.1</v>
      </c>
      <c r="F42" s="2144">
        <v>115.1</v>
      </c>
      <c r="G42" s="2139">
        <v>-2.3942537909018131E-3</v>
      </c>
      <c r="H42" s="2138">
        <v>8.6012163336229422E-2</v>
      </c>
    </row>
    <row r="43" spans="1:10" ht="22.5" x14ac:dyDescent="0.2">
      <c r="A43" s="2141" t="s">
        <v>514</v>
      </c>
      <c r="B43" s="2140">
        <v>93.8</v>
      </c>
      <c r="C43" s="2140">
        <v>91.7</v>
      </c>
      <c r="D43" s="2140">
        <v>92.6</v>
      </c>
      <c r="E43" s="2140">
        <v>84.6</v>
      </c>
      <c r="F43" s="2140">
        <v>78</v>
      </c>
      <c r="G43" s="2139">
        <v>2.2900763358778563E-2</v>
      </c>
      <c r="H43" s="2138">
        <v>0.20256410256410254</v>
      </c>
    </row>
    <row r="44" spans="1:10" ht="22.5" x14ac:dyDescent="0.2">
      <c r="A44" s="2143" t="s">
        <v>515</v>
      </c>
      <c r="B44" s="2142">
        <v>0.2</v>
      </c>
      <c r="C44" s="2142">
        <v>1.1000000000000001</v>
      </c>
      <c r="D44" s="2142">
        <v>1.8</v>
      </c>
      <c r="E44" s="2142">
        <v>-0.1</v>
      </c>
      <c r="F44" s="2137">
        <v>0.5</v>
      </c>
      <c r="G44" s="2139">
        <v>-0.81818181818181823</v>
      </c>
      <c r="H44" s="2138">
        <v>-0.6</v>
      </c>
    </row>
    <row r="45" spans="1:10" ht="22.5" x14ac:dyDescent="0.2">
      <c r="A45" s="2141" t="s">
        <v>516</v>
      </c>
      <c r="B45" s="2140">
        <v>-0.2</v>
      </c>
      <c r="C45" s="2140">
        <v>-1.5</v>
      </c>
      <c r="D45" s="2140">
        <v>7</v>
      </c>
      <c r="E45" s="2137">
        <v>5.3</v>
      </c>
      <c r="F45" s="2137">
        <v>3.5</v>
      </c>
      <c r="G45" s="2139">
        <v>-0.8666666666666667</v>
      </c>
      <c r="H45" s="2138">
        <v>-1.0571428571428572</v>
      </c>
    </row>
    <row r="46" spans="1:10" ht="12" thickBot="1" x14ac:dyDescent="0.25">
      <c r="A46" s="2116" t="s">
        <v>410</v>
      </c>
      <c r="B46" s="2137">
        <v>669</v>
      </c>
      <c r="C46" s="2137">
        <v>660</v>
      </c>
      <c r="D46" s="2137">
        <v>651</v>
      </c>
      <c r="E46" s="2137">
        <v>634</v>
      </c>
      <c r="F46" s="2137">
        <v>620</v>
      </c>
      <c r="G46" s="2136">
        <v>1.3636363636363636E-2</v>
      </c>
      <c r="H46" s="2135">
        <v>7.9032258064516123E-2</v>
      </c>
    </row>
    <row r="47" spans="1:10" ht="13.5" customHeight="1" x14ac:dyDescent="0.2"/>
    <row r="48" spans="1:10" ht="13.5" customHeight="1" x14ac:dyDescent="0.2">
      <c r="J48" s="2111"/>
    </row>
    <row r="49" spans="1:10" ht="12.75" x14ac:dyDescent="0.2">
      <c r="A49" s="2230" t="s">
        <v>517</v>
      </c>
      <c r="B49" s="2134"/>
      <c r="C49" s="2111"/>
      <c r="D49" s="2111"/>
      <c r="E49" s="2111"/>
      <c r="F49" s="2111"/>
      <c r="G49" s="2111"/>
      <c r="J49" s="2111"/>
    </row>
    <row r="50" spans="1:10" ht="13.5" customHeight="1" x14ac:dyDescent="0.2">
      <c r="A50" s="2133" t="str">
        <f>+B3</f>
        <v>Q117</v>
      </c>
      <c r="B50" s="2133"/>
      <c r="C50" s="2111"/>
      <c r="D50" s="2111"/>
      <c r="E50" s="2111"/>
      <c r="F50" s="2111"/>
      <c r="G50" s="2111"/>
      <c r="H50" s="2111"/>
      <c r="I50" s="2111"/>
      <c r="J50" s="2111"/>
    </row>
    <row r="51" spans="1:10" ht="13.5" customHeight="1" x14ac:dyDescent="0.2">
      <c r="A51" s="2131"/>
      <c r="B51" s="2713" t="s">
        <v>518</v>
      </c>
      <c r="C51" s="2713" t="s">
        <v>519</v>
      </c>
      <c r="D51" s="2713" t="s">
        <v>520</v>
      </c>
      <c r="E51" s="2715" t="s">
        <v>114</v>
      </c>
      <c r="F51" s="2715" t="s">
        <v>425</v>
      </c>
      <c r="G51" s="2132"/>
      <c r="H51" s="2131"/>
      <c r="I51" s="2131"/>
      <c r="J51" s="2111"/>
    </row>
    <row r="52" spans="1:10" ht="13.5" customHeight="1" thickBot="1" x14ac:dyDescent="0.25">
      <c r="A52" s="2130" t="s">
        <v>130</v>
      </c>
      <c r="B52" s="2714"/>
      <c r="C52" s="2714"/>
      <c r="D52" s="2714"/>
      <c r="E52" s="2716"/>
      <c r="F52" s="2716"/>
      <c r="G52" s="2129"/>
      <c r="H52" s="2128"/>
      <c r="I52" s="2127"/>
      <c r="J52" s="2111"/>
    </row>
    <row r="53" spans="1:10" ht="13.5" customHeight="1" x14ac:dyDescent="0.2">
      <c r="A53" s="2126" t="s">
        <v>141</v>
      </c>
      <c r="B53" s="2124">
        <f t="shared" ref="B53:B63" si="0">+B27</f>
        <v>1</v>
      </c>
      <c r="C53" s="2124">
        <v>0</v>
      </c>
      <c r="D53" s="2124">
        <f>+'Wealth - Private Bankin &amp; Other'!B4</f>
        <v>28</v>
      </c>
      <c r="E53" s="2124">
        <f>+'Wealth - Private Bankin &amp; Other'!B26</f>
        <v>0</v>
      </c>
      <c r="F53" s="2124">
        <f t="shared" ref="F53:F64" si="1">SUM(B53:E53)</f>
        <v>29</v>
      </c>
      <c r="G53" s="2117"/>
      <c r="H53" s="2113"/>
      <c r="I53" s="2112"/>
      <c r="J53" s="2111"/>
    </row>
    <row r="54" spans="1:10" ht="13.5" customHeight="1" x14ac:dyDescent="0.2">
      <c r="A54" s="2126" t="s">
        <v>118</v>
      </c>
      <c r="B54" s="2124">
        <f t="shared" si="0"/>
        <v>232</v>
      </c>
      <c r="C54" s="2125">
        <v>95</v>
      </c>
      <c r="D54" s="2124">
        <f>+'Wealth - Private Bankin &amp; Other'!B5</f>
        <v>85</v>
      </c>
      <c r="E54" s="2124">
        <f>+'Wealth - Private Bankin &amp; Other'!B27</f>
        <v>0</v>
      </c>
      <c r="F54" s="2124">
        <f t="shared" si="1"/>
        <v>412</v>
      </c>
      <c r="G54" s="2117"/>
      <c r="H54" s="2113"/>
      <c r="I54" s="2112"/>
      <c r="J54" s="2111"/>
    </row>
    <row r="55" spans="1:10" ht="13.5" customHeight="1" x14ac:dyDescent="0.2">
      <c r="A55" s="2126" t="s">
        <v>148</v>
      </c>
      <c r="B55" s="2124">
        <f t="shared" si="0"/>
        <v>3</v>
      </c>
      <c r="C55" s="2125">
        <v>59</v>
      </c>
      <c r="D55" s="2124">
        <f>+'Wealth - Private Bankin &amp; Other'!B6</f>
        <v>23</v>
      </c>
      <c r="E55" s="2124">
        <f>+'Wealth - Private Bankin &amp; Other'!B28</f>
        <v>0</v>
      </c>
      <c r="F55" s="2124">
        <f t="shared" si="1"/>
        <v>85</v>
      </c>
      <c r="G55" s="2117"/>
      <c r="H55" s="2113"/>
      <c r="I55" s="2112"/>
      <c r="J55" s="2111"/>
    </row>
    <row r="56" spans="1:10" ht="13.5" customHeight="1" x14ac:dyDescent="0.2">
      <c r="A56" s="2126" t="s">
        <v>404</v>
      </c>
      <c r="B56" s="2124">
        <f t="shared" si="0"/>
        <v>2</v>
      </c>
      <c r="C56" s="2125">
        <v>5</v>
      </c>
      <c r="D56" s="2124">
        <f>+'Wealth - Private Bankin &amp; Other'!B7</f>
        <v>1</v>
      </c>
      <c r="E56" s="2124">
        <f>+'Wealth - Private Bankin &amp; Other'!B29</f>
        <v>-5</v>
      </c>
      <c r="F56" s="2124">
        <f t="shared" si="1"/>
        <v>3</v>
      </c>
      <c r="G56" s="2117"/>
      <c r="H56" s="2113"/>
      <c r="I56" s="2120"/>
      <c r="J56" s="2111"/>
    </row>
    <row r="57" spans="1:10" ht="13.5" customHeight="1" x14ac:dyDescent="0.2">
      <c r="A57" s="2119" t="s">
        <v>435</v>
      </c>
      <c r="B57" s="2118">
        <f t="shared" si="0"/>
        <v>238</v>
      </c>
      <c r="C57" s="2123">
        <v>159</v>
      </c>
      <c r="D57" s="2118">
        <f>+'Wealth - Private Bankin &amp; Other'!B8</f>
        <v>137</v>
      </c>
      <c r="E57" s="2118">
        <f>+'Wealth - Private Bankin &amp; Other'!B30</f>
        <v>-5</v>
      </c>
      <c r="F57" s="2118">
        <f t="shared" si="1"/>
        <v>529</v>
      </c>
      <c r="G57" s="2117"/>
      <c r="H57" s="2113"/>
      <c r="I57" s="2112"/>
      <c r="J57" s="2111"/>
    </row>
    <row r="58" spans="1:10" ht="13.5" customHeight="1" x14ac:dyDescent="0.2">
      <c r="A58" s="2116" t="s">
        <v>170</v>
      </c>
      <c r="B58" s="2121">
        <f t="shared" si="0"/>
        <v>-40</v>
      </c>
      <c r="C58" s="2122">
        <v>-29</v>
      </c>
      <c r="D58" s="2121">
        <f>+'Wealth - Private Bankin &amp; Other'!B9</f>
        <v>-40</v>
      </c>
      <c r="E58" s="2121">
        <f>+'Wealth - Private Bankin &amp; Other'!B31</f>
        <v>-19</v>
      </c>
      <c r="F58" s="2121">
        <f t="shared" si="1"/>
        <v>-128</v>
      </c>
      <c r="G58" s="2117"/>
      <c r="H58" s="2113"/>
      <c r="I58" s="2112"/>
      <c r="J58" s="2111"/>
    </row>
    <row r="59" spans="1:10" ht="13.5" customHeight="1" x14ac:dyDescent="0.2">
      <c r="A59" s="2116" t="s">
        <v>436</v>
      </c>
      <c r="B59" s="2121">
        <f t="shared" si="0"/>
        <v>-28</v>
      </c>
      <c r="C59" s="2122">
        <v>-25</v>
      </c>
      <c r="D59" s="2121">
        <f>+'Wealth - Private Bankin &amp; Other'!B10</f>
        <v>-60</v>
      </c>
      <c r="E59" s="2121">
        <f>+'Wealth - Private Bankin &amp; Other'!B32</f>
        <v>19</v>
      </c>
      <c r="F59" s="2121">
        <f t="shared" si="1"/>
        <v>-94</v>
      </c>
      <c r="G59" s="2117"/>
      <c r="H59" s="2113"/>
      <c r="I59" s="2120"/>
      <c r="J59" s="2111"/>
    </row>
    <row r="60" spans="1:10" ht="13.5" customHeight="1" x14ac:dyDescent="0.2">
      <c r="A60" s="2119" t="s">
        <v>437</v>
      </c>
      <c r="B60" s="2118">
        <f t="shared" si="0"/>
        <v>-69</v>
      </c>
      <c r="C60" s="2123">
        <v>-54</v>
      </c>
      <c r="D60" s="2118">
        <f>+'Wealth - Private Bankin &amp; Other'!B11</f>
        <v>-102</v>
      </c>
      <c r="E60" s="2118">
        <f>+'Wealth - Private Bankin &amp; Other'!B33</f>
        <v>0</v>
      </c>
      <c r="F60" s="2118">
        <f t="shared" si="1"/>
        <v>-225</v>
      </c>
      <c r="G60" s="2117"/>
      <c r="H60" s="2113"/>
      <c r="I60" s="2120"/>
      <c r="J60" s="2111"/>
    </row>
    <row r="61" spans="1:10" ht="13.5" customHeight="1" x14ac:dyDescent="0.2">
      <c r="A61" s="2119" t="s">
        <v>186</v>
      </c>
      <c r="B61" s="2118">
        <f t="shared" si="0"/>
        <v>169</v>
      </c>
      <c r="C61" s="2123">
        <v>105</v>
      </c>
      <c r="D61" s="2118">
        <f>+'Wealth - Private Bankin &amp; Other'!B12</f>
        <v>35</v>
      </c>
      <c r="E61" s="2118">
        <f>+'Wealth - Private Bankin &amp; Other'!B34</f>
        <v>-5</v>
      </c>
      <c r="F61" s="2118">
        <f t="shared" si="1"/>
        <v>304</v>
      </c>
      <c r="G61" s="2117"/>
      <c r="H61" s="2113"/>
      <c r="I61" s="2112"/>
      <c r="J61" s="2111"/>
    </row>
    <row r="62" spans="1:10" ht="13.5" customHeight="1" x14ac:dyDescent="0.2">
      <c r="A62" s="2116" t="s">
        <v>188</v>
      </c>
      <c r="B62" s="2121">
        <f t="shared" si="0"/>
        <v>0</v>
      </c>
      <c r="C62" s="2122">
        <v>0</v>
      </c>
      <c r="D62" s="2121">
        <f>+'Wealth - Private Bankin &amp; Other'!B13</f>
        <v>0</v>
      </c>
      <c r="E62" s="2121">
        <f>+'Wealth - Private Bankin &amp; Other'!B35</f>
        <v>0</v>
      </c>
      <c r="F62" s="2121">
        <f t="shared" si="1"/>
        <v>0</v>
      </c>
      <c r="G62" s="2117"/>
      <c r="H62" s="2113"/>
      <c r="I62" s="2120"/>
      <c r="J62" s="2111"/>
    </row>
    <row r="63" spans="1:10" ht="13.5" customHeight="1" x14ac:dyDescent="0.2">
      <c r="A63" s="2119" t="s">
        <v>189</v>
      </c>
      <c r="B63" s="2118">
        <f t="shared" si="0"/>
        <v>169</v>
      </c>
      <c r="C63" s="2118">
        <v>105</v>
      </c>
      <c r="D63" s="2118">
        <f>+'Wealth - Private Bankin &amp; Other'!B14</f>
        <v>35</v>
      </c>
      <c r="E63" s="2118">
        <f>+'Wealth - Private Bankin &amp; Other'!B36</f>
        <v>-5</v>
      </c>
      <c r="F63" s="2118">
        <f t="shared" si="1"/>
        <v>304</v>
      </c>
      <c r="G63" s="2117"/>
      <c r="H63" s="2113"/>
      <c r="I63" s="2112"/>
      <c r="J63" s="2111"/>
    </row>
    <row r="64" spans="1:10" ht="13.5" customHeight="1" x14ac:dyDescent="0.2">
      <c r="A64" s="2116" t="s">
        <v>426</v>
      </c>
      <c r="B64" s="2115">
        <f>+B46</f>
        <v>669</v>
      </c>
      <c r="C64" s="2115">
        <v>1135</v>
      </c>
      <c r="D64" s="2115">
        <f>+'Wealth - Private Bankin &amp; Other'!B20</f>
        <v>1176</v>
      </c>
      <c r="E64" s="2115">
        <f>+'Wealth - Private Bankin &amp; Other'!B39</f>
        <v>657</v>
      </c>
      <c r="F64" s="2115">
        <f t="shared" si="1"/>
        <v>3637</v>
      </c>
      <c r="G64" s="2114"/>
      <c r="H64" s="2113"/>
      <c r="I64" s="2112"/>
      <c r="J64" s="2111"/>
    </row>
    <row r="65" spans="1:10" ht="13.5" customHeight="1" x14ac:dyDescent="0.2">
      <c r="A65" s="2111"/>
      <c r="B65" s="2111"/>
      <c r="C65" s="2111"/>
      <c r="D65" s="2111"/>
      <c r="E65" s="2111"/>
      <c r="F65" s="2111"/>
      <c r="G65" s="2111"/>
      <c r="H65" s="2112"/>
      <c r="I65" s="2112"/>
      <c r="J65" s="2111"/>
    </row>
    <row r="66" spans="1:10" ht="13.5" customHeight="1" x14ac:dyDescent="0.2">
      <c r="J66" s="2111"/>
    </row>
    <row r="67" spans="1:10" x14ac:dyDescent="0.2">
      <c r="J67" s="2111"/>
    </row>
    <row r="68" spans="1:10" x14ac:dyDescent="0.2">
      <c r="J68" s="2111"/>
    </row>
  </sheetData>
  <mergeCells count="5">
    <mergeCell ref="B51:B52"/>
    <mergeCell ref="C51:C52"/>
    <mergeCell ref="D51:D52"/>
    <mergeCell ref="E51:E52"/>
    <mergeCell ref="F51:F52"/>
  </mergeCells>
  <printOptions horizontalCentered="1"/>
  <pageMargins left="0.7" right="0.7" top="0.75" bottom="0.75" header="0.3" footer="0.3"/>
  <pageSetup paperSize="9" scale="80" orientation="portrait" r:id="rId1"/>
  <headerFooter>
    <oddFooter>&amp;C&amp;7Fact book - Q1  2017</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I56"/>
  <sheetViews>
    <sheetView view="pageLayout" zoomScaleNormal="100" zoomScaleSheetLayoutView="100" workbookViewId="0">
      <selection activeCell="A23" sqref="A23"/>
    </sheetView>
  </sheetViews>
  <sheetFormatPr defaultRowHeight="11.25" x14ac:dyDescent="0.2"/>
  <cols>
    <col min="1" max="1" width="37.6640625" style="2110" customWidth="1"/>
    <col min="2" max="8" width="8.6640625" style="2110" customWidth="1"/>
    <col min="9" max="9" width="8.6640625" style="2187" customWidth="1"/>
    <col min="10" max="13" width="7" style="2110" customWidth="1"/>
    <col min="14" max="16384" width="9.33203125" style="2110"/>
  </cols>
  <sheetData>
    <row r="1" spans="1:9" ht="13.5" customHeight="1" x14ac:dyDescent="0.2">
      <c r="A1" s="2229" t="s">
        <v>521</v>
      </c>
      <c r="E1" s="2165"/>
      <c r="G1" s="2228" t="s">
        <v>403</v>
      </c>
      <c r="H1" s="2227"/>
    </row>
    <row r="2" spans="1:9" ht="13.5" customHeight="1" x14ac:dyDescent="0.2">
      <c r="G2" s="2184"/>
      <c r="H2" s="2183"/>
      <c r="I2" s="2166"/>
    </row>
    <row r="3" spans="1:9" ht="13.5" customHeight="1" thickBot="1" x14ac:dyDescent="0.25">
      <c r="A3" s="2130" t="s">
        <v>130</v>
      </c>
      <c r="B3" s="2130" t="str">
        <f>+'BA - Wealth Man &amp; Asset Man'!B3</f>
        <v>Q117</v>
      </c>
      <c r="C3" s="2130" t="str">
        <f>+'BA - Wealth Man &amp; Asset Man'!C3</f>
        <v>Q416</v>
      </c>
      <c r="D3" s="2130" t="s">
        <v>131</v>
      </c>
      <c r="E3" s="2130" t="s">
        <v>132</v>
      </c>
      <c r="F3" s="2130" t="s">
        <v>133</v>
      </c>
      <c r="G3" s="2212" t="str">
        <f>+'BA - Wealth Man &amp; Asset Man'!G3</f>
        <v>Q1/Q4</v>
      </c>
      <c r="H3" s="2211" t="str">
        <f>+'BA - Wealth Man &amp; Asset Man'!H3</f>
        <v>Q1/Q1</v>
      </c>
      <c r="I3" s="2210"/>
    </row>
    <row r="4" spans="1:9" ht="13.5" customHeight="1" x14ac:dyDescent="0.2">
      <c r="A4" s="2149" t="s">
        <v>141</v>
      </c>
      <c r="B4" s="2121">
        <v>28</v>
      </c>
      <c r="C4" s="2121">
        <v>30</v>
      </c>
      <c r="D4" s="2122">
        <v>27</v>
      </c>
      <c r="E4" s="2115">
        <v>27</v>
      </c>
      <c r="F4" s="2115">
        <v>26</v>
      </c>
      <c r="G4" s="2194">
        <v>-6.6666666666666666E-2</v>
      </c>
      <c r="H4" s="2209">
        <v>7.6923076923076927E-2</v>
      </c>
      <c r="I4" s="2226"/>
    </row>
    <row r="5" spans="1:9" ht="13.5" customHeight="1" x14ac:dyDescent="0.2">
      <c r="A5" s="2149" t="s">
        <v>118</v>
      </c>
      <c r="B5" s="2122">
        <v>85</v>
      </c>
      <c r="C5" s="2122">
        <v>93</v>
      </c>
      <c r="D5" s="2122">
        <v>78</v>
      </c>
      <c r="E5" s="2115">
        <v>85</v>
      </c>
      <c r="F5" s="2115">
        <v>67</v>
      </c>
      <c r="G5" s="2194">
        <v>-8.6021505376344093E-2</v>
      </c>
      <c r="H5" s="2193">
        <v>0.26865671641791045</v>
      </c>
      <c r="I5" s="2226"/>
    </row>
    <row r="6" spans="1:9" ht="13.5" customHeight="1" x14ac:dyDescent="0.2">
      <c r="A6" s="2149" t="s">
        <v>148</v>
      </c>
      <c r="B6" s="2122">
        <v>23</v>
      </c>
      <c r="C6" s="2122">
        <v>21</v>
      </c>
      <c r="D6" s="2122">
        <v>16</v>
      </c>
      <c r="E6" s="2115">
        <v>23</v>
      </c>
      <c r="F6" s="2115">
        <v>23</v>
      </c>
      <c r="G6" s="2194">
        <v>9.5238095238095233E-2</v>
      </c>
      <c r="H6" s="2193">
        <v>0</v>
      </c>
      <c r="I6" s="2226"/>
    </row>
    <row r="7" spans="1:9" ht="13.5" customHeight="1" x14ac:dyDescent="0.2">
      <c r="A7" s="2149" t="s">
        <v>404</v>
      </c>
      <c r="B7" s="2122">
        <v>1</v>
      </c>
      <c r="C7" s="2122">
        <v>3</v>
      </c>
      <c r="D7" s="2122">
        <v>3</v>
      </c>
      <c r="E7" s="2115">
        <v>3</v>
      </c>
      <c r="F7" s="2115">
        <v>3</v>
      </c>
      <c r="G7" s="2194">
        <v>-0.66666666666666663</v>
      </c>
      <c r="H7" s="2193">
        <v>-0.66666666666666663</v>
      </c>
      <c r="I7" s="2220"/>
    </row>
    <row r="8" spans="1:9" ht="13.5" customHeight="1" x14ac:dyDescent="0.2">
      <c r="A8" s="2201" t="s">
        <v>435</v>
      </c>
      <c r="B8" s="2123">
        <v>137</v>
      </c>
      <c r="C8" s="2123">
        <v>147</v>
      </c>
      <c r="D8" s="2123">
        <v>124</v>
      </c>
      <c r="E8" s="2225">
        <v>138</v>
      </c>
      <c r="F8" s="2225">
        <v>119</v>
      </c>
      <c r="G8" s="2200">
        <v>-6.8027210884353748E-2</v>
      </c>
      <c r="H8" s="2199">
        <v>0.15126050420168066</v>
      </c>
      <c r="I8" s="2224"/>
    </row>
    <row r="9" spans="1:9" ht="13.5" customHeight="1" x14ac:dyDescent="0.2">
      <c r="A9" s="2149" t="s">
        <v>170</v>
      </c>
      <c r="B9" s="2122">
        <v>-40</v>
      </c>
      <c r="C9" s="2122">
        <v>-35</v>
      </c>
      <c r="D9" s="2122">
        <v>-41</v>
      </c>
      <c r="E9" s="2115">
        <v>-44</v>
      </c>
      <c r="F9" s="2115">
        <v>-42</v>
      </c>
      <c r="G9" s="2194">
        <v>0.14285714285714285</v>
      </c>
      <c r="H9" s="2193">
        <v>-4.7619047619047616E-2</v>
      </c>
      <c r="I9" s="2220"/>
    </row>
    <row r="10" spans="1:9" ht="13.5" customHeight="1" x14ac:dyDescent="0.2">
      <c r="A10" s="2149" t="s">
        <v>436</v>
      </c>
      <c r="B10" s="2122">
        <v>-60</v>
      </c>
      <c r="C10" s="2122">
        <v>-60</v>
      </c>
      <c r="D10" s="2122">
        <v>-58</v>
      </c>
      <c r="E10" s="2115">
        <v>-59</v>
      </c>
      <c r="F10" s="2115">
        <v>-57</v>
      </c>
      <c r="G10" s="2194">
        <v>0</v>
      </c>
      <c r="H10" s="2193">
        <v>5.2631578947368418E-2</v>
      </c>
      <c r="I10" s="2220"/>
    </row>
    <row r="11" spans="1:9" ht="13.5" customHeight="1" x14ac:dyDescent="0.2">
      <c r="A11" s="2201" t="s">
        <v>437</v>
      </c>
      <c r="B11" s="2123">
        <v>-102</v>
      </c>
      <c r="C11" s="2123">
        <v>-96</v>
      </c>
      <c r="D11" s="2123">
        <v>-101</v>
      </c>
      <c r="E11" s="2225">
        <v>-105</v>
      </c>
      <c r="F11" s="2225">
        <v>-101</v>
      </c>
      <c r="G11" s="2200">
        <v>6.25E-2</v>
      </c>
      <c r="H11" s="2199">
        <v>9.9009900990099011E-3</v>
      </c>
      <c r="I11" s="2224"/>
    </row>
    <row r="12" spans="1:9" ht="13.5" customHeight="1" x14ac:dyDescent="0.2">
      <c r="A12" s="2201" t="s">
        <v>186</v>
      </c>
      <c r="B12" s="2123">
        <v>35</v>
      </c>
      <c r="C12" s="2123">
        <v>51</v>
      </c>
      <c r="D12" s="2123">
        <v>23</v>
      </c>
      <c r="E12" s="2225">
        <v>33</v>
      </c>
      <c r="F12" s="2225">
        <v>18</v>
      </c>
      <c r="G12" s="2200">
        <v>-0.31372549019607843</v>
      </c>
      <c r="H12" s="2199">
        <v>0.94444444444444442</v>
      </c>
      <c r="I12" s="2224"/>
    </row>
    <row r="13" spans="1:9" ht="13.5" customHeight="1" x14ac:dyDescent="0.2">
      <c r="A13" s="2149" t="s">
        <v>188</v>
      </c>
      <c r="B13" s="2122">
        <v>0</v>
      </c>
      <c r="C13" s="2122">
        <v>0</v>
      </c>
      <c r="D13" s="2122">
        <v>0</v>
      </c>
      <c r="E13" s="2115">
        <v>0</v>
      </c>
      <c r="F13" s="2115">
        <v>0</v>
      </c>
      <c r="G13" s="2194">
        <v>0</v>
      </c>
      <c r="H13" s="2193">
        <v>0</v>
      </c>
      <c r="I13" s="2220"/>
    </row>
    <row r="14" spans="1:9" ht="13.5" customHeight="1" x14ac:dyDescent="0.2">
      <c r="A14" s="2201" t="s">
        <v>189</v>
      </c>
      <c r="B14" s="2118">
        <v>35</v>
      </c>
      <c r="C14" s="2118">
        <v>51</v>
      </c>
      <c r="D14" s="2118">
        <v>23</v>
      </c>
      <c r="E14" s="2225">
        <v>33</v>
      </c>
      <c r="F14" s="2225">
        <v>18</v>
      </c>
      <c r="G14" s="2200">
        <v>-0.31372549019607843</v>
      </c>
      <c r="H14" s="2199">
        <v>0.94444444444444442</v>
      </c>
      <c r="I14" s="2224"/>
    </row>
    <row r="15" spans="1:9" ht="13.5" customHeight="1" x14ac:dyDescent="0.2">
      <c r="A15" s="2149"/>
      <c r="B15" s="2131"/>
      <c r="C15" s="2131"/>
      <c r="D15" s="2131"/>
      <c r="E15" s="2115"/>
      <c r="F15" s="2115"/>
      <c r="G15" s="2223"/>
      <c r="H15" s="2222"/>
      <c r="I15" s="2220"/>
    </row>
    <row r="16" spans="1:9" ht="13.5" customHeight="1" x14ac:dyDescent="0.2">
      <c r="A16" s="2149" t="s">
        <v>406</v>
      </c>
      <c r="B16" s="2124">
        <v>75</v>
      </c>
      <c r="C16" s="2124">
        <v>66</v>
      </c>
      <c r="D16" s="2124">
        <v>81</v>
      </c>
      <c r="E16" s="2115">
        <v>76</v>
      </c>
      <c r="F16" s="2115">
        <v>85</v>
      </c>
      <c r="G16" s="2194">
        <v>0.13636363636363635</v>
      </c>
      <c r="H16" s="2193">
        <v>-0.11764705882352941</v>
      </c>
      <c r="I16" s="2220"/>
    </row>
    <row r="17" spans="1:9" ht="13.5" customHeight="1" x14ac:dyDescent="0.2">
      <c r="A17" s="2149" t="s">
        <v>407</v>
      </c>
      <c r="B17" s="2121">
        <v>15</v>
      </c>
      <c r="C17" s="2121">
        <v>26</v>
      </c>
      <c r="D17" s="2121">
        <v>12</v>
      </c>
      <c r="E17" s="2115">
        <v>18</v>
      </c>
      <c r="F17" s="2115">
        <v>10</v>
      </c>
      <c r="G17" s="2194">
        <v>0</v>
      </c>
      <c r="H17" s="2193">
        <v>0</v>
      </c>
      <c r="I17" s="2220"/>
    </row>
    <row r="18" spans="1:9" ht="13.5" customHeight="1" x14ac:dyDescent="0.2">
      <c r="A18" s="2149" t="s">
        <v>408</v>
      </c>
      <c r="B18" s="2115">
        <v>785</v>
      </c>
      <c r="C18" s="2115">
        <v>624</v>
      </c>
      <c r="D18" s="2122">
        <v>595</v>
      </c>
      <c r="E18" s="2115">
        <v>563</v>
      </c>
      <c r="F18" s="2115">
        <v>565</v>
      </c>
      <c r="G18" s="2194">
        <v>0.25801282051282054</v>
      </c>
      <c r="H18" s="2193">
        <v>0.38938053097345132</v>
      </c>
      <c r="I18" s="2220"/>
    </row>
    <row r="19" spans="1:9" ht="13.5" customHeight="1" x14ac:dyDescent="0.2">
      <c r="A19" s="2149" t="s">
        <v>409</v>
      </c>
      <c r="B19" s="2115">
        <v>4146</v>
      </c>
      <c r="C19" s="2115">
        <v>3487</v>
      </c>
      <c r="D19" s="2221">
        <v>3246</v>
      </c>
      <c r="E19" s="2115">
        <v>3110</v>
      </c>
      <c r="F19" s="2115">
        <v>3082</v>
      </c>
      <c r="G19" s="2194">
        <v>0.18898766848293663</v>
      </c>
      <c r="H19" s="2193">
        <v>0.34523036988968203</v>
      </c>
      <c r="I19" s="2220"/>
    </row>
    <row r="20" spans="1:9" ht="13.5" customHeight="1" thickBot="1" x14ac:dyDescent="0.25">
      <c r="A20" s="2149" t="s">
        <v>410</v>
      </c>
      <c r="B20" s="2115">
        <v>1176</v>
      </c>
      <c r="C20" s="2115">
        <v>1173</v>
      </c>
      <c r="D20" s="2221">
        <v>1217</v>
      </c>
      <c r="E20" s="2115">
        <v>1235</v>
      </c>
      <c r="F20" s="2115">
        <v>1245</v>
      </c>
      <c r="G20" s="2192">
        <v>2.5575447570332483E-3</v>
      </c>
      <c r="H20" s="2191">
        <v>-5.5421686746987948E-2</v>
      </c>
      <c r="I20" s="2220"/>
    </row>
    <row r="21" spans="1:9" ht="13.5" customHeight="1" x14ac:dyDescent="0.2">
      <c r="A21" s="2111"/>
      <c r="B21" s="2122"/>
      <c r="C21" s="2122"/>
      <c r="D21" s="2122"/>
      <c r="E21" s="2122"/>
      <c r="F21" s="2122"/>
      <c r="G21" s="2111"/>
      <c r="H21" s="2111"/>
      <c r="I21" s="2217"/>
    </row>
    <row r="22" spans="1:9" ht="13.5" customHeight="1" thickBot="1" x14ac:dyDescent="0.25">
      <c r="A22" s="2111"/>
      <c r="B22" s="2111"/>
      <c r="C22" s="2111"/>
      <c r="D22" s="2111"/>
      <c r="E22" s="2111"/>
      <c r="F22" s="2111"/>
      <c r="G22" s="2111"/>
      <c r="H22" s="2111"/>
      <c r="I22" s="2217"/>
    </row>
    <row r="23" spans="1:9" ht="13.5" customHeight="1" x14ac:dyDescent="0.2">
      <c r="A23" s="2230" t="s">
        <v>522</v>
      </c>
      <c r="E23" s="2134"/>
      <c r="F23" s="2111"/>
      <c r="G23" s="2219" t="s">
        <v>403</v>
      </c>
      <c r="H23" s="2218"/>
      <c r="I23" s="2217"/>
    </row>
    <row r="24" spans="1:9" ht="13.5" customHeight="1" x14ac:dyDescent="0.2">
      <c r="A24" s="2132"/>
      <c r="B24" s="2131"/>
      <c r="C24" s="2131"/>
      <c r="D24" s="2131"/>
      <c r="E24" s="2132"/>
      <c r="F24" s="2111"/>
      <c r="G24" s="2216"/>
      <c r="H24" s="2215"/>
      <c r="I24" s="2167"/>
    </row>
    <row r="25" spans="1:9" ht="13.5" customHeight="1" thickBot="1" x14ac:dyDescent="0.25">
      <c r="A25" s="2130" t="s">
        <v>130</v>
      </c>
      <c r="B25" s="2214" t="str">
        <f>+B3</f>
        <v>Q117</v>
      </c>
      <c r="C25" s="2214" t="str">
        <f>+C3</f>
        <v>Q416</v>
      </c>
      <c r="D25" s="2214" t="s">
        <v>131</v>
      </c>
      <c r="E25" s="2214" t="s">
        <v>132</v>
      </c>
      <c r="F25" s="2213" t="s">
        <v>133</v>
      </c>
      <c r="G25" s="2212" t="str">
        <f>+G3</f>
        <v>Q1/Q4</v>
      </c>
      <c r="H25" s="2211" t="str">
        <f>+H3</f>
        <v>Q1/Q1</v>
      </c>
      <c r="I25" s="2210"/>
    </row>
    <row r="26" spans="1:9" ht="13.5" customHeight="1" x14ac:dyDescent="0.2">
      <c r="A26" s="2208" t="s">
        <v>141</v>
      </c>
      <c r="B26" s="2121">
        <v>0</v>
      </c>
      <c r="C26" s="2121">
        <v>0</v>
      </c>
      <c r="D26" s="2122">
        <v>0</v>
      </c>
      <c r="E26" s="2125">
        <v>0</v>
      </c>
      <c r="F26" s="2124">
        <v>0</v>
      </c>
      <c r="G26" s="2194"/>
      <c r="H26" s="2209"/>
      <c r="I26" s="2207"/>
    </row>
    <row r="27" spans="1:9" ht="13.5" customHeight="1" x14ac:dyDescent="0.2">
      <c r="A27" s="2208" t="s">
        <v>118</v>
      </c>
      <c r="B27" s="2122">
        <v>0</v>
      </c>
      <c r="C27" s="2122">
        <v>0</v>
      </c>
      <c r="D27" s="2122">
        <v>1</v>
      </c>
      <c r="E27" s="2125">
        <v>0</v>
      </c>
      <c r="F27" s="2124">
        <v>1</v>
      </c>
      <c r="G27" s="2194"/>
      <c r="H27" s="2193">
        <v>-1</v>
      </c>
      <c r="I27" s="2207"/>
    </row>
    <row r="28" spans="1:9" ht="13.5" customHeight="1" x14ac:dyDescent="0.2">
      <c r="A28" s="2208" t="s">
        <v>148</v>
      </c>
      <c r="B28" s="2122">
        <v>0</v>
      </c>
      <c r="C28" s="2122">
        <v>0</v>
      </c>
      <c r="D28" s="2122">
        <v>0</v>
      </c>
      <c r="E28" s="2125">
        <v>0</v>
      </c>
      <c r="F28" s="2124">
        <v>0</v>
      </c>
      <c r="G28" s="2194"/>
      <c r="H28" s="2193"/>
      <c r="I28" s="2207"/>
    </row>
    <row r="29" spans="1:9" ht="13.5" customHeight="1" x14ac:dyDescent="0.2">
      <c r="A29" s="2208" t="s">
        <v>404</v>
      </c>
      <c r="B29" s="2122">
        <v>-5</v>
      </c>
      <c r="C29" s="2122">
        <v>-3</v>
      </c>
      <c r="D29" s="2122">
        <v>-4</v>
      </c>
      <c r="E29" s="2125">
        <v>-4</v>
      </c>
      <c r="F29" s="2124">
        <v>-5</v>
      </c>
      <c r="G29" s="2194">
        <v>0.66666666666666663</v>
      </c>
      <c r="H29" s="2193">
        <v>0</v>
      </c>
      <c r="I29" s="2207"/>
    </row>
    <row r="30" spans="1:9" ht="13.5" customHeight="1" x14ac:dyDescent="0.2">
      <c r="A30" s="2206" t="s">
        <v>435</v>
      </c>
      <c r="B30" s="2202">
        <v>-5</v>
      </c>
      <c r="C30" s="2202">
        <v>-3</v>
      </c>
      <c r="D30" s="2202">
        <v>-3</v>
      </c>
      <c r="E30" s="2205">
        <v>-4</v>
      </c>
      <c r="F30" s="2204">
        <v>-4</v>
      </c>
      <c r="G30" s="2200">
        <v>0.66666666666666663</v>
      </c>
      <c r="H30" s="2199">
        <v>0.25</v>
      </c>
      <c r="I30" s="2203"/>
    </row>
    <row r="31" spans="1:9" ht="13.5" customHeight="1" x14ac:dyDescent="0.2">
      <c r="A31" s="2149" t="s">
        <v>170</v>
      </c>
      <c r="B31" s="2122">
        <v>-19</v>
      </c>
      <c r="C31" s="2122">
        <v>-23</v>
      </c>
      <c r="D31" s="2122">
        <v>-19</v>
      </c>
      <c r="E31" s="2122">
        <v>-20</v>
      </c>
      <c r="F31" s="2121">
        <v>-20</v>
      </c>
      <c r="G31" s="2194">
        <v>-0.17391304347826086</v>
      </c>
      <c r="H31" s="2193">
        <v>-0.05</v>
      </c>
      <c r="I31" s="2190"/>
    </row>
    <row r="32" spans="1:9" ht="13.5" customHeight="1" x14ac:dyDescent="0.2">
      <c r="A32" s="2149" t="s">
        <v>436</v>
      </c>
      <c r="B32" s="2122">
        <v>19</v>
      </c>
      <c r="C32" s="2122">
        <v>17</v>
      </c>
      <c r="D32" s="2122">
        <v>21</v>
      </c>
      <c r="E32" s="2122">
        <v>24</v>
      </c>
      <c r="F32" s="2121">
        <v>20</v>
      </c>
      <c r="G32" s="2194">
        <v>0.11764705882352941</v>
      </c>
      <c r="H32" s="2193">
        <v>-0.05</v>
      </c>
      <c r="I32" s="2190"/>
    </row>
    <row r="33" spans="1:9" ht="13.5" customHeight="1" x14ac:dyDescent="0.2">
      <c r="A33" s="2201" t="s">
        <v>437</v>
      </c>
      <c r="B33" s="2202">
        <v>0</v>
      </c>
      <c r="C33" s="2202">
        <v>-8</v>
      </c>
      <c r="D33" s="2202">
        <v>1</v>
      </c>
      <c r="E33" s="2123">
        <v>3</v>
      </c>
      <c r="F33" s="2118">
        <v>1</v>
      </c>
      <c r="G33" s="2200">
        <v>-1</v>
      </c>
      <c r="H33" s="2199">
        <v>-1</v>
      </c>
      <c r="I33" s="2198"/>
    </row>
    <row r="34" spans="1:9" ht="13.5" customHeight="1" x14ac:dyDescent="0.2">
      <c r="A34" s="2201" t="s">
        <v>186</v>
      </c>
      <c r="B34" s="2202">
        <v>-5</v>
      </c>
      <c r="C34" s="2202">
        <v>-11</v>
      </c>
      <c r="D34" s="2202">
        <v>-2</v>
      </c>
      <c r="E34" s="2123">
        <v>-1</v>
      </c>
      <c r="F34" s="2118">
        <v>-3</v>
      </c>
      <c r="G34" s="2200">
        <v>-0.54545454545454541</v>
      </c>
      <c r="H34" s="2199">
        <v>0.66666666666666663</v>
      </c>
      <c r="I34" s="2198"/>
    </row>
    <row r="35" spans="1:9" ht="13.5" customHeight="1" x14ac:dyDescent="0.2">
      <c r="A35" s="2149" t="s">
        <v>188</v>
      </c>
      <c r="B35" s="2122">
        <v>0</v>
      </c>
      <c r="C35" s="2122">
        <v>0</v>
      </c>
      <c r="D35" s="2122">
        <v>0</v>
      </c>
      <c r="E35" s="2122">
        <v>0</v>
      </c>
      <c r="F35" s="2121">
        <v>0</v>
      </c>
      <c r="G35" s="2194"/>
      <c r="H35" s="2193"/>
      <c r="I35" s="2190"/>
    </row>
    <row r="36" spans="1:9" ht="13.5" customHeight="1" x14ac:dyDescent="0.2">
      <c r="A36" s="2201" t="s">
        <v>189</v>
      </c>
      <c r="B36" s="2118">
        <v>-5</v>
      </c>
      <c r="C36" s="2118">
        <v>-11</v>
      </c>
      <c r="D36" s="2118">
        <v>-2</v>
      </c>
      <c r="E36" s="2118">
        <v>-1</v>
      </c>
      <c r="F36" s="2118">
        <v>-3</v>
      </c>
      <c r="G36" s="2200">
        <v>-0.54545454545454541</v>
      </c>
      <c r="H36" s="2199">
        <v>0.66666666666666663</v>
      </c>
      <c r="I36" s="2198"/>
    </row>
    <row r="37" spans="1:9" ht="13.5" customHeight="1" x14ac:dyDescent="0.2">
      <c r="A37" s="2149"/>
      <c r="B37" s="2122"/>
      <c r="C37" s="2122"/>
      <c r="D37" s="2122"/>
      <c r="E37" s="2122"/>
      <c r="F37" s="2122"/>
      <c r="G37" s="2197"/>
      <c r="H37" s="2196"/>
      <c r="I37" s="2195"/>
    </row>
    <row r="38" spans="1:9" ht="13.5" customHeight="1" x14ac:dyDescent="0.2">
      <c r="A38" s="2149" t="s">
        <v>408</v>
      </c>
      <c r="B38" s="2115">
        <v>57</v>
      </c>
      <c r="C38" s="2115">
        <v>49</v>
      </c>
      <c r="D38" s="2115">
        <v>43</v>
      </c>
      <c r="E38" s="2115">
        <v>40</v>
      </c>
      <c r="F38" s="2121">
        <v>41</v>
      </c>
      <c r="G38" s="2194">
        <v>0.16326530612244897</v>
      </c>
      <c r="H38" s="2193">
        <v>0.3902439024390244</v>
      </c>
      <c r="I38" s="2190"/>
    </row>
    <row r="39" spans="1:9" ht="13.5" customHeight="1" thickBot="1" x14ac:dyDescent="0.25">
      <c r="A39" s="2149" t="s">
        <v>410</v>
      </c>
      <c r="B39" s="2115">
        <v>657</v>
      </c>
      <c r="C39" s="2115">
        <v>652</v>
      </c>
      <c r="D39" s="2115">
        <v>657</v>
      </c>
      <c r="E39" s="2115">
        <v>644</v>
      </c>
      <c r="F39" s="2121">
        <v>634</v>
      </c>
      <c r="G39" s="2192">
        <v>7.6687116564417178E-3</v>
      </c>
      <c r="H39" s="2191">
        <v>3.6277602523659309E-2</v>
      </c>
      <c r="I39" s="2190"/>
    </row>
    <row r="40" spans="1:9" ht="13.5" customHeight="1" x14ac:dyDescent="0.2">
      <c r="I40" s="2112"/>
    </row>
    <row r="41" spans="1:9" ht="13.5" customHeight="1" x14ac:dyDescent="0.2"/>
    <row r="42" spans="1:9" ht="13.5" customHeight="1" x14ac:dyDescent="0.2">
      <c r="E42" s="2189"/>
      <c r="F42" s="2189"/>
      <c r="G42" s="2189"/>
      <c r="H42" s="2189"/>
    </row>
    <row r="43" spans="1:9" ht="13.5" customHeight="1" x14ac:dyDescent="0.2">
      <c r="A43" s="2131"/>
      <c r="B43" s="2131"/>
      <c r="C43" s="2131"/>
      <c r="D43" s="2131"/>
      <c r="E43" s="2131"/>
      <c r="F43" s="2131"/>
      <c r="G43" s="2131"/>
      <c r="H43" s="2131"/>
      <c r="I43" s="2166"/>
    </row>
    <row r="44" spans="1:9" ht="13.5" customHeight="1" x14ac:dyDescent="0.2">
      <c r="B44" s="2131"/>
      <c r="C44" s="2131"/>
      <c r="D44" s="2131"/>
      <c r="E44" s="2131"/>
      <c r="F44" s="2131"/>
    </row>
    <row r="45" spans="1:9" ht="13.5" customHeight="1" x14ac:dyDescent="0.2">
      <c r="B45" s="2131"/>
      <c r="C45" s="2131"/>
      <c r="D45" s="2131"/>
      <c r="E45" s="2131"/>
      <c r="F45" s="2131"/>
    </row>
    <row r="46" spans="1:9" ht="13.5" customHeight="1" x14ac:dyDescent="0.2">
      <c r="B46" s="2131"/>
      <c r="C46" s="2131"/>
      <c r="D46" s="2131"/>
      <c r="E46" s="2131"/>
      <c r="F46" s="2131"/>
    </row>
    <row r="47" spans="1:9" ht="13.5" customHeight="1" x14ac:dyDescent="0.2">
      <c r="B47" s="2131"/>
      <c r="C47" s="2131"/>
      <c r="D47" s="2131"/>
      <c r="E47" s="2131"/>
      <c r="F47" s="2131"/>
    </row>
    <row r="48" spans="1:9" ht="13.5" customHeight="1" x14ac:dyDescent="0.2">
      <c r="B48" s="2131"/>
      <c r="C48" s="2131"/>
      <c r="D48" s="2131"/>
      <c r="E48" s="2131"/>
      <c r="F48" s="2131"/>
    </row>
    <row r="49" spans="1:1" ht="13.5" customHeight="1" x14ac:dyDescent="0.2"/>
    <row r="50" spans="1:1" ht="13.5" customHeight="1" x14ac:dyDescent="0.2"/>
    <row r="51" spans="1:1" ht="13.5" customHeight="1" x14ac:dyDescent="0.2"/>
    <row r="52" spans="1:1" ht="13.5" customHeight="1" x14ac:dyDescent="0.2"/>
    <row r="56" spans="1:1" ht="15" x14ac:dyDescent="0.25">
      <c r="A56" s="2188"/>
    </row>
  </sheetData>
  <printOptions horizontalCentered="1"/>
  <pageMargins left="0.7" right="0.7" top="0.75" bottom="0.75" header="0.3" footer="0.3"/>
  <pageSetup paperSize="9" scale="80" orientation="portrait" r:id="rId1"/>
  <headerFooter>
    <oddHeader>&amp;R&amp;"Arial,Normal"&amp;8Wealth Management</oddHeader>
    <oddFooter>&amp;C&amp;7Fact book - Q1  2017</oddFooter>
  </headerFooter>
  <colBreaks count="1" manualBreakCount="1">
    <brk id="9" max="5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6"/>
  <sheetViews>
    <sheetView view="pageLayout" topLeftCell="A46" zoomScaleNormal="100" zoomScaleSheetLayoutView="100" workbookViewId="0">
      <selection activeCell="A34" sqref="A34:H34"/>
    </sheetView>
  </sheetViews>
  <sheetFormatPr defaultRowHeight="15" x14ac:dyDescent="0.25"/>
  <cols>
    <col min="1" max="1" width="41.33203125" style="1556" bestFit="1" customWidth="1"/>
    <col min="2" max="8" width="9.33203125" style="1556"/>
    <col min="9" max="9" width="40.6640625" style="1556" bestFit="1" customWidth="1"/>
    <col min="10" max="16384" width="9.33203125" style="1556"/>
  </cols>
  <sheetData>
    <row r="1" spans="1:27" ht="15" customHeight="1" x14ac:dyDescent="0.25">
      <c r="A1" s="2645" t="s">
        <v>523</v>
      </c>
      <c r="B1" s="1680"/>
      <c r="C1" s="1680"/>
      <c r="D1" s="1680"/>
      <c r="E1" s="1680"/>
      <c r="F1" s="1680"/>
      <c r="G1" s="1680"/>
      <c r="H1" s="1680"/>
      <c r="I1" s="2646" t="s">
        <v>524</v>
      </c>
      <c r="J1" s="1681"/>
      <c r="K1" s="1681"/>
      <c r="L1" s="1681"/>
      <c r="M1" s="1681"/>
      <c r="N1" s="1559"/>
      <c r="O1" s="1559"/>
      <c r="P1" s="1559"/>
      <c r="Q1" s="1559"/>
    </row>
    <row r="2" spans="1:27" ht="15" customHeight="1" thickBot="1" x14ac:dyDescent="0.3">
      <c r="A2" s="1680" t="s">
        <v>1467</v>
      </c>
      <c r="B2" s="1680"/>
      <c r="C2" s="1680"/>
      <c r="D2" s="1680"/>
      <c r="E2" s="1680"/>
      <c r="F2" s="1680"/>
      <c r="G2" s="1680"/>
      <c r="H2" s="1680"/>
      <c r="I2" s="1647"/>
      <c r="J2" s="1679"/>
      <c r="K2" s="1679"/>
      <c r="L2" s="1679"/>
      <c r="M2" s="1679"/>
      <c r="N2" s="1559"/>
      <c r="O2" s="1559"/>
      <c r="P2" s="1612"/>
      <c r="Q2" s="1612"/>
    </row>
    <row r="3" spans="1:27" ht="15" customHeight="1" thickBot="1" x14ac:dyDescent="0.3">
      <c r="A3" s="1675" t="s">
        <v>130</v>
      </c>
      <c r="B3" s="1674" t="s">
        <v>1364</v>
      </c>
      <c r="C3" s="1674" t="s">
        <v>580</v>
      </c>
      <c r="D3" s="1673" t="s">
        <v>131</v>
      </c>
      <c r="E3" s="1673" t="s">
        <v>132</v>
      </c>
      <c r="F3" s="1673" t="s">
        <v>133</v>
      </c>
      <c r="G3" s="1673" t="s">
        <v>134</v>
      </c>
      <c r="H3" s="1673"/>
      <c r="I3" s="1671" t="s">
        <v>130</v>
      </c>
      <c r="J3" s="1670" t="s">
        <v>1364</v>
      </c>
      <c r="K3" s="1670" t="s">
        <v>580</v>
      </c>
      <c r="L3" s="1670" t="s">
        <v>131</v>
      </c>
      <c r="M3" s="1670" t="s">
        <v>132</v>
      </c>
      <c r="N3" s="1670" t="s">
        <v>133</v>
      </c>
      <c r="O3" s="1670" t="s">
        <v>134</v>
      </c>
      <c r="P3" s="1669"/>
      <c r="Q3" s="1669"/>
    </row>
    <row r="4" spans="1:27" ht="15" customHeight="1" x14ac:dyDescent="0.25">
      <c r="A4" s="1617" t="s">
        <v>141</v>
      </c>
      <c r="B4" s="1628">
        <v>0</v>
      </c>
      <c r="C4" s="1628">
        <v>0</v>
      </c>
      <c r="D4" s="1628">
        <v>0</v>
      </c>
      <c r="E4" s="1628">
        <v>0</v>
      </c>
      <c r="F4" s="1628">
        <v>0</v>
      </c>
      <c r="G4" s="1628">
        <v>0</v>
      </c>
      <c r="H4" s="1628"/>
      <c r="I4" s="1658" t="s">
        <v>525</v>
      </c>
      <c r="J4" s="1667"/>
      <c r="K4" s="1667"/>
      <c r="L4" s="1667"/>
      <c r="M4" s="1667"/>
      <c r="N4" s="1667"/>
      <c r="O4" s="1667"/>
      <c r="P4" s="1667"/>
      <c r="Q4" s="1667"/>
    </row>
    <row r="5" spans="1:27" ht="15" customHeight="1" x14ac:dyDescent="0.25">
      <c r="A5" s="1617" t="s">
        <v>118</v>
      </c>
      <c r="B5" s="1628">
        <v>95</v>
      </c>
      <c r="C5" s="1628">
        <v>87</v>
      </c>
      <c r="D5" s="1628">
        <v>91</v>
      </c>
      <c r="E5" s="1628">
        <v>83</v>
      </c>
      <c r="F5" s="1628">
        <v>85</v>
      </c>
      <c r="G5" s="1628">
        <v>95</v>
      </c>
      <c r="H5" s="1628"/>
      <c r="I5" s="1565" t="s">
        <v>526</v>
      </c>
      <c r="J5" s="1653">
        <v>29.7</v>
      </c>
      <c r="K5" s="1653">
        <v>29.8</v>
      </c>
      <c r="L5" s="1653">
        <v>30.047176999999998</v>
      </c>
      <c r="M5" s="1653">
        <v>29.052822999999997</v>
      </c>
      <c r="N5" s="1581">
        <v>32.200000000000003</v>
      </c>
      <c r="O5" s="1581">
        <v>33.5</v>
      </c>
      <c r="P5" s="1645"/>
      <c r="Q5" s="1645"/>
    </row>
    <row r="6" spans="1:27" ht="15" customHeight="1" x14ac:dyDescent="0.25">
      <c r="A6" s="1617" t="s">
        <v>148</v>
      </c>
      <c r="B6" s="1628">
        <v>59</v>
      </c>
      <c r="C6" s="1628">
        <v>67</v>
      </c>
      <c r="D6" s="1628">
        <v>53</v>
      </c>
      <c r="E6" s="1628">
        <v>60</v>
      </c>
      <c r="F6" s="1628">
        <v>86</v>
      </c>
      <c r="G6" s="1628">
        <v>65</v>
      </c>
      <c r="H6" s="1628"/>
      <c r="I6" s="1565" t="s">
        <v>527</v>
      </c>
      <c r="J6" s="1653">
        <v>-2.2999999999999998</v>
      </c>
      <c r="K6" s="1653">
        <v>6.6</v>
      </c>
      <c r="L6" s="1653">
        <v>-0.2251909999999997</v>
      </c>
      <c r="M6" s="1653">
        <v>3.1251909999999996</v>
      </c>
      <c r="N6" s="1581">
        <v>2.1</v>
      </c>
      <c r="O6" s="1581">
        <v>3.4</v>
      </c>
      <c r="P6" s="1645"/>
      <c r="Q6" s="1645"/>
    </row>
    <row r="7" spans="1:27" ht="15" customHeight="1" x14ac:dyDescent="0.25">
      <c r="A7" s="1617" t="s">
        <v>404</v>
      </c>
      <c r="B7" s="1628">
        <v>5</v>
      </c>
      <c r="C7" s="1628">
        <v>4</v>
      </c>
      <c r="D7" s="1628">
        <v>4</v>
      </c>
      <c r="E7" s="1628">
        <v>5</v>
      </c>
      <c r="F7" s="1628">
        <v>5</v>
      </c>
      <c r="G7" s="1628">
        <v>5</v>
      </c>
      <c r="H7" s="1628"/>
      <c r="I7" s="1565" t="s">
        <v>528</v>
      </c>
      <c r="J7" s="1653">
        <v>1</v>
      </c>
      <c r="K7" s="1653">
        <v>-1.5</v>
      </c>
      <c r="L7" s="1653">
        <v>1.4062000000000001</v>
      </c>
      <c r="M7" s="1653">
        <v>1.2938000000000001</v>
      </c>
      <c r="N7" s="1581">
        <v>0.4</v>
      </c>
      <c r="O7" s="1581">
        <v>0</v>
      </c>
      <c r="P7" s="1645"/>
      <c r="Q7" s="1645"/>
    </row>
    <row r="8" spans="1:27" ht="15" customHeight="1" x14ac:dyDescent="0.25">
      <c r="A8" s="1649" t="s">
        <v>435</v>
      </c>
      <c r="B8" s="1648">
        <v>159</v>
      </c>
      <c r="C8" s="1648">
        <v>158</v>
      </c>
      <c r="D8" s="1648">
        <v>148</v>
      </c>
      <c r="E8" s="1648">
        <v>148</v>
      </c>
      <c r="F8" s="1648">
        <v>176</v>
      </c>
      <c r="G8" s="1648">
        <v>165</v>
      </c>
      <c r="H8" s="1682"/>
      <c r="I8" s="1565" t="s">
        <v>529</v>
      </c>
      <c r="J8" s="1653">
        <v>-3</v>
      </c>
      <c r="K8" s="1653">
        <v>0</v>
      </c>
      <c r="L8" s="1653">
        <v>-3.0379999999999998</v>
      </c>
      <c r="M8" s="1653">
        <v>-3.0619999999999998</v>
      </c>
      <c r="N8" s="1581">
        <v>-2.6</v>
      </c>
      <c r="O8" s="1581">
        <v>-2</v>
      </c>
      <c r="P8" s="1645"/>
      <c r="Q8" s="1645"/>
    </row>
    <row r="9" spans="1:27" ht="15" customHeight="1" x14ac:dyDescent="0.25">
      <c r="A9" s="1617" t="s">
        <v>170</v>
      </c>
      <c r="B9" s="1628">
        <v>-29</v>
      </c>
      <c r="C9" s="1628">
        <v>-28</v>
      </c>
      <c r="D9" s="1628">
        <v>-26</v>
      </c>
      <c r="E9" s="1628">
        <v>-27</v>
      </c>
      <c r="F9" s="1628">
        <v>-28</v>
      </c>
      <c r="G9" s="1628">
        <v>-29</v>
      </c>
      <c r="H9" s="1683"/>
      <c r="I9" s="1658" t="s">
        <v>530</v>
      </c>
      <c r="J9" s="1657">
        <v>17.399999999999999</v>
      </c>
      <c r="K9" s="1657">
        <v>31.713055000000001</v>
      </c>
      <c r="L9" s="1657">
        <v>23.787999999999997</v>
      </c>
      <c r="M9" s="1657">
        <v>26.212000000000003</v>
      </c>
      <c r="N9" s="1656">
        <v>41</v>
      </c>
      <c r="O9" s="1656">
        <v>35.052114000000003</v>
      </c>
      <c r="P9" s="1645"/>
      <c r="Q9" s="1645"/>
    </row>
    <row r="10" spans="1:27" ht="15" customHeight="1" x14ac:dyDescent="0.25">
      <c r="A10" s="1617" t="s">
        <v>531</v>
      </c>
      <c r="B10" s="1628">
        <v>-25</v>
      </c>
      <c r="C10" s="1628">
        <v>-25</v>
      </c>
      <c r="D10" s="1628">
        <v>-22</v>
      </c>
      <c r="E10" s="1628">
        <v>-21</v>
      </c>
      <c r="F10" s="1628">
        <v>-21</v>
      </c>
      <c r="G10" s="1628">
        <v>-20</v>
      </c>
      <c r="H10" s="1683"/>
      <c r="I10" s="1658" t="s">
        <v>532</v>
      </c>
      <c r="J10" s="1657">
        <v>64.599999999999994</v>
      </c>
      <c r="K10" s="1657">
        <v>61.456173</v>
      </c>
      <c r="L10" s="1657">
        <v>58.851005999999984</v>
      </c>
      <c r="M10" s="1657">
        <v>52.348994000000005</v>
      </c>
      <c r="N10" s="1657">
        <v>59</v>
      </c>
      <c r="O10" s="1656">
        <v>70.212290999999993</v>
      </c>
      <c r="P10" s="1645"/>
      <c r="Q10" s="1645"/>
    </row>
    <row r="11" spans="1:27" ht="15" customHeight="1" x14ac:dyDescent="0.25">
      <c r="A11" s="1649" t="s">
        <v>437</v>
      </c>
      <c r="B11" s="1648">
        <v>-54</v>
      </c>
      <c r="C11" s="1648">
        <v>-53</v>
      </c>
      <c r="D11" s="1648">
        <v>-48</v>
      </c>
      <c r="E11" s="1648">
        <v>-48</v>
      </c>
      <c r="F11" s="1648">
        <v>-49</v>
      </c>
      <c r="G11" s="1648">
        <v>-49</v>
      </c>
      <c r="H11" s="1682"/>
      <c r="I11" s="1658" t="s">
        <v>533</v>
      </c>
      <c r="J11" s="1657">
        <v>22.7</v>
      </c>
      <c r="K11" s="1657">
        <v>21.981625999999999</v>
      </c>
      <c r="L11" s="1657">
        <v>20.825000000000003</v>
      </c>
      <c r="M11" s="1657">
        <v>21.274999999999999</v>
      </c>
      <c r="N11" s="1657">
        <v>17.600000000000001</v>
      </c>
      <c r="O11" s="1656">
        <v>18.256582000000002</v>
      </c>
      <c r="P11" s="1645"/>
      <c r="Q11" s="1645"/>
    </row>
    <row r="12" spans="1:27" ht="15" customHeight="1" x14ac:dyDescent="0.25">
      <c r="A12" s="1649" t="s">
        <v>186</v>
      </c>
      <c r="B12" s="1648">
        <v>105</v>
      </c>
      <c r="C12" s="1648">
        <v>105</v>
      </c>
      <c r="D12" s="1648">
        <v>100</v>
      </c>
      <c r="E12" s="1648">
        <v>100</v>
      </c>
      <c r="F12" s="1648">
        <v>127</v>
      </c>
      <c r="G12" s="1648">
        <v>117</v>
      </c>
      <c r="H12" s="1682"/>
      <c r="I12" s="1610" t="s">
        <v>534</v>
      </c>
      <c r="J12" s="1583">
        <v>104.7</v>
      </c>
      <c r="K12" s="1583">
        <v>115.2</v>
      </c>
      <c r="L12" s="1583">
        <v>103.46399999999997</v>
      </c>
      <c r="M12" s="1583">
        <v>99.436000000000007</v>
      </c>
      <c r="N12" s="1583">
        <v>118</v>
      </c>
      <c r="O12" s="1580">
        <v>123.52098699999999</v>
      </c>
      <c r="P12" s="1645"/>
      <c r="Q12" s="1645"/>
    </row>
    <row r="13" spans="1:27" ht="15" customHeight="1" x14ac:dyDescent="0.25">
      <c r="A13" s="1617" t="s">
        <v>188</v>
      </c>
      <c r="B13" s="1628">
        <v>0</v>
      </c>
      <c r="C13" s="1628">
        <v>0</v>
      </c>
      <c r="D13" s="1628">
        <v>0</v>
      </c>
      <c r="E13" s="1628">
        <v>0</v>
      </c>
      <c r="F13" s="1628">
        <v>0</v>
      </c>
      <c r="G13" s="1628">
        <v>0</v>
      </c>
      <c r="H13" s="1683"/>
      <c r="I13" s="1565" t="s">
        <v>535</v>
      </c>
      <c r="J13" s="1653">
        <v>0</v>
      </c>
      <c r="K13" s="1653">
        <v>-10</v>
      </c>
      <c r="L13" s="1653">
        <v>-3.4639999999999702</v>
      </c>
      <c r="M13" s="1653">
        <v>1</v>
      </c>
      <c r="N13" s="1653">
        <v>9</v>
      </c>
      <c r="O13" s="1581">
        <v>-7</v>
      </c>
      <c r="P13" s="1645"/>
      <c r="Q13" s="1645"/>
    </row>
    <row r="14" spans="1:27" ht="15" customHeight="1" x14ac:dyDescent="0.25">
      <c r="A14" s="1649" t="s">
        <v>189</v>
      </c>
      <c r="B14" s="1648">
        <v>105</v>
      </c>
      <c r="C14" s="1648">
        <v>105</v>
      </c>
      <c r="D14" s="1648">
        <v>100</v>
      </c>
      <c r="E14" s="1648">
        <v>100</v>
      </c>
      <c r="F14" s="1648">
        <v>127</v>
      </c>
      <c r="G14" s="1648">
        <v>117</v>
      </c>
      <c r="H14" s="1682"/>
      <c r="I14" s="1610" t="s">
        <v>189</v>
      </c>
      <c r="J14" s="1583">
        <v>104.7</v>
      </c>
      <c r="K14" s="1583">
        <v>105</v>
      </c>
      <c r="L14" s="1583">
        <v>100</v>
      </c>
      <c r="M14" s="1583">
        <v>100</v>
      </c>
      <c r="N14" s="1583">
        <v>127</v>
      </c>
      <c r="O14" s="1580">
        <v>116.52098699999999</v>
      </c>
      <c r="P14" s="1645"/>
      <c r="Q14" s="1645"/>
      <c r="W14" s="1588"/>
      <c r="X14" s="1588"/>
      <c r="Y14" s="1588"/>
      <c r="Z14" s="1588"/>
      <c r="AA14" s="1588"/>
    </row>
    <row r="15" spans="1:27" ht="15" customHeight="1" x14ac:dyDescent="0.25">
      <c r="A15" s="1644"/>
      <c r="B15" s="1628"/>
      <c r="C15" s="1628"/>
      <c r="D15" s="1628"/>
      <c r="E15" s="1628"/>
      <c r="F15" s="1628"/>
      <c r="G15" s="1628"/>
      <c r="H15" s="1683"/>
      <c r="I15" s="1629" t="s">
        <v>536</v>
      </c>
      <c r="J15" s="1637">
        <v>5.5</v>
      </c>
      <c r="K15" s="1637">
        <v>5.3</v>
      </c>
      <c r="L15" s="1637">
        <v>5</v>
      </c>
      <c r="M15" s="1637">
        <v>5</v>
      </c>
      <c r="N15" s="1636">
        <v>5.0999999999999996</v>
      </c>
      <c r="O15" s="1636">
        <v>6</v>
      </c>
      <c r="P15" s="1636"/>
      <c r="Q15" s="1636"/>
      <c r="W15" s="1588"/>
      <c r="X15" s="1588"/>
      <c r="Y15" s="1588"/>
      <c r="Z15" s="1588"/>
      <c r="AA15" s="1588"/>
    </row>
    <row r="16" spans="1:27" ht="15" customHeight="1" x14ac:dyDescent="0.25">
      <c r="A16" s="1617" t="s">
        <v>496</v>
      </c>
      <c r="B16" s="1620">
        <v>34</v>
      </c>
      <c r="C16" s="1620">
        <v>34</v>
      </c>
      <c r="D16" s="1620">
        <v>32</v>
      </c>
      <c r="E16" s="1620">
        <v>32</v>
      </c>
      <c r="F16" s="1620">
        <v>28</v>
      </c>
      <c r="G16" s="1628">
        <v>29</v>
      </c>
      <c r="H16" s="1683"/>
      <c r="I16" s="1630"/>
      <c r="J16" s="1629"/>
      <c r="W16" s="1588"/>
      <c r="X16" s="1588"/>
      <c r="Y16" s="1588"/>
      <c r="Z16" s="1588"/>
      <c r="AA16" s="1588"/>
    </row>
    <row r="17" spans="1:27" ht="15" customHeight="1" x14ac:dyDescent="0.25">
      <c r="A17" s="1617" t="s">
        <v>537</v>
      </c>
      <c r="B17" s="1628">
        <v>19</v>
      </c>
      <c r="C17" s="1628">
        <v>19</v>
      </c>
      <c r="D17" s="1628">
        <v>18</v>
      </c>
      <c r="E17" s="1628">
        <v>20</v>
      </c>
      <c r="F17" s="1628">
        <v>22</v>
      </c>
      <c r="G17" s="1628">
        <v>20</v>
      </c>
      <c r="H17" s="1683"/>
      <c r="I17" s="1619"/>
      <c r="J17" s="1618"/>
      <c r="K17" s="1618"/>
      <c r="L17" s="1618"/>
      <c r="M17" s="1618"/>
      <c r="N17" s="1618"/>
      <c r="O17" s="1618"/>
      <c r="P17" s="1618"/>
      <c r="Q17" s="1618"/>
      <c r="W17" s="1588"/>
      <c r="X17" s="1588"/>
      <c r="Y17" s="1588"/>
      <c r="Z17" s="1588"/>
      <c r="AA17" s="1588"/>
    </row>
    <row r="18" spans="1:27" ht="15" customHeight="1" x14ac:dyDescent="0.25">
      <c r="A18" s="1617" t="s">
        <v>391</v>
      </c>
      <c r="B18" s="1616">
        <v>1592</v>
      </c>
      <c r="C18" s="1616">
        <v>1965</v>
      </c>
      <c r="D18" s="1616">
        <v>1780</v>
      </c>
      <c r="E18" s="1616">
        <v>1687</v>
      </c>
      <c r="F18" s="1616">
        <v>1609</v>
      </c>
      <c r="G18" s="1616">
        <v>1812</v>
      </c>
      <c r="H18" s="1616"/>
      <c r="I18" s="1619"/>
      <c r="J18" s="1618"/>
      <c r="K18" s="1618"/>
      <c r="L18" s="1618"/>
      <c r="M18" s="1618"/>
      <c r="N18" s="1618"/>
      <c r="O18" s="1618"/>
      <c r="P18" s="1618"/>
      <c r="Q18" s="1618"/>
      <c r="W18" s="1588"/>
      <c r="X18" s="1588"/>
      <c r="Y18" s="1588"/>
      <c r="Z18" s="1588"/>
      <c r="AA18" s="1588"/>
    </row>
    <row r="19" spans="1:27" ht="15" customHeight="1" x14ac:dyDescent="0.25">
      <c r="A19" s="1617" t="s">
        <v>538</v>
      </c>
      <c r="B19" s="1620">
        <v>68</v>
      </c>
      <c r="C19" s="1620">
        <v>65.7</v>
      </c>
      <c r="D19" s="1620">
        <v>64.8</v>
      </c>
      <c r="E19" s="1620">
        <v>62.7</v>
      </c>
      <c r="F19" s="1620">
        <v>61.9</v>
      </c>
      <c r="G19" s="1620">
        <v>61</v>
      </c>
      <c r="H19" s="1620"/>
      <c r="I19" s="1619"/>
      <c r="J19" s="1618"/>
      <c r="K19" s="1618"/>
      <c r="L19" s="1618"/>
      <c r="M19" s="1618"/>
      <c r="N19" s="1618"/>
      <c r="O19" s="1618"/>
      <c r="P19" s="1618"/>
      <c r="Q19" s="1618"/>
      <c r="W19" s="1588"/>
      <c r="X19" s="1588"/>
      <c r="Y19" s="1588"/>
      <c r="Z19" s="1588"/>
      <c r="AA19" s="1588"/>
    </row>
    <row r="20" spans="1:27" ht="15" customHeight="1" x14ac:dyDescent="0.25">
      <c r="A20" s="1617" t="s">
        <v>541</v>
      </c>
      <c r="B20" s="1616">
        <v>1999</v>
      </c>
      <c r="C20" s="1616">
        <v>1671</v>
      </c>
      <c r="D20" s="1616">
        <v>1558</v>
      </c>
      <c r="E20" s="1616">
        <v>1532</v>
      </c>
      <c r="F20" s="1616">
        <v>1784</v>
      </c>
      <c r="G20" s="1616">
        <v>1918</v>
      </c>
      <c r="H20" s="1616"/>
      <c r="I20" s="1619"/>
      <c r="J20" s="1618"/>
      <c r="K20" s="1618"/>
      <c r="L20" s="1618"/>
      <c r="M20" s="1618"/>
      <c r="N20" s="1618"/>
      <c r="O20" s="1618"/>
      <c r="P20" s="1618"/>
      <c r="Q20" s="1618"/>
      <c r="W20" s="1588"/>
      <c r="X20" s="1588"/>
      <c r="Y20" s="1588"/>
      <c r="Z20" s="1588"/>
      <c r="AA20" s="1588"/>
    </row>
    <row r="21" spans="1:27" ht="15" customHeight="1" x14ac:dyDescent="0.25">
      <c r="A21" s="1617" t="s">
        <v>410</v>
      </c>
      <c r="B21" s="1616">
        <v>1135</v>
      </c>
      <c r="C21" s="1616">
        <v>1155</v>
      </c>
      <c r="D21" s="1616">
        <v>1167</v>
      </c>
      <c r="E21" s="1616">
        <v>1160</v>
      </c>
      <c r="F21" s="1616">
        <v>1114</v>
      </c>
      <c r="G21" s="1616">
        <v>1094</v>
      </c>
      <c r="H21" s="1616"/>
      <c r="I21" s="1591" t="s">
        <v>539</v>
      </c>
      <c r="J21" s="2717" t="s">
        <v>540</v>
      </c>
      <c r="K21" s="2717"/>
      <c r="L21" s="2717"/>
      <c r="M21" s="2717"/>
      <c r="N21" s="2717"/>
      <c r="O21" s="2717"/>
      <c r="P21" s="2717"/>
      <c r="Q21" s="2717"/>
      <c r="W21" s="1588"/>
      <c r="X21" s="1588"/>
      <c r="Y21" s="1588"/>
      <c r="Z21" s="1588"/>
      <c r="AA21" s="1588"/>
    </row>
    <row r="22" spans="1:27" ht="15" customHeight="1" x14ac:dyDescent="0.25">
      <c r="A22" s="1587"/>
      <c r="B22" s="1587"/>
      <c r="C22" s="1587"/>
      <c r="D22" s="1587"/>
      <c r="E22" s="1587"/>
      <c r="F22" s="1587"/>
      <c r="G22" s="1587"/>
      <c r="I22" s="1613"/>
      <c r="J22" s="2717"/>
      <c r="K22" s="2717"/>
      <c r="L22" s="2717"/>
      <c r="M22" s="2717"/>
      <c r="N22" s="2717"/>
      <c r="O22" s="2717"/>
      <c r="P22" s="2717"/>
      <c r="Q22" s="2717"/>
      <c r="W22" s="1588"/>
      <c r="X22" s="1588"/>
      <c r="Y22" s="1588"/>
      <c r="Z22" s="1588"/>
      <c r="AA22" s="1588"/>
    </row>
    <row r="23" spans="1:27" ht="15" customHeight="1" x14ac:dyDescent="0.25">
      <c r="A23" s="2646" t="s">
        <v>546</v>
      </c>
      <c r="D23" s="1559"/>
      <c r="I23" s="1591" t="s">
        <v>542</v>
      </c>
      <c r="J23" s="2717" t="s">
        <v>543</v>
      </c>
      <c r="K23" s="2717"/>
      <c r="L23" s="2717"/>
      <c r="M23" s="2717"/>
      <c r="N23" s="2717"/>
      <c r="O23" s="2717"/>
      <c r="P23" s="2717"/>
      <c r="Q23" s="2717"/>
      <c r="R23" s="1589"/>
      <c r="S23" s="1598"/>
      <c r="T23" s="1589"/>
      <c r="U23" s="1589"/>
      <c r="W23" s="1588"/>
      <c r="X23" s="1588"/>
      <c r="Y23" s="1588"/>
      <c r="Z23" s="1588"/>
      <c r="AA23" s="1588"/>
    </row>
    <row r="24" spans="1:27" ht="15" customHeight="1" thickBot="1" x14ac:dyDescent="0.3">
      <c r="I24" s="1576"/>
      <c r="J24" s="2717"/>
      <c r="K24" s="2717"/>
      <c r="L24" s="2717"/>
      <c r="M24" s="2717"/>
      <c r="N24" s="2717"/>
      <c r="O24" s="2717"/>
      <c r="P24" s="2717"/>
      <c r="Q24" s="2717"/>
      <c r="R24" s="1589"/>
      <c r="S24" s="1589"/>
      <c r="T24" s="1589"/>
      <c r="U24" s="1589"/>
      <c r="W24" s="1588"/>
      <c r="X24" s="1588"/>
      <c r="Y24" s="1588"/>
      <c r="Z24" s="1588"/>
      <c r="AA24" s="1588"/>
    </row>
    <row r="25" spans="1:27" ht="15" customHeight="1" thickBot="1" x14ac:dyDescent="0.3">
      <c r="A25" s="1672" t="s">
        <v>130</v>
      </c>
      <c r="B25" s="1605" t="s">
        <v>1364</v>
      </c>
      <c r="C25" s="1605" t="s">
        <v>580</v>
      </c>
      <c r="D25" s="1670" t="s">
        <v>131</v>
      </c>
      <c r="E25" s="1670" t="s">
        <v>132</v>
      </c>
      <c r="F25" s="1670" t="s">
        <v>133</v>
      </c>
      <c r="G25" s="1670" t="s">
        <v>134</v>
      </c>
      <c r="I25" s="1591" t="s">
        <v>544</v>
      </c>
      <c r="J25" s="2717" t="s">
        <v>545</v>
      </c>
      <c r="K25" s="2717"/>
      <c r="L25" s="2717"/>
      <c r="M25" s="2717"/>
      <c r="N25" s="2717"/>
      <c r="O25" s="2717"/>
      <c r="P25" s="2717"/>
      <c r="Q25" s="2717"/>
      <c r="R25" s="1589"/>
      <c r="S25" s="1589"/>
      <c r="T25" s="1589"/>
      <c r="U25" s="1589"/>
      <c r="W25" s="1588"/>
      <c r="X25" s="1588"/>
      <c r="Y25" s="1588"/>
      <c r="Z25" s="1588"/>
      <c r="AA25" s="1588"/>
    </row>
    <row r="26" spans="1:27" ht="15" customHeight="1" x14ac:dyDescent="0.25">
      <c r="A26" s="1573" t="s">
        <v>549</v>
      </c>
      <c r="B26" s="1659">
        <v>616.70000000000005</v>
      </c>
      <c r="C26" s="1659">
        <v>550.70000000000005</v>
      </c>
      <c r="D26" s="1659">
        <v>590.50000000000011</v>
      </c>
      <c r="E26" s="1659">
        <v>503.1</v>
      </c>
      <c r="F26" s="1659">
        <v>458.4</v>
      </c>
      <c r="G26" s="1659">
        <v>507.40000000000009</v>
      </c>
      <c r="I26" s="1569"/>
      <c r="J26" s="2717"/>
      <c r="K26" s="2717"/>
      <c r="L26" s="2717"/>
      <c r="M26" s="2717"/>
      <c r="N26" s="2717"/>
      <c r="O26" s="2717"/>
      <c r="P26" s="2717"/>
      <c r="Q26" s="2717"/>
      <c r="R26" s="1589"/>
      <c r="S26" s="1598"/>
      <c r="T26" s="1589"/>
      <c r="U26" s="1589"/>
      <c r="W26" s="1588"/>
      <c r="X26" s="1588"/>
      <c r="Y26" s="1588"/>
      <c r="Z26" s="1588"/>
      <c r="AA26" s="1588"/>
    </row>
    <row r="27" spans="1:27" ht="15" customHeight="1" x14ac:dyDescent="0.25">
      <c r="A27" s="1573" t="s">
        <v>551</v>
      </c>
      <c r="B27" s="1662">
        <v>386.6</v>
      </c>
      <c r="C27" s="1662">
        <v>363.2</v>
      </c>
      <c r="D27" s="1659">
        <v>327.00000000000011</v>
      </c>
      <c r="E27" s="1659">
        <v>325.5</v>
      </c>
      <c r="F27" s="1659">
        <v>372.4</v>
      </c>
      <c r="G27" s="1659">
        <v>498.19999999999982</v>
      </c>
      <c r="I27" s="1591" t="s">
        <v>547</v>
      </c>
      <c r="J27" s="2721" t="s">
        <v>548</v>
      </c>
      <c r="K27" s="2721"/>
      <c r="L27" s="2721"/>
      <c r="M27" s="2721"/>
      <c r="N27" s="2721"/>
      <c r="O27" s="2721"/>
      <c r="P27" s="2721"/>
      <c r="Q27" s="1573"/>
      <c r="R27" s="1589"/>
      <c r="S27" s="1589"/>
      <c r="T27" s="1589"/>
      <c r="U27" s="1589"/>
      <c r="W27" s="1588"/>
      <c r="X27" s="1588"/>
      <c r="Y27" s="1588"/>
      <c r="Z27" s="1588"/>
      <c r="AA27" s="1588"/>
    </row>
    <row r="28" spans="1:27" ht="15" customHeight="1" x14ac:dyDescent="0.25">
      <c r="A28" s="1573" t="s">
        <v>552</v>
      </c>
      <c r="B28" s="1662">
        <v>406.6</v>
      </c>
      <c r="C28" s="1662">
        <v>322.89999999999998</v>
      </c>
      <c r="D28" s="1659">
        <v>276.00000000000006</v>
      </c>
      <c r="E28" s="1659">
        <v>282.59999999999997</v>
      </c>
      <c r="F28" s="1659">
        <v>413.2</v>
      </c>
      <c r="G28" s="1659">
        <v>409.09999999999991</v>
      </c>
      <c r="I28" s="1591"/>
      <c r="J28" s="2721"/>
      <c r="K28" s="2721"/>
      <c r="L28" s="2721"/>
      <c r="M28" s="2721"/>
      <c r="N28" s="2721"/>
      <c r="O28" s="2721"/>
      <c r="P28" s="2721"/>
      <c r="Q28" s="1573"/>
      <c r="R28" s="1589"/>
      <c r="S28" s="1589"/>
      <c r="T28" s="1589"/>
      <c r="U28" s="1589"/>
      <c r="W28" s="1588"/>
      <c r="X28" s="1588"/>
      <c r="Y28" s="1588"/>
      <c r="Z28" s="1588"/>
      <c r="AA28" s="1588"/>
    </row>
    <row r="29" spans="1:27" ht="15" customHeight="1" x14ac:dyDescent="0.25">
      <c r="A29" s="1573" t="s">
        <v>554</v>
      </c>
      <c r="B29" s="1662">
        <v>581.4</v>
      </c>
      <c r="C29" s="1662">
        <v>427</v>
      </c>
      <c r="D29" s="1659">
        <v>355.70000000000005</v>
      </c>
      <c r="E29" s="1659">
        <v>414.20000000000005</v>
      </c>
      <c r="F29" s="1659">
        <v>532.29999999999995</v>
      </c>
      <c r="G29" s="1659">
        <v>495.90000000000009</v>
      </c>
      <c r="I29" s="1573" t="s">
        <v>532</v>
      </c>
      <c r="J29" s="2720" t="s">
        <v>550</v>
      </c>
      <c r="K29" s="2720"/>
      <c r="L29" s="2720"/>
      <c r="M29" s="2720"/>
      <c r="N29" s="2720"/>
      <c r="O29" s="2720"/>
      <c r="P29" s="2720"/>
      <c r="Q29" s="2685"/>
    </row>
    <row r="30" spans="1:27" ht="15" customHeight="1" x14ac:dyDescent="0.25">
      <c r="A30" s="1573" t="s">
        <v>555</v>
      </c>
      <c r="B30" s="1662">
        <v>7.8</v>
      </c>
      <c r="C30" s="1662">
        <v>7</v>
      </c>
      <c r="D30" s="1659">
        <v>8.3000000000000007</v>
      </c>
      <c r="E30" s="1659">
        <v>7</v>
      </c>
      <c r="F30" s="1659">
        <v>7.7</v>
      </c>
      <c r="G30" s="1659">
        <v>7</v>
      </c>
      <c r="I30" s="1573"/>
      <c r="J30" s="2720"/>
      <c r="K30" s="2720"/>
      <c r="L30" s="2720"/>
      <c r="M30" s="2720"/>
      <c r="N30" s="2720"/>
      <c r="O30" s="2720"/>
      <c r="P30" s="2720"/>
      <c r="Q30" s="2685"/>
    </row>
    <row r="31" spans="1:27" ht="15" customHeight="1" x14ac:dyDescent="0.25">
      <c r="A31" s="1573" t="s">
        <v>114</v>
      </c>
      <c r="B31" s="1662">
        <v>0</v>
      </c>
      <c r="C31" s="1662">
        <v>0</v>
      </c>
      <c r="D31" s="1659">
        <v>0</v>
      </c>
      <c r="E31" s="1659">
        <v>0</v>
      </c>
      <c r="F31" s="1659">
        <v>0</v>
      </c>
      <c r="G31" s="1659">
        <v>0</v>
      </c>
      <c r="I31" s="1573" t="s">
        <v>533</v>
      </c>
      <c r="J31" s="2720" t="s">
        <v>553</v>
      </c>
      <c r="K31" s="2720"/>
      <c r="L31" s="2720"/>
      <c r="M31" s="2720"/>
      <c r="N31" s="2720"/>
      <c r="O31" s="2720"/>
      <c r="P31" s="2720"/>
      <c r="Q31" s="2685"/>
    </row>
    <row r="32" spans="1:27" ht="15" customHeight="1" x14ac:dyDescent="0.25">
      <c r="A32" s="2686" t="s">
        <v>425</v>
      </c>
      <c r="B32" s="1661">
        <v>1999.1000000000001</v>
      </c>
      <c r="C32" s="1661">
        <v>1670.8000000000002</v>
      </c>
      <c r="D32" s="1660">
        <v>1558</v>
      </c>
      <c r="E32" s="1660">
        <v>1532.4</v>
      </c>
      <c r="F32" s="1660">
        <v>1784</v>
      </c>
      <c r="G32" s="1660">
        <v>1917.6</v>
      </c>
      <c r="I32" s="1573"/>
      <c r="J32" s="2720"/>
      <c r="K32" s="2720"/>
      <c r="L32" s="2720"/>
      <c r="M32" s="2720"/>
      <c r="N32" s="2720"/>
      <c r="O32" s="2720"/>
      <c r="P32" s="2720"/>
      <c r="Q32" s="2685"/>
    </row>
    <row r="33" spans="1:17" ht="15" customHeight="1" thickBot="1" x14ac:dyDescent="0.3">
      <c r="A33" s="1655"/>
      <c r="B33" s="1655"/>
      <c r="C33" s="1655"/>
      <c r="D33" s="1655"/>
      <c r="E33" s="1655"/>
      <c r="F33" s="1655"/>
      <c r="G33" s="1655"/>
      <c r="I33" s="2647" t="s">
        <v>556</v>
      </c>
      <c r="J33" s="1560"/>
      <c r="K33" s="1559"/>
      <c r="L33" s="1559"/>
      <c r="M33" s="1559"/>
      <c r="P33" s="1585"/>
      <c r="Q33" s="1585"/>
    </row>
    <row r="34" spans="1:17" ht="15" customHeight="1" thickBot="1" x14ac:dyDescent="0.3">
      <c r="A34" s="2646" t="s">
        <v>558</v>
      </c>
      <c r="B34" s="1559"/>
      <c r="C34" s="1559"/>
      <c r="D34" s="1559"/>
      <c r="E34" s="1559"/>
      <c r="F34" s="1559"/>
      <c r="G34" s="1559"/>
      <c r="H34" s="1654"/>
      <c r="I34" s="1678"/>
      <c r="J34" s="1677"/>
      <c r="K34" s="1677" t="s">
        <v>130</v>
      </c>
      <c r="L34" s="1676"/>
      <c r="M34" s="1676"/>
      <c r="N34" s="1676" t="s">
        <v>557</v>
      </c>
      <c r="O34" s="1676"/>
    </row>
    <row r="35" spans="1:17" ht="15" customHeight="1" thickBot="1" x14ac:dyDescent="0.3">
      <c r="A35" s="1647"/>
      <c r="B35" s="1566"/>
      <c r="G35" s="1559"/>
      <c r="H35" s="1646"/>
      <c r="I35" s="1606" t="s">
        <v>130</v>
      </c>
      <c r="J35" s="1668" t="s">
        <v>1364</v>
      </c>
      <c r="K35" s="1668" t="s">
        <v>131</v>
      </c>
      <c r="L35" s="1668" t="s">
        <v>134</v>
      </c>
      <c r="M35" s="1668" t="s">
        <v>1364</v>
      </c>
      <c r="N35" s="1634" t="s">
        <v>580</v>
      </c>
      <c r="O35" s="1668" t="s">
        <v>131</v>
      </c>
    </row>
    <row r="36" spans="1:17" ht="15" customHeight="1" thickBot="1" x14ac:dyDescent="0.3">
      <c r="A36" s="1643"/>
      <c r="B36" s="2718" t="s">
        <v>559</v>
      </c>
      <c r="C36" s="2719"/>
      <c r="D36" s="1642"/>
      <c r="E36" s="1641" t="s">
        <v>560</v>
      </c>
      <c r="F36" s="1640"/>
      <c r="G36" s="1639"/>
      <c r="H36" s="1638"/>
      <c r="I36" s="1573" t="s">
        <v>549</v>
      </c>
      <c r="J36" s="1603">
        <v>1285.9000000000001</v>
      </c>
      <c r="K36" s="1603">
        <v>1251.4000000000001</v>
      </c>
      <c r="L36" s="1666">
        <v>1141.9000000000001</v>
      </c>
      <c r="M36" s="1603">
        <v>10.4</v>
      </c>
      <c r="N36" s="1603">
        <v>10.7</v>
      </c>
      <c r="O36" s="1603">
        <v>10</v>
      </c>
    </row>
    <row r="37" spans="1:17" ht="15" customHeight="1" thickBot="1" x14ac:dyDescent="0.3">
      <c r="A37" s="1635" t="s">
        <v>130</v>
      </c>
      <c r="B37" s="1631" t="s">
        <v>1364</v>
      </c>
      <c r="C37" s="1634" t="s">
        <v>580</v>
      </c>
      <c r="D37" s="1633" t="s">
        <v>131</v>
      </c>
      <c r="E37" s="1632" t="s">
        <v>1364</v>
      </c>
      <c r="F37" s="1631" t="s">
        <v>580</v>
      </c>
      <c r="G37" s="1631" t="s">
        <v>131</v>
      </c>
      <c r="H37" s="1630"/>
      <c r="I37" s="1573" t="s">
        <v>551</v>
      </c>
      <c r="J37" s="1603">
        <v>1174.2</v>
      </c>
      <c r="K37" s="1603">
        <v>1081.4000000000001</v>
      </c>
      <c r="L37" s="1665">
        <v>1432.6</v>
      </c>
      <c r="M37" s="1603">
        <v>56.1</v>
      </c>
      <c r="N37" s="1603">
        <v>51.8</v>
      </c>
      <c r="O37" s="1603">
        <v>49</v>
      </c>
    </row>
    <row r="38" spans="1:17" ht="15" customHeight="1" x14ac:dyDescent="0.25">
      <c r="A38" s="1565" t="s">
        <v>549</v>
      </c>
      <c r="B38" s="1624">
        <v>23.2</v>
      </c>
      <c r="C38" s="1623">
        <v>22.616602589999999</v>
      </c>
      <c r="D38" s="1627">
        <v>22.6</v>
      </c>
      <c r="E38" s="1615">
        <v>7.97</v>
      </c>
      <c r="F38" s="1615">
        <v>2.25</v>
      </c>
      <c r="G38" s="1563">
        <v>2.2000000000000002</v>
      </c>
      <c r="H38" s="1626"/>
      <c r="I38" s="1573" t="s">
        <v>552</v>
      </c>
      <c r="J38" s="1603">
        <v>286.60000000000002</v>
      </c>
      <c r="K38" s="1603">
        <v>259.8</v>
      </c>
      <c r="L38" s="1665">
        <v>234.8</v>
      </c>
      <c r="M38" s="1603">
        <v>5.7</v>
      </c>
      <c r="N38" s="1603">
        <v>5.5</v>
      </c>
      <c r="O38" s="1603">
        <v>5</v>
      </c>
    </row>
    <row r="39" spans="1:17" ht="15" customHeight="1" x14ac:dyDescent="0.25">
      <c r="A39" s="1565" t="s">
        <v>551</v>
      </c>
      <c r="B39" s="1624">
        <v>17.2</v>
      </c>
      <c r="C39" s="1623">
        <v>16.79550098</v>
      </c>
      <c r="D39" s="1622">
        <v>16.7</v>
      </c>
      <c r="E39" s="1564">
        <v>5.3</v>
      </c>
      <c r="F39" s="1564">
        <v>5.3</v>
      </c>
      <c r="G39" s="1563">
        <v>4.0999999999999996</v>
      </c>
      <c r="H39" s="1613"/>
      <c r="I39" s="1573" t="s">
        <v>554</v>
      </c>
      <c r="J39" s="1603">
        <v>1109.5</v>
      </c>
      <c r="K39" s="1603">
        <v>1057.7</v>
      </c>
      <c r="L39" s="1665">
        <v>1175.0999999999999</v>
      </c>
      <c r="M39" s="1603">
        <v>41.2</v>
      </c>
      <c r="N39" s="1603">
        <v>43.2</v>
      </c>
      <c r="O39" s="1603">
        <v>39</v>
      </c>
    </row>
    <row r="40" spans="1:17" ht="15" customHeight="1" x14ac:dyDescent="0.25">
      <c r="A40" s="1565" t="s">
        <v>552</v>
      </c>
      <c r="B40" s="1615">
        <v>12.1</v>
      </c>
      <c r="C40" s="1564">
        <v>11.74367486</v>
      </c>
      <c r="D40" s="1614">
        <v>11.6</v>
      </c>
      <c r="E40" s="1564">
        <v>9.1999999999999993</v>
      </c>
      <c r="F40" s="1564">
        <v>9.1999999999999993</v>
      </c>
      <c r="G40" s="1563">
        <v>8.4</v>
      </c>
      <c r="H40" s="1613"/>
      <c r="I40" s="1571" t="s">
        <v>425</v>
      </c>
      <c r="J40" s="1663">
        <v>3856.2000000000003</v>
      </c>
      <c r="K40" s="1663">
        <v>3650.3</v>
      </c>
      <c r="L40" s="1664">
        <v>3984.4</v>
      </c>
      <c r="M40" s="1663">
        <v>17.399999999999999</v>
      </c>
      <c r="N40" s="1663">
        <v>17.3</v>
      </c>
      <c r="O40" s="1663">
        <v>16</v>
      </c>
    </row>
    <row r="41" spans="1:17" ht="15" customHeight="1" x14ac:dyDescent="0.25">
      <c r="A41" s="1565" t="s">
        <v>554</v>
      </c>
      <c r="B41" s="1615">
        <v>13.1</v>
      </c>
      <c r="C41" s="1564">
        <v>12.406708249999999</v>
      </c>
      <c r="D41" s="1614">
        <v>11.9</v>
      </c>
      <c r="E41" s="1564">
        <v>11.14</v>
      </c>
      <c r="F41" s="1564">
        <v>11.08</v>
      </c>
      <c r="G41" s="1563">
        <v>6.9</v>
      </c>
      <c r="H41" s="1613"/>
      <c r="I41" s="1650"/>
      <c r="J41" s="1650"/>
      <c r="K41" s="1650"/>
      <c r="L41" s="1650"/>
      <c r="M41" s="1650"/>
      <c r="N41" s="1650"/>
      <c r="O41" s="1650"/>
    </row>
    <row r="42" spans="1:17" ht="15" customHeight="1" x14ac:dyDescent="0.25">
      <c r="A42" s="1565" t="s">
        <v>555</v>
      </c>
      <c r="B42" s="1615">
        <v>1.9</v>
      </c>
      <c r="C42" s="1564">
        <v>1.6478511929999999</v>
      </c>
      <c r="D42" s="1614">
        <v>1.6</v>
      </c>
      <c r="E42" s="1564">
        <v>0</v>
      </c>
      <c r="F42" s="1564">
        <v>0</v>
      </c>
      <c r="G42" s="1563">
        <v>0</v>
      </c>
      <c r="H42" s="1576"/>
      <c r="O42" s="1576"/>
    </row>
    <row r="43" spans="1:17" ht="15" customHeight="1" x14ac:dyDescent="0.25">
      <c r="A43" s="1565" t="s">
        <v>114</v>
      </c>
      <c r="B43" s="1615">
        <v>0.47</v>
      </c>
      <c r="C43" s="1564">
        <v>0.44607417100000002</v>
      </c>
      <c r="D43" s="1614">
        <v>0.4</v>
      </c>
      <c r="E43" s="1564">
        <v>0</v>
      </c>
      <c r="F43" s="1564">
        <v>0</v>
      </c>
      <c r="G43" s="1563">
        <v>0</v>
      </c>
      <c r="H43" s="1576"/>
      <c r="I43" s="2647" t="s">
        <v>1466</v>
      </c>
      <c r="J43" s="1599"/>
      <c r="K43" s="1599"/>
      <c r="L43" s="1599"/>
      <c r="M43" s="1599"/>
      <c r="N43" s="1599"/>
      <c r="O43" s="1612"/>
    </row>
    <row r="44" spans="1:17" ht="15" customHeight="1" thickBot="1" x14ac:dyDescent="0.3">
      <c r="A44" s="1610" t="s">
        <v>425</v>
      </c>
      <c r="B44" s="1574">
        <v>67.97</v>
      </c>
      <c r="C44" s="1574">
        <v>65.656412044000007</v>
      </c>
      <c r="D44" s="1609">
        <v>64.8</v>
      </c>
      <c r="E44" s="1608"/>
      <c r="F44" s="1608"/>
      <c r="G44" s="1562"/>
      <c r="H44" s="1607"/>
      <c r="I44" s="1652"/>
      <c r="J44" s="1612"/>
      <c r="K44" s="1651"/>
      <c r="L44" s="1650"/>
      <c r="M44" s="1599"/>
      <c r="N44" s="1575"/>
      <c r="O44" s="1603"/>
    </row>
    <row r="45" spans="1:17" ht="15" customHeight="1" thickBot="1" x14ac:dyDescent="0.3">
      <c r="A45" s="1578"/>
      <c r="B45" s="1577"/>
      <c r="C45" s="1577"/>
      <c r="D45" s="1577"/>
      <c r="G45" s="1569"/>
      <c r="H45" s="1569"/>
      <c r="I45" s="1606" t="s">
        <v>130</v>
      </c>
      <c r="J45" s="1605" t="s">
        <v>549</v>
      </c>
      <c r="K45" s="1605" t="s">
        <v>551</v>
      </c>
      <c r="L45" s="1605" t="s">
        <v>552</v>
      </c>
      <c r="M45" s="1605" t="s">
        <v>554</v>
      </c>
      <c r="N45" s="1605" t="s">
        <v>561</v>
      </c>
      <c r="O45" s="1603"/>
    </row>
    <row r="46" spans="1:17" ht="15" customHeight="1" x14ac:dyDescent="0.25">
      <c r="A46" s="1596"/>
      <c r="B46" s="1604"/>
      <c r="C46" s="1586"/>
      <c r="D46" s="1586"/>
      <c r="E46" s="1586"/>
      <c r="F46" s="1586"/>
      <c r="G46" s="1586"/>
      <c r="H46" s="1586"/>
      <c r="I46" s="1573" t="s">
        <v>562</v>
      </c>
      <c r="J46" s="1625">
        <v>1074</v>
      </c>
      <c r="K46" s="1625">
        <v>654</v>
      </c>
      <c r="L46" s="1625">
        <v>820</v>
      </c>
      <c r="M46" s="1625">
        <v>247</v>
      </c>
      <c r="N46" s="1625">
        <v>2742</v>
      </c>
      <c r="O46" s="1603"/>
    </row>
    <row r="47" spans="1:17" ht="15" customHeight="1" x14ac:dyDescent="0.25">
      <c r="A47" s="2646" t="s">
        <v>564</v>
      </c>
      <c r="B47" s="1586"/>
      <c r="C47" s="1586"/>
      <c r="D47" s="1586"/>
      <c r="E47" s="1586"/>
      <c r="F47" s="1602"/>
      <c r="G47" s="1601"/>
      <c r="H47" s="1600"/>
      <c r="I47" s="1573" t="s">
        <v>563</v>
      </c>
      <c r="J47" s="1625">
        <v>1831</v>
      </c>
      <c r="K47" s="1625">
        <v>1245</v>
      </c>
      <c r="L47" s="1625">
        <v>1202</v>
      </c>
      <c r="M47" s="1625">
        <v>583</v>
      </c>
      <c r="N47" s="1625">
        <v>4228</v>
      </c>
      <c r="O47" s="1603"/>
    </row>
    <row r="48" spans="1:17" ht="15.75" thickBot="1" x14ac:dyDescent="0.3">
      <c r="A48" s="1597"/>
      <c r="B48" s="1596"/>
      <c r="C48" s="1596"/>
      <c r="D48" s="1596"/>
      <c r="E48" s="1596"/>
      <c r="F48" s="1596"/>
      <c r="H48" s="1595"/>
      <c r="I48" s="1573" t="s">
        <v>565</v>
      </c>
      <c r="J48" s="1625">
        <v>757</v>
      </c>
      <c r="K48" s="1625">
        <v>591</v>
      </c>
      <c r="L48" s="1625">
        <v>381</v>
      </c>
      <c r="M48" s="1625">
        <v>336</v>
      </c>
      <c r="N48" s="1625">
        <v>1487</v>
      </c>
      <c r="O48" s="1573"/>
    </row>
    <row r="49" spans="1:15" ht="23.25" thickBot="1" x14ac:dyDescent="0.3">
      <c r="A49" s="1594" t="s">
        <v>412</v>
      </c>
      <c r="B49" s="2684" t="s">
        <v>549</v>
      </c>
      <c r="C49" s="2684" t="s">
        <v>551</v>
      </c>
      <c r="D49" s="2684" t="s">
        <v>552</v>
      </c>
      <c r="E49" s="2684" t="s">
        <v>554</v>
      </c>
      <c r="F49" s="2684" t="s">
        <v>555</v>
      </c>
      <c r="G49" s="1593" t="s">
        <v>114</v>
      </c>
      <c r="H49" s="1592" t="s">
        <v>425</v>
      </c>
      <c r="I49" s="1573" t="s">
        <v>566</v>
      </c>
      <c r="J49" s="1621">
        <v>1.71</v>
      </c>
      <c r="K49" s="1621">
        <v>1.9</v>
      </c>
      <c r="L49" s="1621">
        <v>1.46</v>
      </c>
      <c r="M49" s="1621">
        <v>2.36</v>
      </c>
      <c r="N49" s="1621">
        <v>1.54</v>
      </c>
      <c r="O49" s="1573"/>
    </row>
    <row r="50" spans="1:15" x14ac:dyDescent="0.25">
      <c r="A50" s="2686" t="s">
        <v>567</v>
      </c>
      <c r="B50" s="1574">
        <v>14.6</v>
      </c>
      <c r="C50" s="1574">
        <v>2.7</v>
      </c>
      <c r="D50" s="1574">
        <v>6.7</v>
      </c>
      <c r="E50" s="1574">
        <v>1.8</v>
      </c>
      <c r="F50" s="1574">
        <v>0</v>
      </c>
      <c r="G50" s="1574">
        <v>0</v>
      </c>
      <c r="H50" s="1574">
        <v>25.7</v>
      </c>
      <c r="I50" s="1573"/>
      <c r="J50" s="1573"/>
      <c r="K50" s="1573"/>
      <c r="L50" s="1573"/>
      <c r="M50" s="1573"/>
      <c r="N50" s="1573"/>
      <c r="O50" s="1573"/>
    </row>
    <row r="51" spans="1:15" x14ac:dyDescent="0.25">
      <c r="A51" s="1573" t="s">
        <v>568</v>
      </c>
      <c r="B51" s="1584">
        <v>0.1</v>
      </c>
      <c r="C51" s="1584">
        <v>0</v>
      </c>
      <c r="D51" s="1584">
        <v>0</v>
      </c>
      <c r="E51" s="1584">
        <v>0</v>
      </c>
      <c r="F51" s="1584">
        <v>0</v>
      </c>
      <c r="G51" s="1584">
        <v>0</v>
      </c>
      <c r="H51" s="1584">
        <v>0.1</v>
      </c>
      <c r="I51" s="1573"/>
      <c r="J51" s="1599"/>
      <c r="K51" s="1599"/>
      <c r="L51" s="1599"/>
      <c r="M51" s="1599"/>
      <c r="N51" s="1599"/>
      <c r="O51" s="1599"/>
    </row>
    <row r="52" spans="1:15" x14ac:dyDescent="0.25">
      <c r="A52" s="1573" t="s">
        <v>569</v>
      </c>
      <c r="B52" s="1584">
        <v>4.7</v>
      </c>
      <c r="C52" s="1584">
        <v>1.4</v>
      </c>
      <c r="D52" s="1584">
        <v>2.7</v>
      </c>
      <c r="E52" s="1584">
        <v>0</v>
      </c>
      <c r="F52" s="1584">
        <v>0</v>
      </c>
      <c r="G52" s="1584">
        <v>0</v>
      </c>
      <c r="H52" s="1584">
        <v>8.8000000000000007</v>
      </c>
      <c r="I52" s="2647" t="s">
        <v>1465</v>
      </c>
      <c r="J52" s="1599"/>
      <c r="K52" s="1599"/>
      <c r="L52" s="1599"/>
      <c r="M52" s="1599"/>
      <c r="N52" s="1576"/>
      <c r="O52" s="1599"/>
    </row>
    <row r="53" spans="1:15" ht="15.75" thickBot="1" x14ac:dyDescent="0.3">
      <c r="A53" s="1573" t="s">
        <v>570</v>
      </c>
      <c r="B53" s="1584">
        <v>8.1999999999999993</v>
      </c>
      <c r="C53" s="1584">
        <v>0</v>
      </c>
      <c r="D53" s="1584">
        <v>3.4</v>
      </c>
      <c r="E53" s="1584">
        <v>1.7</v>
      </c>
      <c r="F53" s="1584">
        <v>0</v>
      </c>
      <c r="G53" s="1584">
        <v>0</v>
      </c>
      <c r="H53" s="1584">
        <v>13.3</v>
      </c>
      <c r="I53" s="1573"/>
      <c r="J53" s="1599"/>
      <c r="K53" s="1599"/>
      <c r="L53" s="1599"/>
      <c r="M53" s="1599"/>
      <c r="N53" s="1599"/>
      <c r="O53" s="1599"/>
    </row>
    <row r="54" spans="1:15" ht="23.25" thickBot="1" x14ac:dyDescent="0.3">
      <c r="A54" s="1573" t="s">
        <v>571</v>
      </c>
      <c r="B54" s="1584">
        <v>0.1</v>
      </c>
      <c r="C54" s="1584">
        <v>0.7</v>
      </c>
      <c r="D54" s="1584">
        <v>0</v>
      </c>
      <c r="E54" s="1584">
        <v>0</v>
      </c>
      <c r="F54" s="1584">
        <v>0</v>
      </c>
      <c r="G54" s="1584">
        <v>0</v>
      </c>
      <c r="H54" s="1584">
        <v>0.8</v>
      </c>
      <c r="I54" s="1606" t="s">
        <v>572</v>
      </c>
      <c r="J54" s="1605" t="s">
        <v>549</v>
      </c>
      <c r="K54" s="1605" t="s">
        <v>551</v>
      </c>
      <c r="L54" s="1605" t="s">
        <v>552</v>
      </c>
      <c r="M54" s="1605" t="s">
        <v>554</v>
      </c>
      <c r="N54" s="1605" t="s">
        <v>561</v>
      </c>
      <c r="O54" s="1599"/>
    </row>
    <row r="55" spans="1:15" x14ac:dyDescent="0.25">
      <c r="A55" s="1573" t="s">
        <v>1464</v>
      </c>
      <c r="B55" s="1584">
        <v>1.5</v>
      </c>
      <c r="C55" s="1584">
        <v>0.6</v>
      </c>
      <c r="D55" s="1584">
        <v>0.5</v>
      </c>
      <c r="E55" s="1584">
        <v>0.1</v>
      </c>
      <c r="F55" s="1584">
        <v>0</v>
      </c>
      <c r="G55" s="1584">
        <v>0</v>
      </c>
      <c r="H55" s="1584">
        <v>2.8</v>
      </c>
      <c r="I55" s="1573" t="s">
        <v>573</v>
      </c>
      <c r="J55" s="1590">
        <v>1.71</v>
      </c>
      <c r="K55" s="1590">
        <v>1.9</v>
      </c>
      <c r="L55" s="1590">
        <v>1.46</v>
      </c>
      <c r="M55" s="1590">
        <v>2.36</v>
      </c>
      <c r="N55" s="1590">
        <v>1.54</v>
      </c>
      <c r="O55" s="1603"/>
    </row>
    <row r="56" spans="1:15" x14ac:dyDescent="0.25">
      <c r="A56" s="2686" t="s">
        <v>574</v>
      </c>
      <c r="B56" s="1574">
        <v>8.6</v>
      </c>
      <c r="C56" s="1574">
        <v>14.5</v>
      </c>
      <c r="D56" s="1574">
        <v>5.5</v>
      </c>
      <c r="E56" s="1574">
        <v>11.3</v>
      </c>
      <c r="F56" s="1574">
        <v>1.9</v>
      </c>
      <c r="G56" s="1574">
        <v>0.5</v>
      </c>
      <c r="H56" s="1574">
        <v>42.2</v>
      </c>
      <c r="I56" s="1573" t="s">
        <v>575</v>
      </c>
      <c r="J56" s="1590">
        <v>1.69</v>
      </c>
      <c r="K56" s="1590">
        <v>1.91</v>
      </c>
      <c r="L56" s="1590">
        <v>1.52</v>
      </c>
      <c r="M56" s="1590">
        <v>2.4900000000000002</v>
      </c>
      <c r="N56" s="1590">
        <v>1.51</v>
      </c>
      <c r="O56" s="1599"/>
    </row>
    <row r="57" spans="1:15" x14ac:dyDescent="0.25">
      <c r="A57" s="1573" t="s">
        <v>576</v>
      </c>
      <c r="B57" s="1572">
        <v>0.8</v>
      </c>
      <c r="C57" s="1572">
        <v>0</v>
      </c>
      <c r="D57" s="1572">
        <v>0.9</v>
      </c>
      <c r="E57" s="1572">
        <v>1.4</v>
      </c>
      <c r="F57" s="1572">
        <v>0</v>
      </c>
      <c r="G57" s="1572">
        <v>0</v>
      </c>
      <c r="H57" s="1572">
        <v>3.1</v>
      </c>
      <c r="I57" s="1573" t="s">
        <v>577</v>
      </c>
      <c r="J57" s="1590">
        <v>1.69</v>
      </c>
      <c r="K57" s="1590">
        <v>1.81</v>
      </c>
      <c r="L57" s="1590">
        <v>1.62</v>
      </c>
      <c r="M57" s="1590">
        <v>2.31</v>
      </c>
      <c r="N57" s="1590">
        <v>1.56</v>
      </c>
      <c r="O57" s="1576"/>
    </row>
    <row r="58" spans="1:15" x14ac:dyDescent="0.25">
      <c r="A58" s="1573" t="s">
        <v>1463</v>
      </c>
      <c r="B58" s="1572">
        <v>7.9</v>
      </c>
      <c r="C58" s="1572">
        <v>14.5</v>
      </c>
      <c r="D58" s="1572">
        <v>4.5999999999999996</v>
      </c>
      <c r="E58" s="1572">
        <v>9.9</v>
      </c>
      <c r="F58" s="1572">
        <v>1.9</v>
      </c>
      <c r="G58" s="1572">
        <v>0.5</v>
      </c>
      <c r="H58" s="1572">
        <v>39.1</v>
      </c>
      <c r="I58" s="1573" t="s">
        <v>578</v>
      </c>
      <c r="J58" s="1590">
        <v>1.7</v>
      </c>
      <c r="K58" s="1590">
        <v>1.98</v>
      </c>
      <c r="L58" s="1590">
        <v>1.43</v>
      </c>
      <c r="M58" s="1590">
        <v>2.37</v>
      </c>
      <c r="N58" s="1590">
        <v>1.53</v>
      </c>
      <c r="O58" s="1559"/>
    </row>
    <row r="59" spans="1:15" x14ac:dyDescent="0.25">
      <c r="A59" s="2686" t="s">
        <v>579</v>
      </c>
      <c r="B59" s="1574">
        <v>23.2</v>
      </c>
      <c r="C59" s="1574">
        <v>17.2</v>
      </c>
      <c r="D59" s="1574">
        <v>12.1</v>
      </c>
      <c r="E59" s="1574">
        <v>13.1</v>
      </c>
      <c r="F59" s="1574">
        <v>1.9</v>
      </c>
      <c r="G59" s="1574">
        <v>0.5</v>
      </c>
      <c r="H59" s="1574">
        <v>68</v>
      </c>
    </row>
    <row r="65" spans="1:6" x14ac:dyDescent="0.25">
      <c r="F65" s="1562"/>
    </row>
    <row r="66" spans="1:6" x14ac:dyDescent="0.25">
      <c r="A66" s="1561"/>
      <c r="B66" s="1559"/>
      <c r="C66" s="1560"/>
      <c r="D66" s="1559"/>
      <c r="E66" s="1559"/>
    </row>
    <row r="67" spans="1:6" x14ac:dyDescent="0.25">
      <c r="A67" s="1558"/>
      <c r="B67" s="1557"/>
      <c r="C67" s="1557"/>
      <c r="D67" s="1557"/>
      <c r="E67" s="1557"/>
    </row>
    <row r="68" spans="1:6" x14ac:dyDescent="0.25">
      <c r="A68" s="1558"/>
      <c r="B68" s="1557"/>
      <c r="C68" s="1557"/>
      <c r="D68" s="1557"/>
      <c r="E68" s="1557"/>
    </row>
    <row r="69" spans="1:6" x14ac:dyDescent="0.25">
      <c r="A69" s="1558"/>
      <c r="B69" s="1557"/>
      <c r="C69" s="1557"/>
      <c r="D69" s="1557"/>
      <c r="E69" s="1557"/>
    </row>
    <row r="73" spans="1:6" x14ac:dyDescent="0.25">
      <c r="A73" s="1558"/>
      <c r="B73" s="1557"/>
      <c r="C73" s="1557"/>
      <c r="D73" s="1557"/>
      <c r="E73" s="1557"/>
    </row>
    <row r="77" spans="1:6" x14ac:dyDescent="0.25">
      <c r="A77" s="1565"/>
      <c r="B77" s="1564"/>
      <c r="C77" s="1564"/>
      <c r="D77" s="1564"/>
      <c r="E77" s="1564"/>
      <c r="F77" s="1563"/>
    </row>
    <row r="78" spans="1:6" x14ac:dyDescent="0.25">
      <c r="F78" s="1562"/>
    </row>
    <row r="79" spans="1:6" x14ac:dyDescent="0.25">
      <c r="A79" s="1561"/>
      <c r="B79" s="1559"/>
      <c r="C79" s="1560"/>
      <c r="D79" s="1559"/>
      <c r="E79" s="1559"/>
    </row>
    <row r="80" spans="1:6" x14ac:dyDescent="0.25">
      <c r="A80" s="1558"/>
      <c r="B80" s="1557"/>
      <c r="C80" s="1557"/>
      <c r="D80" s="1557"/>
      <c r="E80" s="1557"/>
    </row>
    <row r="81" spans="1:5" x14ac:dyDescent="0.25">
      <c r="A81" s="1558"/>
      <c r="B81" s="1557"/>
      <c r="C81" s="1557"/>
      <c r="D81" s="1557"/>
      <c r="E81" s="1557"/>
    </row>
    <row r="82" spans="1:5" x14ac:dyDescent="0.25">
      <c r="A82" s="1558"/>
      <c r="B82" s="1557"/>
      <c r="C82" s="1557"/>
      <c r="D82" s="1557"/>
      <c r="E82" s="1557"/>
    </row>
    <row r="86" spans="1:5" x14ac:dyDescent="0.25">
      <c r="A86" s="1558"/>
      <c r="B86" s="1557"/>
      <c r="C86" s="1557"/>
      <c r="D86" s="1557"/>
      <c r="E86" s="1557"/>
    </row>
  </sheetData>
  <mergeCells count="7">
    <mergeCell ref="J21:Q22"/>
    <mergeCell ref="B36:C36"/>
    <mergeCell ref="J31:P32"/>
    <mergeCell ref="J29:P30"/>
    <mergeCell ref="J27:P28"/>
    <mergeCell ref="J25:Q26"/>
    <mergeCell ref="J23:Q24"/>
  </mergeCells>
  <pageMargins left="0.7" right="0.7" top="0.75" bottom="0.75" header="0.3" footer="0.3"/>
  <pageSetup paperSize="9" scale="90" orientation="portrait" r:id="rId1"/>
  <colBreaks count="1" manualBreakCount="1">
    <brk id="8"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59999389629810485"/>
  </sheetPr>
  <dimension ref="A1:M62"/>
  <sheetViews>
    <sheetView view="pageLayout" topLeftCell="A55" zoomScaleNormal="100" zoomScaleSheetLayoutView="90" workbookViewId="0">
      <selection activeCell="B19" sqref="B19"/>
    </sheetView>
  </sheetViews>
  <sheetFormatPr defaultRowHeight="15" x14ac:dyDescent="0.25"/>
  <cols>
    <col min="1" max="1" width="23" style="820" customWidth="1"/>
    <col min="2" max="10" width="11" style="820" customWidth="1"/>
    <col min="11" max="11" width="10.83203125" style="820" customWidth="1"/>
    <col min="12" max="13" width="5.6640625" style="820" customWidth="1"/>
    <col min="14" max="16384" width="9.33203125" style="820"/>
  </cols>
  <sheetData>
    <row r="1" spans="1:13" ht="13.5" customHeight="1" x14ac:dyDescent="0.25">
      <c r="A1" s="868" t="s">
        <v>1298</v>
      </c>
      <c r="B1" s="865"/>
      <c r="C1" s="865"/>
      <c r="D1" s="864"/>
      <c r="E1" s="864"/>
      <c r="F1" s="864"/>
      <c r="G1" s="864"/>
      <c r="H1" s="864"/>
      <c r="I1" s="864"/>
      <c r="J1" s="864"/>
      <c r="K1" s="864"/>
    </row>
    <row r="2" spans="1:13" ht="13.5" customHeight="1" x14ac:dyDescent="0.25">
      <c r="A2" s="863" t="s">
        <v>1379</v>
      </c>
      <c r="B2" s="862"/>
      <c r="C2" s="862"/>
      <c r="D2" s="862"/>
      <c r="E2" s="862"/>
      <c r="F2" s="862"/>
      <c r="G2" s="862"/>
      <c r="H2" s="862"/>
      <c r="I2" s="862"/>
      <c r="J2" s="862"/>
      <c r="K2" s="862"/>
    </row>
    <row r="3" spans="1:13" ht="13.5" customHeight="1" x14ac:dyDescent="0.25">
      <c r="A3" s="862"/>
      <c r="B3" s="862"/>
      <c r="C3" s="862"/>
      <c r="D3" s="862"/>
      <c r="E3" s="862"/>
      <c r="F3" s="862"/>
      <c r="G3" s="862"/>
      <c r="H3" s="862"/>
      <c r="I3" s="862"/>
      <c r="J3" s="862"/>
      <c r="K3" s="862"/>
    </row>
    <row r="4" spans="1:13" ht="13.5" customHeight="1" thickBot="1" x14ac:dyDescent="0.3">
      <c r="A4" s="855" t="s">
        <v>130</v>
      </c>
      <c r="B4" s="854" t="s">
        <v>1364</v>
      </c>
      <c r="C4" s="854" t="s">
        <v>580</v>
      </c>
      <c r="D4" s="854" t="s">
        <v>131</v>
      </c>
      <c r="E4" s="854" t="s">
        <v>132</v>
      </c>
      <c r="F4" s="854" t="s">
        <v>133</v>
      </c>
      <c r="G4" s="854" t="s">
        <v>134</v>
      </c>
      <c r="H4" s="854" t="s">
        <v>135</v>
      </c>
      <c r="I4" s="854" t="s">
        <v>136</v>
      </c>
      <c r="J4" s="854" t="s">
        <v>137</v>
      </c>
      <c r="K4" s="854" t="s">
        <v>138</v>
      </c>
      <c r="L4" s="861"/>
      <c r="M4" s="861"/>
    </row>
    <row r="5" spans="1:13" ht="13.5" customHeight="1" x14ac:dyDescent="0.25">
      <c r="A5" s="853" t="s">
        <v>603</v>
      </c>
      <c r="B5" s="866">
        <v>330055.29341387289</v>
      </c>
      <c r="C5" s="860">
        <v>322710.14995601552</v>
      </c>
      <c r="D5" s="860">
        <v>318051</v>
      </c>
      <c r="E5" s="860">
        <v>300538</v>
      </c>
      <c r="F5" s="860">
        <v>291126</v>
      </c>
      <c r="G5" s="860">
        <v>288695</v>
      </c>
      <c r="H5" s="860">
        <v>274146</v>
      </c>
      <c r="I5" s="860">
        <v>286170</v>
      </c>
      <c r="J5" s="858">
        <v>290114</v>
      </c>
      <c r="K5" s="858">
        <v>263452</v>
      </c>
      <c r="L5" s="852"/>
      <c r="M5" s="852"/>
    </row>
    <row r="6" spans="1:13" ht="13.5" customHeight="1" x14ac:dyDescent="0.25">
      <c r="A6" s="853" t="s">
        <v>604</v>
      </c>
      <c r="B6" s="866">
        <v>1276</v>
      </c>
      <c r="C6" s="852">
        <v>-183</v>
      </c>
      <c r="D6" s="852">
        <v>9589</v>
      </c>
      <c r="E6" s="852">
        <v>5802</v>
      </c>
      <c r="F6" s="852">
        <v>4091</v>
      </c>
      <c r="G6" s="852">
        <v>1823</v>
      </c>
      <c r="H6" s="852">
        <v>2756</v>
      </c>
      <c r="I6" s="852">
        <v>3133</v>
      </c>
      <c r="J6" s="852">
        <v>7173</v>
      </c>
      <c r="K6" s="852">
        <v>6677</v>
      </c>
      <c r="L6" s="852"/>
      <c r="M6" s="852"/>
    </row>
    <row r="7" spans="1:13" ht="13.5" customHeight="1" x14ac:dyDescent="0.25">
      <c r="A7" s="857"/>
      <c r="B7" s="856"/>
      <c r="C7" s="856"/>
      <c r="D7" s="856"/>
      <c r="E7" s="856"/>
      <c r="F7" s="856"/>
      <c r="G7" s="856"/>
      <c r="H7" s="856"/>
      <c r="I7" s="856"/>
      <c r="J7" s="856"/>
      <c r="K7" s="859"/>
    </row>
    <row r="8" spans="1:13" ht="13.5" customHeight="1" thickBot="1" x14ac:dyDescent="0.3">
      <c r="A8" s="855" t="s">
        <v>130</v>
      </c>
      <c r="B8" s="854"/>
      <c r="C8" s="854" t="s">
        <v>581</v>
      </c>
      <c r="D8" s="854" t="s">
        <v>433</v>
      </c>
      <c r="E8" s="854" t="s">
        <v>582</v>
      </c>
      <c r="F8" s="854" t="s">
        <v>583</v>
      </c>
      <c r="G8" s="854" t="s">
        <v>584</v>
      </c>
      <c r="H8" s="854" t="s">
        <v>585</v>
      </c>
      <c r="I8" s="854" t="s">
        <v>586</v>
      </c>
      <c r="J8" s="854" t="s">
        <v>587</v>
      </c>
      <c r="K8" s="854" t="s">
        <v>588</v>
      </c>
    </row>
    <row r="9" spans="1:13" ht="13.5" customHeight="1" x14ac:dyDescent="0.25">
      <c r="A9" s="853" t="s">
        <v>603</v>
      </c>
      <c r="B9" s="858"/>
      <c r="C9" s="858">
        <v>248859</v>
      </c>
      <c r="D9" s="858">
        <v>238762</v>
      </c>
      <c r="E9" s="858">
        <v>232108</v>
      </c>
      <c r="F9" s="858">
        <v>226323</v>
      </c>
      <c r="G9" s="858">
        <v>217390</v>
      </c>
      <c r="H9" s="858">
        <v>220835</v>
      </c>
      <c r="I9" s="858">
        <v>218151</v>
      </c>
      <c r="J9" s="858">
        <v>210589</v>
      </c>
      <c r="K9" s="858">
        <v>199951</v>
      </c>
    </row>
    <row r="10" spans="1:13" ht="13.5" customHeight="1" x14ac:dyDescent="0.25">
      <c r="A10" s="853" t="s">
        <v>604</v>
      </c>
      <c r="B10" s="852"/>
      <c r="C10" s="852">
        <v>4861</v>
      </c>
      <c r="D10" s="852">
        <v>3820</v>
      </c>
      <c r="E10" s="852">
        <v>2123</v>
      </c>
      <c r="F10" s="852">
        <v>2335</v>
      </c>
      <c r="G10" s="852">
        <v>2680</v>
      </c>
      <c r="H10" s="852">
        <v>-726</v>
      </c>
      <c r="I10" s="852">
        <v>3087</v>
      </c>
      <c r="J10" s="852">
        <v>2643</v>
      </c>
      <c r="K10" s="852">
        <v>2176</v>
      </c>
    </row>
    <row r="11" spans="1:13" ht="13.5" customHeight="1" x14ac:dyDescent="0.25">
      <c r="A11" s="857"/>
      <c r="B11" s="856"/>
      <c r="C11" s="856"/>
      <c r="D11" s="856"/>
      <c r="E11" s="856"/>
      <c r="F11" s="856"/>
      <c r="G11" s="856"/>
      <c r="H11" s="856"/>
      <c r="I11" s="856"/>
      <c r="J11" s="856"/>
      <c r="K11" s="856"/>
    </row>
    <row r="12" spans="1:13" ht="13.5" customHeight="1" thickBot="1" x14ac:dyDescent="0.3">
      <c r="A12" s="855" t="s">
        <v>130</v>
      </c>
      <c r="B12" s="854"/>
      <c r="C12" s="854" t="s">
        <v>589</v>
      </c>
      <c r="D12" s="854" t="s">
        <v>590</v>
      </c>
      <c r="E12" s="854" t="s">
        <v>591</v>
      </c>
      <c r="F12" s="854" t="s">
        <v>592</v>
      </c>
      <c r="G12" s="854" t="s">
        <v>593</v>
      </c>
      <c r="H12" s="854" t="s">
        <v>594</v>
      </c>
      <c r="I12" s="854" t="s">
        <v>595</v>
      </c>
      <c r="J12" s="854" t="s">
        <v>596</v>
      </c>
      <c r="K12" s="854" t="s">
        <v>597</v>
      </c>
    </row>
    <row r="13" spans="1:13" ht="13.5" customHeight="1" x14ac:dyDescent="0.25">
      <c r="A13" s="853" t="s">
        <v>603</v>
      </c>
      <c r="B13" s="852"/>
      <c r="C13" s="852">
        <v>197521</v>
      </c>
      <c r="D13" s="852">
        <v>187222</v>
      </c>
      <c r="E13" s="852">
        <v>178233</v>
      </c>
      <c r="F13" s="852">
        <v>190046</v>
      </c>
      <c r="G13" s="852">
        <v>189844</v>
      </c>
      <c r="H13" s="852">
        <v>189287</v>
      </c>
      <c r="I13" s="852">
        <v>180427</v>
      </c>
      <c r="J13" s="852">
        <v>170360</v>
      </c>
      <c r="K13" s="852">
        <v>170214</v>
      </c>
    </row>
    <row r="14" spans="1:13" ht="13.5" customHeight="1" x14ac:dyDescent="0.25">
      <c r="A14" s="853" t="s">
        <v>604</v>
      </c>
      <c r="B14" s="852"/>
      <c r="C14" s="852">
        <v>1221</v>
      </c>
      <c r="D14" s="852">
        <v>1749</v>
      </c>
      <c r="E14" s="852">
        <v>-713</v>
      </c>
      <c r="F14" s="852">
        <v>1724</v>
      </c>
      <c r="G14" s="852">
        <v>2297</v>
      </c>
      <c r="H14" s="852">
        <v>816</v>
      </c>
      <c r="I14" s="852">
        <v>3244</v>
      </c>
      <c r="J14" s="852">
        <v>2105</v>
      </c>
      <c r="K14" s="852">
        <v>3365</v>
      </c>
    </row>
    <row r="15" spans="1:13" ht="13.5" customHeight="1" x14ac:dyDescent="0.25">
      <c r="A15" s="857"/>
      <c r="B15" s="856"/>
      <c r="C15" s="856"/>
      <c r="D15" s="856"/>
      <c r="E15" s="856"/>
      <c r="F15" s="856"/>
      <c r="G15" s="856"/>
      <c r="H15" s="856"/>
      <c r="I15" s="856"/>
      <c r="J15" s="856"/>
      <c r="K15" s="856"/>
    </row>
    <row r="16" spans="1:13" ht="13.5" customHeight="1" thickBot="1" x14ac:dyDescent="0.3">
      <c r="A16" s="855" t="s">
        <v>130</v>
      </c>
      <c r="B16" s="854"/>
      <c r="C16" s="854" t="s">
        <v>598</v>
      </c>
      <c r="D16" s="854" t="s">
        <v>599</v>
      </c>
      <c r="E16" s="854" t="s">
        <v>600</v>
      </c>
      <c r="F16" s="854" t="s">
        <v>601</v>
      </c>
      <c r="G16" s="854" t="s">
        <v>602</v>
      </c>
      <c r="H16" s="854"/>
      <c r="I16" s="854"/>
      <c r="J16" s="854"/>
      <c r="K16" s="854"/>
    </row>
    <row r="17" spans="1:13" ht="13.5" customHeight="1" x14ac:dyDescent="0.25">
      <c r="A17" s="853" t="s">
        <v>603</v>
      </c>
      <c r="B17" s="852"/>
      <c r="C17" s="852">
        <v>159396</v>
      </c>
      <c r="D17" s="852">
        <v>148848</v>
      </c>
      <c r="E17" s="852">
        <v>136081</v>
      </c>
      <c r="F17" s="852">
        <v>124444</v>
      </c>
      <c r="G17" s="852">
        <v>125546</v>
      </c>
      <c r="H17" s="852"/>
      <c r="I17" s="852"/>
      <c r="J17" s="852"/>
      <c r="K17" s="852"/>
    </row>
    <row r="18" spans="1:13" ht="13.5" customHeight="1" x14ac:dyDescent="0.25">
      <c r="A18" s="853" t="s">
        <v>604</v>
      </c>
      <c r="B18" s="852"/>
      <c r="C18" s="852">
        <v>3435</v>
      </c>
      <c r="D18" s="852">
        <v>2978</v>
      </c>
      <c r="E18" s="852">
        <v>2818</v>
      </c>
      <c r="F18" s="852">
        <v>68</v>
      </c>
      <c r="G18" s="852">
        <v>-2414</v>
      </c>
      <c r="H18" s="852"/>
      <c r="I18" s="852"/>
      <c r="J18" s="852"/>
      <c r="K18" s="852"/>
    </row>
    <row r="19" spans="1:13" ht="13.5" customHeight="1" x14ac:dyDescent="0.25">
      <c r="A19" s="851"/>
      <c r="E19" s="851"/>
      <c r="F19" s="851"/>
      <c r="G19" s="851"/>
      <c r="H19" s="851"/>
      <c r="I19" s="851"/>
      <c r="J19" s="822"/>
      <c r="M19" s="830"/>
    </row>
    <row r="20" spans="1:13" ht="13.5" customHeight="1" x14ac:dyDescent="0.25">
      <c r="A20" s="851"/>
      <c r="E20" s="851"/>
      <c r="F20" s="851"/>
      <c r="G20" s="851"/>
      <c r="H20" s="851"/>
      <c r="I20" s="851"/>
      <c r="J20" s="822"/>
      <c r="K20" s="821"/>
      <c r="M20" s="830"/>
    </row>
    <row r="21" spans="1:13" ht="13.5" customHeight="1" x14ac:dyDescent="0.25">
      <c r="A21" s="851"/>
      <c r="E21" s="851"/>
      <c r="F21" s="851"/>
      <c r="G21" s="851"/>
      <c r="H21" s="851"/>
      <c r="I21" s="851"/>
      <c r="J21" s="822"/>
      <c r="K21" s="821"/>
      <c r="M21" s="830"/>
    </row>
    <row r="22" spans="1:13" ht="13.5" customHeight="1" x14ac:dyDescent="0.25">
      <c r="A22" s="867" t="s">
        <v>605</v>
      </c>
      <c r="B22" s="822"/>
      <c r="C22" s="822"/>
      <c r="D22" s="822"/>
      <c r="E22" s="822"/>
      <c r="F22" s="822"/>
      <c r="G22" s="822"/>
      <c r="H22" s="822"/>
      <c r="I22" s="850"/>
      <c r="J22" s="846"/>
      <c r="K22" s="849"/>
      <c r="M22" s="830"/>
    </row>
    <row r="23" spans="1:13" ht="13.5" customHeight="1" x14ac:dyDescent="0.25">
      <c r="A23" s="848" t="s">
        <v>1362</v>
      </c>
      <c r="B23" s="822"/>
      <c r="C23" s="822"/>
      <c r="D23" s="822"/>
      <c r="E23" s="822"/>
      <c r="F23" s="822"/>
      <c r="G23" s="822"/>
      <c r="H23" s="821"/>
      <c r="I23" s="847"/>
      <c r="J23" s="846"/>
      <c r="K23" s="841"/>
      <c r="M23" s="830"/>
    </row>
    <row r="24" spans="1:13" ht="13.5" customHeight="1" thickBot="1" x14ac:dyDescent="0.3">
      <c r="H24" s="821"/>
      <c r="I24" s="847"/>
      <c r="J24" s="846"/>
      <c r="K24" s="832"/>
      <c r="M24" s="830"/>
    </row>
    <row r="25" spans="1:13" ht="23.25" thickBot="1" x14ac:dyDescent="0.3">
      <c r="A25" s="845" t="s">
        <v>0</v>
      </c>
      <c r="B25" s="844" t="s">
        <v>606</v>
      </c>
      <c r="C25" s="844" t="s">
        <v>607</v>
      </c>
      <c r="D25" s="844" t="s">
        <v>608</v>
      </c>
      <c r="E25" s="844" t="s">
        <v>609</v>
      </c>
      <c r="F25" s="843" t="s">
        <v>610</v>
      </c>
      <c r="G25" s="841"/>
      <c r="H25" s="842"/>
      <c r="I25" s="841"/>
      <c r="J25" s="832"/>
      <c r="K25" s="832"/>
      <c r="M25" s="830"/>
    </row>
    <row r="26" spans="1:13" ht="13.5" customHeight="1" x14ac:dyDescent="0.25">
      <c r="A26" s="840" t="s">
        <v>549</v>
      </c>
      <c r="B26" s="839">
        <v>14.951000000000001</v>
      </c>
      <c r="C26" s="839">
        <v>31.976531918438614</v>
      </c>
      <c r="D26" s="839">
        <v>20.425000000000001</v>
      </c>
      <c r="E26" s="839">
        <v>27.466000000000001</v>
      </c>
      <c r="F26" s="836">
        <v>94.818531918438623</v>
      </c>
      <c r="G26" s="835"/>
      <c r="H26" s="835"/>
      <c r="I26" s="835"/>
      <c r="J26" s="832"/>
      <c r="K26" s="832"/>
    </row>
    <row r="27" spans="1:13" ht="13.5" customHeight="1" x14ac:dyDescent="0.25">
      <c r="A27" s="840" t="s">
        <v>551</v>
      </c>
      <c r="B27" s="839">
        <v>7.2190000000000003</v>
      </c>
      <c r="C27" s="839">
        <v>27.986999999999998</v>
      </c>
      <c r="D27" s="839">
        <v>3.9750000000000001</v>
      </c>
      <c r="E27" s="839">
        <v>17.638999999999999</v>
      </c>
      <c r="F27" s="836">
        <v>56.82</v>
      </c>
      <c r="G27" s="835"/>
      <c r="H27" s="835"/>
      <c r="I27" s="835"/>
      <c r="J27" s="832"/>
      <c r="K27" s="832"/>
    </row>
    <row r="28" spans="1:13" ht="13.5" customHeight="1" x14ac:dyDescent="0.25">
      <c r="A28" s="840" t="s">
        <v>552</v>
      </c>
      <c r="B28" s="839">
        <v>3.7759999999999998</v>
      </c>
      <c r="C28" s="839">
        <v>6.7829247537925408</v>
      </c>
      <c r="D28" s="839">
        <v>5.1760000000000002</v>
      </c>
      <c r="E28" s="839">
        <v>12.701000000000001</v>
      </c>
      <c r="F28" s="836">
        <v>28.435924753792541</v>
      </c>
      <c r="G28" s="835"/>
      <c r="H28" s="835"/>
      <c r="I28" s="835"/>
      <c r="J28" s="832"/>
      <c r="K28" s="832"/>
    </row>
    <row r="29" spans="1:13" ht="13.5" customHeight="1" x14ac:dyDescent="0.25">
      <c r="A29" s="840" t="s">
        <v>554</v>
      </c>
      <c r="B29" s="839">
        <v>29.559000000000001</v>
      </c>
      <c r="C29" s="839">
        <v>21.018836741641739</v>
      </c>
      <c r="D29" s="839">
        <v>7.1719999999999997</v>
      </c>
      <c r="E29" s="839">
        <v>13.834</v>
      </c>
      <c r="F29" s="836">
        <v>71.583836741641747</v>
      </c>
      <c r="G29" s="835"/>
      <c r="H29" s="835"/>
      <c r="I29" s="835"/>
      <c r="J29" s="832"/>
      <c r="K29" s="832"/>
    </row>
    <row r="30" spans="1:13" ht="13.5" customHeight="1" x14ac:dyDescent="0.25">
      <c r="A30" s="838" t="s">
        <v>611</v>
      </c>
      <c r="B30" s="837">
        <v>5.17</v>
      </c>
      <c r="C30" s="837">
        <v>13.818</v>
      </c>
      <c r="D30" s="837">
        <v>57.072000000000003</v>
      </c>
      <c r="E30" s="837">
        <v>2.3380000000000001</v>
      </c>
      <c r="F30" s="836">
        <v>78.397999999999996</v>
      </c>
      <c r="G30" s="835"/>
      <c r="H30" s="835"/>
      <c r="I30" s="835"/>
      <c r="J30" s="821"/>
      <c r="K30" s="821"/>
    </row>
    <row r="31" spans="1:13" ht="13.5" customHeight="1" x14ac:dyDescent="0.25">
      <c r="A31" s="834" t="s">
        <v>612</v>
      </c>
      <c r="B31" s="833">
        <v>60.674999999999997</v>
      </c>
      <c r="C31" s="833">
        <v>101.58329341387289</v>
      </c>
      <c r="D31" s="833">
        <v>93.82</v>
      </c>
      <c r="E31" s="833">
        <v>73.977999999999994</v>
      </c>
      <c r="F31" s="833">
        <v>330.05629341387288</v>
      </c>
      <c r="G31" s="832"/>
      <c r="H31" s="832"/>
      <c r="I31" s="832"/>
      <c r="J31" s="821"/>
      <c r="K31" s="821"/>
    </row>
    <row r="32" spans="1:13" ht="13.5" customHeight="1" x14ac:dyDescent="0.25">
      <c r="H32" s="821"/>
      <c r="I32" s="821"/>
      <c r="J32" s="821"/>
      <c r="K32" s="831"/>
    </row>
    <row r="33" spans="1:11" ht="13.5" customHeight="1" x14ac:dyDescent="0.25">
      <c r="A33" s="821"/>
      <c r="B33" s="821"/>
      <c r="C33" s="821"/>
      <c r="D33" s="821"/>
      <c r="E33" s="821"/>
      <c r="F33" s="821"/>
      <c r="G33" s="821"/>
      <c r="H33" s="821"/>
      <c r="I33" s="821"/>
      <c r="J33" s="821"/>
      <c r="K33" s="827"/>
    </row>
    <row r="34" spans="1:11" ht="13.5" customHeight="1" x14ac:dyDescent="0.25">
      <c r="A34" s="869" t="s">
        <v>613</v>
      </c>
      <c r="B34" s="831"/>
      <c r="C34" s="831"/>
      <c r="D34" s="831"/>
      <c r="E34" s="831"/>
      <c r="F34" s="831"/>
      <c r="G34" s="831"/>
      <c r="H34" s="831"/>
      <c r="I34" s="831"/>
      <c r="J34" s="831"/>
      <c r="K34" s="177"/>
    </row>
    <row r="35" spans="1:11" ht="13.5" customHeight="1" thickBot="1" x14ac:dyDescent="0.3">
      <c r="A35" s="178" t="s">
        <v>412</v>
      </c>
      <c r="B35" s="829" t="str">
        <f>+B4</f>
        <v>Q1/17</v>
      </c>
      <c r="C35" s="829" t="str">
        <f>+C4</f>
        <v>Q4/16</v>
      </c>
      <c r="D35" s="829" t="s">
        <v>131</v>
      </c>
      <c r="E35" s="829" t="s">
        <v>132</v>
      </c>
      <c r="F35" s="829" t="s">
        <v>133</v>
      </c>
      <c r="G35" s="829" t="s">
        <v>134</v>
      </c>
      <c r="H35" s="829" t="s">
        <v>135</v>
      </c>
      <c r="I35" s="179" t="s">
        <v>136</v>
      </c>
      <c r="J35" s="179" t="s">
        <v>137</v>
      </c>
      <c r="K35" s="829" t="s">
        <v>138</v>
      </c>
    </row>
    <row r="36" spans="1:11" x14ac:dyDescent="0.25">
      <c r="A36" s="180" t="s">
        <v>614</v>
      </c>
      <c r="B36" s="176">
        <v>0.26100000000000001</v>
      </c>
      <c r="C36" s="176">
        <v>0.89300000000000002</v>
      </c>
      <c r="D36" s="176">
        <v>1.379</v>
      </c>
      <c r="E36" s="176">
        <v>0.20100000000000001</v>
      </c>
      <c r="F36" s="176">
        <v>-0.19400000000000001</v>
      </c>
      <c r="G36" s="176">
        <v>-0.33200000000000002</v>
      </c>
      <c r="H36" s="176">
        <v>0.16700000000000001</v>
      </c>
      <c r="I36" s="176">
        <v>0.59099999999999997</v>
      </c>
      <c r="J36" s="181">
        <v>1.6</v>
      </c>
      <c r="K36" s="181">
        <v>1.7</v>
      </c>
    </row>
    <row r="37" spans="1:11" ht="13.5" customHeight="1" x14ac:dyDescent="0.25">
      <c r="A37" s="180" t="s">
        <v>520</v>
      </c>
      <c r="B37" s="176">
        <v>0.82200000000000006</v>
      </c>
      <c r="C37" s="176">
        <v>0.38</v>
      </c>
      <c r="D37" s="176">
        <v>0.92100000000000004</v>
      </c>
      <c r="E37" s="176">
        <v>0.15100000000000002</v>
      </c>
      <c r="F37" s="176">
        <v>0.50800000000000001</v>
      </c>
      <c r="G37" s="176">
        <v>1.7490000000000001</v>
      </c>
      <c r="H37" s="176">
        <v>0.25999999999999995</v>
      </c>
      <c r="I37" s="176">
        <v>1.1789999999999998</v>
      </c>
      <c r="J37" s="181">
        <v>1.4</v>
      </c>
      <c r="K37" s="181">
        <v>2.4</v>
      </c>
    </row>
    <row r="38" spans="1:11" ht="13.5" customHeight="1" x14ac:dyDescent="0.25">
      <c r="A38" s="180" t="s">
        <v>615</v>
      </c>
      <c r="B38" s="176">
        <v>-0.22900000000000004</v>
      </c>
      <c r="C38" s="176">
        <v>-1.4690000000000001</v>
      </c>
      <c r="D38" s="176">
        <v>7.0229999999999997</v>
      </c>
      <c r="E38" s="176">
        <v>5.3159999999999998</v>
      </c>
      <c r="F38" s="176">
        <v>3.5460000000000003</v>
      </c>
      <c r="G38" s="176">
        <v>0.125</v>
      </c>
      <c r="H38" s="176">
        <v>1.901</v>
      </c>
      <c r="I38" s="176">
        <v>0.90400000000000003</v>
      </c>
      <c r="J38" s="181">
        <v>3.5</v>
      </c>
      <c r="K38" s="181">
        <v>2.6</v>
      </c>
    </row>
    <row r="39" spans="1:11" ht="13.5" customHeight="1" x14ac:dyDescent="0.25">
      <c r="A39" s="180" t="s">
        <v>519</v>
      </c>
      <c r="B39" s="176">
        <v>0.39100000000000001</v>
      </c>
      <c r="C39" s="176">
        <v>1.2999999999999999E-2</v>
      </c>
      <c r="D39" s="176">
        <v>0.26500000000000001</v>
      </c>
      <c r="E39" s="176">
        <v>0.14699999999999999</v>
      </c>
      <c r="F39" s="176">
        <v>0.23</v>
      </c>
      <c r="G39" s="176">
        <v>0.26600000000000001</v>
      </c>
      <c r="H39" s="176">
        <v>0.42799999999999999</v>
      </c>
      <c r="I39" s="176">
        <v>0.45900000000000002</v>
      </c>
      <c r="J39" s="181">
        <v>0.7</v>
      </c>
      <c r="K39" s="181">
        <v>0.1</v>
      </c>
    </row>
    <row r="40" spans="1:11" ht="13.5" customHeight="1" x14ac:dyDescent="0.25">
      <c r="A40" s="183" t="s">
        <v>425</v>
      </c>
      <c r="B40" s="182">
        <v>1.276</v>
      </c>
      <c r="C40" s="182">
        <v>-0.183</v>
      </c>
      <c r="D40" s="182">
        <v>9.5890000000000004</v>
      </c>
      <c r="E40" s="182">
        <v>5.8019999999999996</v>
      </c>
      <c r="F40" s="182">
        <v>4.0910000000000002</v>
      </c>
      <c r="G40" s="182">
        <v>1.823</v>
      </c>
      <c r="H40" s="182">
        <v>2.7559999999999998</v>
      </c>
      <c r="I40" s="182">
        <v>3.133</v>
      </c>
      <c r="J40" s="184">
        <v>7.2</v>
      </c>
      <c r="K40" s="184">
        <v>6.8</v>
      </c>
    </row>
    <row r="41" spans="1:11" ht="13.5" customHeight="1" x14ac:dyDescent="0.25">
      <c r="C41" s="828"/>
      <c r="D41" s="828"/>
      <c r="E41" s="828"/>
      <c r="F41" s="828"/>
      <c r="G41" s="828"/>
      <c r="H41" s="828"/>
      <c r="I41" s="828"/>
      <c r="J41" s="828"/>
      <c r="K41" s="828"/>
    </row>
    <row r="42" spans="1:11" ht="13.5" customHeight="1" x14ac:dyDescent="0.25">
      <c r="A42" s="867" t="s">
        <v>616</v>
      </c>
      <c r="B42" s="826"/>
      <c r="C42" s="825"/>
      <c r="D42" s="825"/>
      <c r="E42" s="825"/>
      <c r="F42" s="825"/>
      <c r="G42" s="825"/>
      <c r="H42" s="825"/>
      <c r="I42" s="825"/>
      <c r="J42" s="825"/>
      <c r="K42" s="824"/>
    </row>
    <row r="43" spans="1:11" ht="23.25" customHeight="1" thickBot="1" x14ac:dyDescent="0.3">
      <c r="A43" s="178" t="s">
        <v>617</v>
      </c>
      <c r="B43" s="179" t="str">
        <f t="shared" ref="B43:K43" si="0">+B35</f>
        <v>Q1/17</v>
      </c>
      <c r="C43" s="179" t="str">
        <f t="shared" si="0"/>
        <v>Q4/16</v>
      </c>
      <c r="D43" s="179" t="str">
        <f t="shared" si="0"/>
        <v>Q3/16</v>
      </c>
      <c r="E43" s="179" t="str">
        <f t="shared" si="0"/>
        <v>Q2/16</v>
      </c>
      <c r="F43" s="179" t="str">
        <f t="shared" si="0"/>
        <v>Q1/16</v>
      </c>
      <c r="G43" s="179" t="str">
        <f t="shared" si="0"/>
        <v>Q4/15</v>
      </c>
      <c r="H43" s="179" t="str">
        <f t="shared" si="0"/>
        <v>Q3/15</v>
      </c>
      <c r="I43" s="179" t="str">
        <f t="shared" si="0"/>
        <v>Q2/15</v>
      </c>
      <c r="J43" s="179" t="str">
        <f t="shared" si="0"/>
        <v>Q1/15</v>
      </c>
      <c r="K43" s="179" t="str">
        <f t="shared" si="0"/>
        <v>Q4/14</v>
      </c>
    </row>
    <row r="44" spans="1:11" ht="13.5" customHeight="1" x14ac:dyDescent="0.25">
      <c r="A44" s="180" t="s">
        <v>618</v>
      </c>
      <c r="B44" s="185">
        <v>38.432351014632943</v>
      </c>
      <c r="C44" s="185">
        <v>40.200000368019815</v>
      </c>
      <c r="D44" s="181">
        <v>39</v>
      </c>
      <c r="E44" s="181">
        <v>38</v>
      </c>
      <c r="F44" s="181">
        <v>39</v>
      </c>
      <c r="G44" s="181">
        <v>39</v>
      </c>
      <c r="H44" s="185">
        <v>37.074845541948939</v>
      </c>
      <c r="I44" s="185">
        <v>38.395918796676135</v>
      </c>
      <c r="J44" s="185">
        <v>38.79376339500083</v>
      </c>
      <c r="K44" s="181">
        <v>37</v>
      </c>
    </row>
    <row r="45" spans="1:11" ht="13.5" customHeight="1" x14ac:dyDescent="0.25">
      <c r="A45" s="180" t="s">
        <v>619</v>
      </c>
      <c r="B45" s="185">
        <v>59.233625667607917</v>
      </c>
      <c r="C45" s="185">
        <v>57.658584338180766</v>
      </c>
      <c r="D45" s="181">
        <v>59</v>
      </c>
      <c r="E45" s="181">
        <v>60</v>
      </c>
      <c r="F45" s="181">
        <v>60</v>
      </c>
      <c r="G45" s="181">
        <v>60</v>
      </c>
      <c r="H45" s="185">
        <v>62.223796393432181</v>
      </c>
      <c r="I45" s="185">
        <v>61.604081203323865</v>
      </c>
      <c r="J45" s="185">
        <v>60.389048866088089</v>
      </c>
      <c r="K45" s="181">
        <v>62</v>
      </c>
    </row>
    <row r="46" spans="1:11" ht="13.5" customHeight="1" x14ac:dyDescent="0.25">
      <c r="A46" s="180" t="s">
        <v>114</v>
      </c>
      <c r="B46" s="185">
        <v>2.3340233177591316</v>
      </c>
      <c r="C46" s="185">
        <v>2.141415293799418</v>
      </c>
      <c r="D46" s="181">
        <v>2</v>
      </c>
      <c r="E46" s="181">
        <v>2</v>
      </c>
      <c r="F46" s="181">
        <v>1</v>
      </c>
      <c r="G46" s="181">
        <v>1</v>
      </c>
      <c r="H46" s="185">
        <v>0.70135806461888828</v>
      </c>
      <c r="I46" s="185">
        <v>0.74902585847337422</v>
      </c>
      <c r="J46" s="185">
        <v>0.81718773891107432</v>
      </c>
      <c r="K46" s="185">
        <v>1</v>
      </c>
    </row>
    <row r="48" spans="1:11" ht="13.5" customHeight="1" x14ac:dyDescent="0.25"/>
    <row r="49" spans="12:13" ht="13.5" customHeight="1" x14ac:dyDescent="0.25"/>
    <row r="50" spans="12:13" ht="13.5" customHeight="1" x14ac:dyDescent="0.25"/>
    <row r="51" spans="12:13" ht="13.5" customHeight="1" x14ac:dyDescent="0.25"/>
    <row r="52" spans="12:13" ht="13.5" customHeight="1" x14ac:dyDescent="0.25"/>
    <row r="53" spans="12:13" ht="13.5" customHeight="1" x14ac:dyDescent="0.25"/>
    <row r="54" spans="12:13" ht="13.5" customHeight="1" x14ac:dyDescent="0.25"/>
    <row r="55" spans="12:13" ht="13.5" customHeight="1" x14ac:dyDescent="0.25"/>
    <row r="56" spans="12:13" ht="13.5" customHeight="1" x14ac:dyDescent="0.25"/>
    <row r="57" spans="12:13" ht="13.5" customHeight="1" x14ac:dyDescent="0.25"/>
    <row r="58" spans="12:13" ht="13.5" customHeight="1" x14ac:dyDescent="0.25"/>
    <row r="59" spans="12:13" ht="13.5" customHeight="1" x14ac:dyDescent="0.25">
      <c r="L59" s="823"/>
      <c r="M59" s="823"/>
    </row>
    <row r="60" spans="12:13" ht="13.5" customHeight="1" x14ac:dyDescent="0.25"/>
    <row r="61" spans="12:13" ht="13.5" customHeight="1" x14ac:dyDescent="0.25">
      <c r="L61" s="823"/>
      <c r="M61" s="823"/>
    </row>
    <row r="62" spans="12:13" ht="13.5" customHeight="1" x14ac:dyDescent="0.25"/>
  </sheetData>
  <printOptions horizontalCentered="1"/>
  <pageMargins left="0.7" right="0.7" top="0.75" bottom="0.75" header="0.3" footer="0.3"/>
  <pageSetup paperSize="9" scale="80" orientation="portrait" r:id="rId1"/>
  <headerFooter>
    <oddHeader>&amp;R&amp;"Arial,Normal"&amp;8Wealth Management</oddHeader>
    <oddFooter>&amp;C&amp;7Fact book - Q1 2017</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F3"/>
  <sheetViews>
    <sheetView view="pageLayout" topLeftCell="A16" zoomScale="80" zoomScaleNormal="100" zoomScaleSheetLayoutView="100" zoomScalePageLayoutView="80" workbookViewId="0">
      <selection activeCell="F30" sqref="F30"/>
    </sheetView>
  </sheetViews>
  <sheetFormatPr defaultRowHeight="15" x14ac:dyDescent="0.25"/>
  <cols>
    <col min="1" max="4" width="9.33203125" style="1"/>
    <col min="5" max="5" width="4.1640625" style="1" customWidth="1"/>
    <col min="6" max="16384" width="9.33203125" style="1"/>
  </cols>
  <sheetData>
    <row r="3" spans="6:6" ht="35.25" x14ac:dyDescent="0.5">
      <c r="F3" s="7"/>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34998626667073579"/>
  </sheetPr>
  <dimension ref="A1:K56"/>
  <sheetViews>
    <sheetView view="pageLayout" topLeftCell="A55" zoomScaleNormal="85" zoomScaleSheetLayoutView="90" workbookViewId="0">
      <selection activeCell="D30" sqref="D30"/>
    </sheetView>
  </sheetViews>
  <sheetFormatPr defaultRowHeight="11.25" x14ac:dyDescent="0.2"/>
  <cols>
    <col min="1" max="1" width="44.5" style="2233" customWidth="1"/>
    <col min="2" max="8" width="8" style="2233" customWidth="1"/>
    <col min="9" max="9" width="9.5" style="2233" customWidth="1"/>
    <col min="10" max="11" width="8" style="2233" customWidth="1"/>
    <col min="12" max="15" width="7" style="2233" customWidth="1"/>
    <col min="16" max="16384" width="9.33203125" style="2233"/>
  </cols>
  <sheetData>
    <row r="1" spans="1:11" ht="13.5" customHeight="1" x14ac:dyDescent="0.25">
      <c r="A1" s="2254" t="s">
        <v>620</v>
      </c>
      <c r="B1" s="2253"/>
      <c r="C1" s="2253"/>
      <c r="H1" s="2657"/>
      <c r="I1" s="2671" t="s">
        <v>403</v>
      </c>
      <c r="J1" s="2672"/>
    </row>
    <row r="2" spans="1:11" ht="13.5" customHeight="1" x14ac:dyDescent="0.25">
      <c r="H2" s="2657"/>
      <c r="I2" s="2651"/>
      <c r="J2" s="2662"/>
    </row>
    <row r="3" spans="1:11" ht="13.5" customHeight="1" thickBot="1" x14ac:dyDescent="0.25">
      <c r="A3" s="2244" t="s">
        <v>130</v>
      </c>
      <c r="B3" s="2244" t="s">
        <v>1364</v>
      </c>
      <c r="C3" s="2244" t="s">
        <v>580</v>
      </c>
      <c r="D3" s="2244" t="s">
        <v>131</v>
      </c>
      <c r="E3" s="2244" t="s">
        <v>132</v>
      </c>
      <c r="F3" s="2252" t="s">
        <v>133</v>
      </c>
      <c r="G3" s="2252" t="s">
        <v>134</v>
      </c>
      <c r="H3" s="2658" t="s">
        <v>135</v>
      </c>
      <c r="I3" s="2661" t="s">
        <v>1203</v>
      </c>
      <c r="J3" s="2663" t="s">
        <v>1202</v>
      </c>
      <c r="K3" s="2251"/>
    </row>
    <row r="4" spans="1:11" ht="13.5" customHeight="1" x14ac:dyDescent="0.2">
      <c r="A4" s="2242" t="s">
        <v>141</v>
      </c>
      <c r="B4" s="2249">
        <v>126</v>
      </c>
      <c r="C4" s="2249">
        <v>132</v>
      </c>
      <c r="D4" s="2249">
        <v>108</v>
      </c>
      <c r="E4" s="2249">
        <v>125</v>
      </c>
      <c r="F4" s="2249">
        <v>130.80000000000001</v>
      </c>
      <c r="G4" s="2249">
        <v>102</v>
      </c>
      <c r="H4" s="2659">
        <v>77</v>
      </c>
      <c r="I4" s="2652">
        <v>-4.5454545454545456E-2</v>
      </c>
      <c r="J4" s="2664">
        <v>-3.6697247706422104E-2</v>
      </c>
      <c r="K4" s="2240"/>
    </row>
    <row r="5" spans="1:11" ht="13.5" customHeight="1" x14ac:dyDescent="0.2">
      <c r="A5" s="2242" t="s">
        <v>118</v>
      </c>
      <c r="B5" s="2249">
        <v>-3.5009999999999999</v>
      </c>
      <c r="C5" s="2249">
        <v>-5.4009999999999998</v>
      </c>
      <c r="D5" s="2249">
        <v>-3</v>
      </c>
      <c r="E5" s="2249">
        <v>-2</v>
      </c>
      <c r="F5" s="2249">
        <v>-4</v>
      </c>
      <c r="G5" s="2249">
        <v>-6.2</v>
      </c>
      <c r="H5" s="2659">
        <v>-1</v>
      </c>
      <c r="I5" s="2652">
        <v>-0.35178670616552488</v>
      </c>
      <c r="J5" s="2664">
        <v>-0.12475000000000003</v>
      </c>
      <c r="K5" s="2240"/>
    </row>
    <row r="6" spans="1:11" ht="13.5" customHeight="1" x14ac:dyDescent="0.2">
      <c r="A6" s="2242" t="s">
        <v>148</v>
      </c>
      <c r="B6" s="2249">
        <v>26</v>
      </c>
      <c r="C6" s="2249">
        <v>29</v>
      </c>
      <c r="D6" s="2249">
        <v>129</v>
      </c>
      <c r="E6" s="2249">
        <v>46.46</v>
      </c>
      <c r="F6" s="2249">
        <v>25</v>
      </c>
      <c r="G6" s="2249">
        <v>31.3</v>
      </c>
      <c r="H6" s="2659">
        <v>-35</v>
      </c>
      <c r="I6" s="2652">
        <v>-0.10344827586206896</v>
      </c>
      <c r="J6" s="2664">
        <v>0.04</v>
      </c>
      <c r="K6" s="2249"/>
    </row>
    <row r="7" spans="1:11" ht="13.5" customHeight="1" x14ac:dyDescent="0.2">
      <c r="A7" s="2242" t="s">
        <v>404</v>
      </c>
      <c r="B7" s="2249">
        <v>0.3</v>
      </c>
      <c r="C7" s="2249">
        <v>-1.8</v>
      </c>
      <c r="D7" s="2249">
        <v>0</v>
      </c>
      <c r="E7" s="2249">
        <v>1.2</v>
      </c>
      <c r="F7" s="2249">
        <v>0.9</v>
      </c>
      <c r="G7" s="2249">
        <v>1.9</v>
      </c>
      <c r="H7" s="2659">
        <v>1</v>
      </c>
      <c r="I7" s="2652" t="s">
        <v>427</v>
      </c>
      <c r="J7" s="2664"/>
      <c r="K7" s="2249"/>
    </row>
    <row r="8" spans="1:11" ht="13.5" customHeight="1" x14ac:dyDescent="0.2">
      <c r="A8" s="2239" t="s">
        <v>159</v>
      </c>
      <c r="B8" s="2264">
        <v>149</v>
      </c>
      <c r="C8" s="2264">
        <v>154</v>
      </c>
      <c r="D8" s="2264">
        <v>234</v>
      </c>
      <c r="E8" s="2264">
        <v>171</v>
      </c>
      <c r="F8" s="2264">
        <v>152.69999999999999</v>
      </c>
      <c r="G8" s="2264">
        <v>129</v>
      </c>
      <c r="H8" s="2660">
        <v>42</v>
      </c>
      <c r="I8" s="2653">
        <v>-3.2467532467532464E-2</v>
      </c>
      <c r="J8" s="2665">
        <v>-2.4230517354289383E-2</v>
      </c>
      <c r="K8" s="2250"/>
    </row>
    <row r="9" spans="1:11" ht="13.5" customHeight="1" x14ac:dyDescent="0.2">
      <c r="A9" s="2242" t="s">
        <v>170</v>
      </c>
      <c r="B9" s="2249">
        <v>-84</v>
      </c>
      <c r="C9" s="2249">
        <v>-73</v>
      </c>
      <c r="D9" s="2249">
        <v>-70</v>
      </c>
      <c r="E9" s="2249">
        <v>-78</v>
      </c>
      <c r="F9" s="2249">
        <v>-69</v>
      </c>
      <c r="G9" s="2249">
        <v>-60</v>
      </c>
      <c r="H9" s="2659">
        <v>-59</v>
      </c>
      <c r="I9" s="2652">
        <v>0.15068493150684931</v>
      </c>
      <c r="J9" s="2664">
        <v>0.21739130434782608</v>
      </c>
      <c r="K9" s="2249"/>
    </row>
    <row r="10" spans="1:11" ht="13.5" customHeight="1" x14ac:dyDescent="0.2">
      <c r="A10" s="2242" t="s">
        <v>531</v>
      </c>
      <c r="B10" s="2249">
        <v>68.12</v>
      </c>
      <c r="C10" s="2249">
        <v>25.439999999999998</v>
      </c>
      <c r="D10" s="2249">
        <v>62.79</v>
      </c>
      <c r="E10" s="2249">
        <v>53.71</v>
      </c>
      <c r="F10" s="2249">
        <v>59</v>
      </c>
      <c r="G10" s="2249">
        <v>29</v>
      </c>
      <c r="H10" s="2659">
        <v>42</v>
      </c>
      <c r="I10" s="2652"/>
      <c r="J10" s="2664">
        <v>0.15457627118644077</v>
      </c>
      <c r="K10" s="2249"/>
    </row>
    <row r="11" spans="1:11" ht="13.5" customHeight="1" x14ac:dyDescent="0.2">
      <c r="A11" s="2239" t="s">
        <v>183</v>
      </c>
      <c r="B11" s="2264">
        <v>-32.880000000000003</v>
      </c>
      <c r="C11" s="2264">
        <v>-65.56</v>
      </c>
      <c r="D11" s="2264">
        <v>-24.21</v>
      </c>
      <c r="E11" s="2264">
        <v>-39.29</v>
      </c>
      <c r="F11" s="2264">
        <v>-22</v>
      </c>
      <c r="G11" s="2264">
        <v>-45</v>
      </c>
      <c r="H11" s="2660">
        <v>-28</v>
      </c>
      <c r="I11" s="2653">
        <v>-0.49847467968273335</v>
      </c>
      <c r="J11" s="2665">
        <v>0.49454545454545468</v>
      </c>
      <c r="K11" s="2250"/>
    </row>
    <row r="12" spans="1:11" ht="13.5" customHeight="1" x14ac:dyDescent="0.2">
      <c r="A12" s="2239" t="s">
        <v>186</v>
      </c>
      <c r="B12" s="2264">
        <v>116</v>
      </c>
      <c r="C12" s="2264">
        <v>88</v>
      </c>
      <c r="D12" s="2264">
        <v>209</v>
      </c>
      <c r="E12" s="2264">
        <v>131.7533</v>
      </c>
      <c r="F12" s="2264">
        <v>130</v>
      </c>
      <c r="G12" s="2264">
        <v>83.7</v>
      </c>
      <c r="H12" s="2660">
        <v>13.6</v>
      </c>
      <c r="I12" s="2654">
        <v>0.31818181818181818</v>
      </c>
      <c r="J12" s="2666">
        <v>-0.1076923076923077</v>
      </c>
      <c r="K12" s="2249"/>
    </row>
    <row r="13" spans="1:11" ht="13.5" customHeight="1" x14ac:dyDescent="0.2">
      <c r="A13" s="2241" t="s">
        <v>188</v>
      </c>
      <c r="B13" s="2249">
        <v>0</v>
      </c>
      <c r="C13" s="2249">
        <v>0</v>
      </c>
      <c r="D13" s="2249">
        <v>0</v>
      </c>
      <c r="E13" s="2249">
        <v>0</v>
      </c>
      <c r="F13" s="2249">
        <v>0</v>
      </c>
      <c r="G13" s="2249">
        <v>0</v>
      </c>
      <c r="H13" s="2659">
        <v>0</v>
      </c>
      <c r="I13" s="2655" t="s">
        <v>427</v>
      </c>
      <c r="J13" s="2667" t="s">
        <v>427</v>
      </c>
      <c r="K13" s="2250"/>
    </row>
    <row r="14" spans="1:11" ht="13.5" customHeight="1" x14ac:dyDescent="0.2">
      <c r="A14" s="2239" t="s">
        <v>189</v>
      </c>
      <c r="B14" s="2264">
        <v>116</v>
      </c>
      <c r="C14" s="2264">
        <v>85.96</v>
      </c>
      <c r="D14" s="2264">
        <v>210.21</v>
      </c>
      <c r="E14" s="2264">
        <v>131.80199999999999</v>
      </c>
      <c r="F14" s="2264">
        <v>130.2295</v>
      </c>
      <c r="G14" s="2264">
        <v>79.801000000000002</v>
      </c>
      <c r="H14" s="2660">
        <v>14</v>
      </c>
      <c r="I14" s="2654">
        <v>0.3494648673801769</v>
      </c>
      <c r="J14" s="2666">
        <v>-0.10926479791445104</v>
      </c>
      <c r="K14" s="2249"/>
    </row>
    <row r="15" spans="1:11" ht="13.5" customHeight="1" x14ac:dyDescent="0.2">
      <c r="A15" s="2242"/>
      <c r="B15" s="2249"/>
      <c r="C15" s="2249"/>
      <c r="D15" s="2249"/>
      <c r="E15" s="2249"/>
      <c r="F15" s="2249"/>
      <c r="G15" s="2249"/>
      <c r="H15" s="2659"/>
      <c r="I15" s="2656"/>
      <c r="J15" s="2668"/>
      <c r="K15" s="2249"/>
    </row>
    <row r="16" spans="1:11" ht="13.5" customHeight="1" x14ac:dyDescent="0.2">
      <c r="A16" s="2242" t="s">
        <v>408</v>
      </c>
      <c r="B16" s="2249">
        <v>894.6515888127758</v>
      </c>
      <c r="C16" s="2249">
        <v>743.98342611167425</v>
      </c>
      <c r="D16" s="2249">
        <v>658.1060176585811</v>
      </c>
      <c r="E16" s="2249">
        <v>1064.76639134125</v>
      </c>
      <c r="F16" s="2249">
        <v>1065.0145248705064</v>
      </c>
      <c r="G16" s="2249">
        <v>1296.8981753272458</v>
      </c>
      <c r="H16" s="2659">
        <v>1317.3567159032423</v>
      </c>
      <c r="I16" s="2656">
        <v>0.20251548275550668</v>
      </c>
      <c r="J16" s="2668">
        <v>-0.15996301654049724</v>
      </c>
      <c r="K16" s="2249"/>
    </row>
    <row r="17" spans="1:11" ht="13.5" customHeight="1" x14ac:dyDescent="0.2">
      <c r="A17" s="2242" t="s">
        <v>409</v>
      </c>
      <c r="B17" s="2249">
        <v>6019.1774150694027</v>
      </c>
      <c r="C17" s="2249">
        <v>5675.616439771803</v>
      </c>
      <c r="D17" s="2249">
        <v>5276.0976420693496</v>
      </c>
      <c r="E17" s="2249">
        <v>7735.0364512723445</v>
      </c>
      <c r="F17" s="2249">
        <v>7719.615867469387</v>
      </c>
      <c r="G17" s="2249">
        <v>8173.9963049841217</v>
      </c>
      <c r="H17" s="2659">
        <v>8753.875458857894</v>
      </c>
      <c r="I17" s="2652">
        <v>6.053280360704099E-2</v>
      </c>
      <c r="J17" s="2664">
        <v>-0.22027500870421096</v>
      </c>
      <c r="K17" s="2249"/>
    </row>
    <row r="18" spans="1:11" ht="13.5" customHeight="1" thickBot="1" x14ac:dyDescent="0.25">
      <c r="A18" s="2242" t="s">
        <v>410</v>
      </c>
      <c r="B18" s="2249">
        <v>3485.8</v>
      </c>
      <c r="C18" s="2249">
        <v>3437.73</v>
      </c>
      <c r="D18" s="2249">
        <v>3170.51</v>
      </c>
      <c r="E18" s="2249">
        <v>2886.95</v>
      </c>
      <c r="F18" s="2249">
        <v>2662.1499999999996</v>
      </c>
      <c r="G18" s="2249">
        <v>2294.9299999999998</v>
      </c>
      <c r="H18" s="2659">
        <v>2343.3549999999996</v>
      </c>
      <c r="I18" s="2669">
        <v>1.3983064405872528E-2</v>
      </c>
      <c r="J18" s="2670">
        <v>0.30939278402794756</v>
      </c>
      <c r="K18" s="2248"/>
    </row>
    <row r="19" spans="1:11" ht="13.5" customHeight="1" x14ac:dyDescent="0.2">
      <c r="A19" s="2242"/>
      <c r="B19" s="2241"/>
      <c r="C19" s="2241"/>
      <c r="D19" s="2241"/>
      <c r="E19" s="2249"/>
      <c r="F19" s="2249"/>
      <c r="G19" s="2249"/>
      <c r="H19" s="2249"/>
      <c r="I19" s="2249"/>
      <c r="J19" s="2249"/>
      <c r="K19" s="2240"/>
    </row>
    <row r="20" spans="1:11" ht="13.5" customHeight="1" x14ac:dyDescent="0.2">
      <c r="A20" s="2242"/>
      <c r="B20" s="2241"/>
      <c r="C20" s="2241"/>
      <c r="D20" s="2241"/>
      <c r="E20" s="2249"/>
      <c r="F20" s="2249"/>
      <c r="G20" s="2249"/>
      <c r="H20" s="2249"/>
      <c r="I20" s="2249"/>
      <c r="J20" s="2249"/>
      <c r="K20" s="2240"/>
    </row>
    <row r="21" spans="1:11" ht="13.5" customHeight="1" x14ac:dyDescent="0.2">
      <c r="A21" s="2246"/>
      <c r="B21" s="2255"/>
      <c r="C21" s="2255"/>
      <c r="D21" s="2255"/>
      <c r="E21" s="2255"/>
      <c r="F21" s="2255"/>
      <c r="G21" s="2255"/>
      <c r="H21" s="2255"/>
      <c r="I21" s="2255"/>
      <c r="J21" s="2255"/>
      <c r="K21" s="2256"/>
    </row>
    <row r="22" spans="1:11" ht="13.5" customHeight="1" thickBot="1" x14ac:dyDescent="0.25">
      <c r="A22" s="2246"/>
      <c r="B22" s="2255"/>
      <c r="C22" s="2255"/>
      <c r="D22" s="2255"/>
      <c r="E22" s="2255"/>
      <c r="F22" s="2255"/>
      <c r="G22" s="2255"/>
      <c r="H22" s="2255"/>
      <c r="I22" s="2673"/>
      <c r="J22" s="2673"/>
      <c r="K22" s="2256"/>
    </row>
    <row r="23" spans="1:11" ht="13.5" customHeight="1" x14ac:dyDescent="0.2">
      <c r="A23" s="2247" t="s">
        <v>621</v>
      </c>
      <c r="B23" s="2258"/>
      <c r="C23" s="2258"/>
      <c r="D23" s="2258"/>
      <c r="E23" s="2258"/>
      <c r="F23" s="2255"/>
      <c r="G23" s="2255"/>
      <c r="H23" s="2676"/>
      <c r="I23" s="2674" t="s">
        <v>403</v>
      </c>
      <c r="J23" s="2679"/>
      <c r="K23" s="2256"/>
    </row>
    <row r="24" spans="1:11" ht="13.5" customHeight="1" x14ac:dyDescent="0.2">
      <c r="A24" s="2245"/>
      <c r="B24" s="2257"/>
      <c r="C24" s="2257"/>
      <c r="D24" s="2257"/>
      <c r="E24" s="2257"/>
      <c r="F24" s="2257"/>
      <c r="G24" s="2257"/>
      <c r="H24" s="2676"/>
      <c r="I24" s="2257"/>
      <c r="J24" s="2676"/>
      <c r="K24" s="2256"/>
    </row>
    <row r="25" spans="1:11" ht="13.5" customHeight="1" thickBot="1" x14ac:dyDescent="0.25">
      <c r="A25" s="2243" t="s">
        <v>130</v>
      </c>
      <c r="B25" s="2259" t="s">
        <v>1364</v>
      </c>
      <c r="C25" s="2259" t="s">
        <v>580</v>
      </c>
      <c r="D25" s="2259" t="s">
        <v>131</v>
      </c>
      <c r="E25" s="2259" t="s">
        <v>132</v>
      </c>
      <c r="F25" s="2260" t="s">
        <v>133</v>
      </c>
      <c r="G25" s="2260" t="s">
        <v>134</v>
      </c>
      <c r="H25" s="2677" t="s">
        <v>135</v>
      </c>
      <c r="I25" s="2675" t="s">
        <v>1203</v>
      </c>
      <c r="J25" s="2680" t="s">
        <v>1202</v>
      </c>
      <c r="K25" s="2261"/>
    </row>
    <row r="26" spans="1:11" ht="13.5" customHeight="1" x14ac:dyDescent="0.2">
      <c r="A26" s="2242" t="s">
        <v>141</v>
      </c>
      <c r="B26" s="2240">
        <v>3</v>
      </c>
      <c r="C26" s="2240">
        <v>23</v>
      </c>
      <c r="D26" s="2240">
        <v>30</v>
      </c>
      <c r="E26" s="2240">
        <v>8</v>
      </c>
      <c r="F26" s="2240">
        <v>7.2000000000000455</v>
      </c>
      <c r="G26" s="2240">
        <v>-8</v>
      </c>
      <c r="H26" s="2659">
        <v>36</v>
      </c>
      <c r="I26" s="2652">
        <v>-0.86956521739130432</v>
      </c>
      <c r="J26" s="2664">
        <v>-0.58333333333333592</v>
      </c>
      <c r="K26" s="2240"/>
    </row>
    <row r="27" spans="1:11" ht="13.5" customHeight="1" x14ac:dyDescent="0.2">
      <c r="A27" s="2242" t="s">
        <v>118</v>
      </c>
      <c r="B27" s="2240">
        <v>-9.4990000000000236</v>
      </c>
      <c r="C27" s="2240">
        <v>-9.5990000000000464</v>
      </c>
      <c r="D27" s="2240">
        <v>-8</v>
      </c>
      <c r="E27" s="2240">
        <v>-12</v>
      </c>
      <c r="F27" s="2240">
        <v>-11</v>
      </c>
      <c r="G27" s="2240">
        <v>-0.79999999999995453</v>
      </c>
      <c r="H27" s="2659">
        <v>-2</v>
      </c>
      <c r="I27" s="2652">
        <v>-1.0417751849153271E-2</v>
      </c>
      <c r="J27" s="2664">
        <v>-0.1364545454545433</v>
      </c>
      <c r="K27" s="2240"/>
    </row>
    <row r="28" spans="1:11" ht="13.5" customHeight="1" x14ac:dyDescent="0.2">
      <c r="A28" s="2242" t="s">
        <v>148</v>
      </c>
      <c r="B28" s="2240">
        <v>-7</v>
      </c>
      <c r="C28" s="2240">
        <v>-3</v>
      </c>
      <c r="D28" s="2240">
        <v>-38</v>
      </c>
      <c r="E28" s="2240">
        <v>-2.4599999999999795</v>
      </c>
      <c r="F28" s="2240">
        <v>-6</v>
      </c>
      <c r="G28" s="2240">
        <v>21.699999999999989</v>
      </c>
      <c r="H28" s="2659">
        <v>-19</v>
      </c>
      <c r="I28" s="2652">
        <v>1.3333333333333333</v>
      </c>
      <c r="J28" s="2664">
        <v>0.16666666666666666</v>
      </c>
      <c r="K28" s="2240"/>
    </row>
    <row r="29" spans="1:11" ht="13.5" customHeight="1" x14ac:dyDescent="0.2">
      <c r="A29" s="2242" t="s">
        <v>404</v>
      </c>
      <c r="B29" s="2240">
        <v>-8.3000000000000007</v>
      </c>
      <c r="C29" s="2240">
        <v>24.8</v>
      </c>
      <c r="D29" s="2240">
        <v>-2</v>
      </c>
      <c r="E29" s="2240">
        <v>159.80000000000001</v>
      </c>
      <c r="F29" s="2240">
        <v>6.1000000000000014</v>
      </c>
      <c r="G29" s="2240">
        <v>183.1</v>
      </c>
      <c r="H29" s="2659">
        <v>16</v>
      </c>
      <c r="I29" s="2652" t="s">
        <v>427</v>
      </c>
      <c r="J29" s="2664" t="s">
        <v>427</v>
      </c>
      <c r="K29" s="2240"/>
    </row>
    <row r="30" spans="1:11" ht="13.5" customHeight="1" x14ac:dyDescent="0.2">
      <c r="A30" s="2239" t="s">
        <v>159</v>
      </c>
      <c r="B30" s="2238">
        <v>-22</v>
      </c>
      <c r="C30" s="2238">
        <v>35</v>
      </c>
      <c r="D30" s="2238">
        <v>-18</v>
      </c>
      <c r="E30" s="2238">
        <v>153</v>
      </c>
      <c r="F30" s="2238">
        <v>-3.6999999999998181</v>
      </c>
      <c r="G30" s="2238">
        <v>196</v>
      </c>
      <c r="H30" s="2660">
        <v>31</v>
      </c>
      <c r="I30" s="2655" t="s">
        <v>427</v>
      </c>
      <c r="J30" s="2667" t="s">
        <v>427</v>
      </c>
      <c r="K30" s="2237"/>
    </row>
    <row r="31" spans="1:11" ht="13.5" customHeight="1" x14ac:dyDescent="0.2">
      <c r="A31" s="2242" t="s">
        <v>170</v>
      </c>
      <c r="B31" s="2240">
        <v>-92</v>
      </c>
      <c r="C31" s="2240">
        <v>9</v>
      </c>
      <c r="D31" s="2240">
        <v>-62</v>
      </c>
      <c r="E31" s="2240">
        <v>-59</v>
      </c>
      <c r="F31" s="2240">
        <v>-61</v>
      </c>
      <c r="G31" s="2240">
        <v>-250</v>
      </c>
      <c r="H31" s="2659">
        <v>-78</v>
      </c>
      <c r="I31" s="2652" t="s">
        <v>427</v>
      </c>
      <c r="J31" s="2664">
        <v>0.50819672131147542</v>
      </c>
      <c r="K31" s="2240"/>
    </row>
    <row r="32" spans="1:11" ht="13.5" customHeight="1" x14ac:dyDescent="0.2">
      <c r="A32" s="2242" t="s">
        <v>531</v>
      </c>
      <c r="B32" s="2240">
        <v>75.88</v>
      </c>
      <c r="C32" s="2240">
        <v>65.559999999999945</v>
      </c>
      <c r="D32" s="2240">
        <v>74.20999999999998</v>
      </c>
      <c r="E32" s="2240">
        <v>80.29000000000002</v>
      </c>
      <c r="F32" s="2240">
        <v>67</v>
      </c>
      <c r="G32" s="2240">
        <v>-21</v>
      </c>
      <c r="H32" s="2659">
        <v>90</v>
      </c>
      <c r="I32" s="2652">
        <v>0.15741305674191669</v>
      </c>
      <c r="J32" s="2664">
        <v>0.13253731343283576</v>
      </c>
      <c r="K32" s="2240"/>
    </row>
    <row r="33" spans="1:11" ht="13.5" customHeight="1" x14ac:dyDescent="0.2">
      <c r="A33" s="2239" t="s">
        <v>183</v>
      </c>
      <c r="B33" s="2238">
        <v>-32.119999999999891</v>
      </c>
      <c r="C33" s="2238">
        <v>50.559999999999945</v>
      </c>
      <c r="D33" s="2238">
        <v>5.2100000000000364</v>
      </c>
      <c r="E33" s="2238">
        <v>8.2899999999999636</v>
      </c>
      <c r="F33" s="2238">
        <v>-8</v>
      </c>
      <c r="G33" s="2238">
        <v>-300</v>
      </c>
      <c r="H33" s="2660">
        <v>0</v>
      </c>
      <c r="I33" s="2655" t="s">
        <v>427</v>
      </c>
      <c r="J33" s="2667" t="s">
        <v>427</v>
      </c>
      <c r="K33" s="2237"/>
    </row>
    <row r="34" spans="1:11" ht="13.5" customHeight="1" x14ac:dyDescent="0.2">
      <c r="A34" s="2239" t="s">
        <v>186</v>
      </c>
      <c r="B34" s="2238">
        <v>-54.119999999999891</v>
      </c>
      <c r="C34" s="2238">
        <v>85.559999999999945</v>
      </c>
      <c r="D34" s="2238">
        <v>-12.789999999999964</v>
      </c>
      <c r="E34" s="2238">
        <v>161.28999999999996</v>
      </c>
      <c r="F34" s="2238">
        <v>-11.699999999999818</v>
      </c>
      <c r="G34" s="2238">
        <v>-104</v>
      </c>
      <c r="H34" s="2660">
        <v>0</v>
      </c>
      <c r="I34" s="2652" t="s">
        <v>427</v>
      </c>
      <c r="J34" s="2664" t="s">
        <v>427</v>
      </c>
      <c r="K34" s="2240"/>
    </row>
    <row r="35" spans="1:11" ht="13.5" customHeight="1" x14ac:dyDescent="0.2">
      <c r="A35" s="2241" t="s">
        <v>188</v>
      </c>
      <c r="B35" s="2240">
        <v>1</v>
      </c>
      <c r="C35" s="2240">
        <v>-1</v>
      </c>
      <c r="D35" s="2240">
        <v>0</v>
      </c>
      <c r="E35" s="2240">
        <v>0</v>
      </c>
      <c r="F35" s="2240">
        <v>0</v>
      </c>
      <c r="G35" s="2240">
        <v>0</v>
      </c>
      <c r="H35" s="2659">
        <v>0</v>
      </c>
      <c r="I35" s="2655"/>
      <c r="J35" s="2667"/>
      <c r="K35" s="2237"/>
    </row>
    <row r="36" spans="1:11" ht="13.5" customHeight="1" x14ac:dyDescent="0.2">
      <c r="A36" s="2239" t="s">
        <v>189</v>
      </c>
      <c r="B36" s="2238">
        <v>-53</v>
      </c>
      <c r="C36" s="2238">
        <v>87.039999999999964</v>
      </c>
      <c r="D36" s="2238">
        <v>-13.210000000000036</v>
      </c>
      <c r="E36" s="2238">
        <v>161.19800000000009</v>
      </c>
      <c r="F36" s="2238">
        <v>-11.22950000000003</v>
      </c>
      <c r="G36" s="2238">
        <v>-99.800999999999931</v>
      </c>
      <c r="H36" s="2660">
        <v>31</v>
      </c>
      <c r="I36" s="2237"/>
      <c r="J36" s="2681"/>
      <c r="K36" s="2237"/>
    </row>
    <row r="37" spans="1:11" ht="13.5" customHeight="1" x14ac:dyDescent="0.2">
      <c r="B37" s="2262"/>
      <c r="C37" s="2262"/>
      <c r="D37" s="2262"/>
      <c r="E37" s="2262"/>
      <c r="F37" s="2262"/>
      <c r="G37" s="2262"/>
      <c r="H37" s="2678"/>
      <c r="I37" s="2652"/>
      <c r="J37" s="2664"/>
      <c r="K37" s="2240"/>
    </row>
    <row r="38" spans="1:11" ht="13.5" customHeight="1" x14ac:dyDescent="0.2">
      <c r="A38" s="2236" t="s">
        <v>408</v>
      </c>
      <c r="B38" s="2648">
        <v>2338.348411187224</v>
      </c>
      <c r="C38" s="2240">
        <v>1266.0165738883261</v>
      </c>
      <c r="D38" s="2240">
        <v>1172.8939823414185</v>
      </c>
      <c r="E38" s="2240">
        <v>1179.2336086587493</v>
      </c>
      <c r="F38" s="2240">
        <v>1362.9854751294952</v>
      </c>
      <c r="G38" s="2240">
        <v>1155.1018246727544</v>
      </c>
      <c r="H38" s="2659">
        <v>1169.6432840967573</v>
      </c>
      <c r="I38" s="2652">
        <v>0.84701247946970959</v>
      </c>
      <c r="J38" s="2664">
        <v>0.71560772572800968</v>
      </c>
      <c r="K38" s="2240"/>
    </row>
    <row r="39" spans="1:11" ht="13.5" customHeight="1" x14ac:dyDescent="0.2">
      <c r="A39" s="2236" t="s">
        <v>409</v>
      </c>
      <c r="B39" s="2240">
        <v>9534.8225849306036</v>
      </c>
      <c r="C39" s="2240">
        <v>8404.3835602281906</v>
      </c>
      <c r="D39" s="2240">
        <v>7836.9023579306522</v>
      </c>
      <c r="E39" s="2240">
        <v>7434.9635487276537</v>
      </c>
      <c r="F39" s="2240">
        <v>9251.3841325305984</v>
      </c>
      <c r="G39" s="2240">
        <v>8840.0036950158828</v>
      </c>
      <c r="H39" s="2659">
        <v>8956.1245411421114</v>
      </c>
      <c r="I39" s="2652">
        <v>0.13450588215082845</v>
      </c>
      <c r="J39" s="2664">
        <v>3.0637410396067318E-2</v>
      </c>
      <c r="K39" s="2240"/>
    </row>
    <row r="40" spans="1:11" ht="13.5" customHeight="1" thickBot="1" x14ac:dyDescent="0.25">
      <c r="A40" s="2236" t="s">
        <v>410</v>
      </c>
      <c r="B40" s="2240">
        <v>2335.2000000000007</v>
      </c>
      <c r="C40" s="2240">
        <v>2136.2700000000004</v>
      </c>
      <c r="D40" s="2240">
        <v>2082.489999999998</v>
      </c>
      <c r="E40" s="2240">
        <v>1984.0499999999993</v>
      </c>
      <c r="F40" s="2240">
        <v>1864.8499999999985</v>
      </c>
      <c r="G40" s="2240">
        <v>1717.0699999999997</v>
      </c>
      <c r="H40" s="2659">
        <v>1644.6450000000004</v>
      </c>
      <c r="I40" s="2682">
        <v>9.312025165358323E-2</v>
      </c>
      <c r="J40" s="2683">
        <v>0.25221867710539858</v>
      </c>
      <c r="K40" s="2263"/>
    </row>
    <row r="41" spans="1:11" ht="13.5" customHeight="1" x14ac:dyDescent="0.2">
      <c r="A41" s="2235"/>
      <c r="B41" s="2256"/>
      <c r="C41" s="2256"/>
      <c r="D41" s="2256"/>
      <c r="E41" s="2256"/>
      <c r="F41" s="2256"/>
      <c r="G41" s="2256"/>
      <c r="H41" s="2256"/>
      <c r="I41" s="2256"/>
      <c r="J41" s="2256"/>
      <c r="K41" s="2256"/>
    </row>
    <row r="42" spans="1:11" ht="13.5" customHeight="1" x14ac:dyDescent="0.2">
      <c r="A42" s="2235"/>
      <c r="B42" s="2256"/>
      <c r="C42" s="2256"/>
      <c r="D42" s="2263"/>
      <c r="E42" s="2263"/>
      <c r="F42" s="2263"/>
      <c r="G42" s="2263"/>
      <c r="H42" s="2263"/>
      <c r="I42" s="2263"/>
      <c r="J42" s="2263"/>
      <c r="K42" s="2256"/>
    </row>
    <row r="43" spans="1:11" ht="13.5" customHeight="1" x14ac:dyDescent="0.2">
      <c r="A43" s="2235"/>
      <c r="B43" s="2235"/>
      <c r="C43" s="2235"/>
      <c r="D43" s="2235"/>
      <c r="E43" s="2235"/>
      <c r="F43" s="2235"/>
      <c r="G43" s="2235"/>
      <c r="H43" s="2235"/>
      <c r="I43" s="2235"/>
      <c r="J43" s="2235"/>
      <c r="K43" s="2235"/>
    </row>
    <row r="44" spans="1:11" ht="13.5" customHeight="1" x14ac:dyDescent="0.2"/>
    <row r="45" spans="1:11" ht="13.5" customHeight="1" x14ac:dyDescent="0.2"/>
    <row r="46" spans="1:11" ht="13.5" customHeight="1" x14ac:dyDescent="0.2"/>
    <row r="47" spans="1:11" ht="13.5" customHeight="1" x14ac:dyDescent="0.2"/>
    <row r="48" spans="1:11" ht="13.5" customHeight="1" x14ac:dyDescent="0.2"/>
    <row r="49" spans="1:1" ht="13.5" customHeight="1" x14ac:dyDescent="0.2"/>
    <row r="50" spans="1:1" ht="13.5" customHeight="1" x14ac:dyDescent="0.2"/>
    <row r="51" spans="1:1" ht="13.5" customHeight="1" x14ac:dyDescent="0.2"/>
    <row r="52" spans="1:1" ht="13.5" customHeight="1" x14ac:dyDescent="0.2"/>
    <row r="56" spans="1:1" ht="15" x14ac:dyDescent="0.25">
      <c r="A56" s="2234"/>
    </row>
  </sheetData>
  <printOptions horizontalCentered="1"/>
  <pageMargins left="0.7" right="0.7" top="0.75" bottom="0.75" header="0.3" footer="0.3"/>
  <pageSetup paperSize="9" scale="80" orientation="portrait" r:id="rId1"/>
  <headerFooter>
    <oddHeader xml:space="preserve">&amp;R&amp;"Arial,Fet"&amp;8Group Functions and Other </oddHeader>
    <oddFooter>&amp;C&amp;7Fact book - Q1 2017</oddFooter>
  </headerFooter>
  <colBreaks count="1" manualBreakCount="1">
    <brk id="11" max="6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sheetPr>
  <dimension ref="F3"/>
  <sheetViews>
    <sheetView view="pageLayout" topLeftCell="A25" zoomScale="90" zoomScaleNormal="100" zoomScaleSheetLayoutView="100" zoomScalePageLayoutView="90" workbookViewId="0">
      <selection activeCell="F30" sqref="F30"/>
    </sheetView>
  </sheetViews>
  <sheetFormatPr defaultRowHeight="15" x14ac:dyDescent="0.25"/>
  <cols>
    <col min="1" max="4" width="9.33203125" style="1"/>
    <col min="5" max="5" width="4.1640625" style="1" customWidth="1"/>
    <col min="6" max="16384" width="9.33203125" style="1"/>
  </cols>
  <sheetData>
    <row r="3" spans="6:6" ht="35.25" x14ac:dyDescent="0.5">
      <c r="F3" s="7" t="s">
        <v>48</v>
      </c>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sheetPr>
  <dimension ref="F3"/>
  <sheetViews>
    <sheetView view="pageBreakPreview" topLeftCell="A22" zoomScaleNormal="100" zoomScaleSheetLayoutView="100" zoomScalePageLayoutView="80" workbookViewId="0">
      <selection activeCell="F30" sqref="F30"/>
    </sheetView>
  </sheetViews>
  <sheetFormatPr defaultRowHeight="15" x14ac:dyDescent="0.25"/>
  <cols>
    <col min="1" max="4" width="9.33203125" style="1"/>
    <col min="5" max="5" width="4.1640625" style="1" customWidth="1"/>
    <col min="6" max="16384" width="9.33203125" style="1"/>
  </cols>
  <sheetData>
    <row r="3" spans="6:6" ht="35.25" x14ac:dyDescent="0.5">
      <c r="F3" s="7"/>
    </row>
  </sheetData>
  <printOptions horizontalCentered="1"/>
  <pageMargins left="0.23622047244094488" right="0.23622047244094488" top="0.74803149606299213" bottom="0.74803149606299213" header="0.31496062992125984" footer="0.31496062992125984"/>
  <pageSetup paperSize="9" scale="80" orientation="portrait" r:id="rId1"/>
  <colBreaks count="1" manualBreakCount="1">
    <brk id="14" max="6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H38"/>
  <sheetViews>
    <sheetView view="pageLayout" topLeftCell="A19" zoomScaleNormal="100" zoomScaleSheetLayoutView="85" workbookViewId="0">
      <selection activeCell="I27" sqref="I27"/>
    </sheetView>
  </sheetViews>
  <sheetFormatPr defaultRowHeight="15" x14ac:dyDescent="0.25"/>
  <cols>
    <col min="1" max="1" width="9.5" style="1317" customWidth="1"/>
    <col min="2" max="3" width="12.6640625" style="1317" bestFit="1" customWidth="1"/>
    <col min="4" max="4" width="11.5" style="1317" bestFit="1" customWidth="1"/>
    <col min="5" max="5" width="15" style="1317" bestFit="1" customWidth="1"/>
    <col min="6" max="6" width="12.83203125" style="1317" customWidth="1"/>
    <col min="7" max="7" width="8.33203125" style="1317" customWidth="1"/>
    <col min="8" max="16384" width="9.33203125" style="1317"/>
  </cols>
  <sheetData>
    <row r="1" spans="1:7" ht="14.25" customHeight="1" x14ac:dyDescent="0.25">
      <c r="A1" s="1337" t="s">
        <v>1477</v>
      </c>
      <c r="B1" s="1318"/>
      <c r="C1" s="1318"/>
      <c r="D1" s="1318"/>
      <c r="E1" s="1318"/>
      <c r="F1" s="1318"/>
      <c r="G1" s="1318"/>
    </row>
    <row r="2" spans="1:7" ht="14.25" customHeight="1" x14ac:dyDescent="0.25">
      <c r="A2" s="1336"/>
      <c r="B2" s="1335"/>
      <c r="C2" s="1318"/>
      <c r="D2" s="1318"/>
      <c r="E2" s="1318"/>
      <c r="F2" s="1318"/>
      <c r="G2" s="1318"/>
    </row>
    <row r="3" spans="1:7" s="1333" customFormat="1" ht="13.5" customHeight="1" thickBot="1" x14ac:dyDescent="0.3">
      <c r="A3" s="1334" t="s">
        <v>412</v>
      </c>
      <c r="B3" s="1334" t="s">
        <v>627</v>
      </c>
      <c r="C3" s="1334" t="s">
        <v>628</v>
      </c>
      <c r="D3" s="1334" t="s">
        <v>629</v>
      </c>
      <c r="E3" s="1334" t="s">
        <v>630</v>
      </c>
      <c r="F3" s="1334" t="s">
        <v>631</v>
      </c>
      <c r="G3" s="1334" t="s">
        <v>425</v>
      </c>
    </row>
    <row r="4" spans="1:7" s="1333" customFormat="1" ht="13.5" customHeight="1" x14ac:dyDescent="0.25">
      <c r="A4" s="2453" t="s">
        <v>600</v>
      </c>
      <c r="B4" s="2454">
        <v>141</v>
      </c>
      <c r="C4" s="2454">
        <v>89</v>
      </c>
      <c r="D4" s="2454">
        <v>26</v>
      </c>
      <c r="E4" s="2454">
        <v>18</v>
      </c>
      <c r="F4" s="2454">
        <v>5</v>
      </c>
      <c r="G4" s="2454">
        <v>278</v>
      </c>
    </row>
    <row r="5" spans="1:7" s="1333" customFormat="1" ht="13.5" customHeight="1" x14ac:dyDescent="0.25">
      <c r="A5" s="2453" t="s">
        <v>599</v>
      </c>
      <c r="B5" s="2454">
        <v>138</v>
      </c>
      <c r="C5" s="2454">
        <v>94</v>
      </c>
      <c r="D5" s="2454">
        <v>27</v>
      </c>
      <c r="E5" s="2454">
        <v>19</v>
      </c>
      <c r="F5" s="2454">
        <v>6</v>
      </c>
      <c r="G5" s="2454">
        <v>283</v>
      </c>
    </row>
    <row r="6" spans="1:7" s="1333" customFormat="1" ht="13.5" customHeight="1" x14ac:dyDescent="0.25">
      <c r="A6" s="2453" t="s">
        <v>598</v>
      </c>
      <c r="B6" s="2454">
        <v>137</v>
      </c>
      <c r="C6" s="2454">
        <v>97</v>
      </c>
      <c r="D6" s="2454">
        <v>26</v>
      </c>
      <c r="E6" s="2454">
        <v>16</v>
      </c>
      <c r="F6" s="2454">
        <v>6</v>
      </c>
      <c r="G6" s="2454">
        <v>282</v>
      </c>
    </row>
    <row r="7" spans="1:7" ht="13.5" customHeight="1" x14ac:dyDescent="0.25">
      <c r="A7" s="1332" t="s">
        <v>597</v>
      </c>
      <c r="B7" s="1329">
        <v>146.02743607132857</v>
      </c>
      <c r="C7" s="1329">
        <v>100.11531945531239</v>
      </c>
      <c r="D7" s="1329">
        <v>27.391195966947688</v>
      </c>
      <c r="E7" s="1329">
        <v>14.765079</v>
      </c>
      <c r="F7" s="1329">
        <v>4.160671971976508</v>
      </c>
      <c r="G7" s="1329">
        <v>292.45970246556516</v>
      </c>
    </row>
    <row r="8" spans="1:7" ht="13.5" customHeight="1" x14ac:dyDescent="0.25">
      <c r="A8" s="1332" t="s">
        <v>596</v>
      </c>
      <c r="B8" s="1329">
        <v>150.59148917632407</v>
      </c>
      <c r="C8" s="1329">
        <v>104.09282209179564</v>
      </c>
      <c r="D8" s="1329">
        <v>28.020294881817136</v>
      </c>
      <c r="E8" s="1329">
        <v>15.480929</v>
      </c>
      <c r="F8" s="1329">
        <v>4.3648801801574733</v>
      </c>
      <c r="G8" s="1329">
        <v>302.55041533009427</v>
      </c>
    </row>
    <row r="9" spans="1:7" ht="13.5" customHeight="1" x14ac:dyDescent="0.25">
      <c r="A9" s="1332" t="s">
        <v>595</v>
      </c>
      <c r="B9" s="1329">
        <v>146.11194335029597</v>
      </c>
      <c r="C9" s="1329">
        <v>107.11353544086685</v>
      </c>
      <c r="D9" s="1329">
        <v>28.795230340991402</v>
      </c>
      <c r="E9" s="1329">
        <v>23.124949999999998</v>
      </c>
      <c r="F9" s="1329">
        <v>8.834347893062473</v>
      </c>
      <c r="G9" s="1329">
        <v>313.98000702521676</v>
      </c>
    </row>
    <row r="10" spans="1:7" ht="13.5" customHeight="1" x14ac:dyDescent="0.25">
      <c r="A10" s="1332" t="s">
        <v>594</v>
      </c>
      <c r="B10" s="1329">
        <v>151.80505396651739</v>
      </c>
      <c r="C10" s="1329">
        <v>111.17868942451661</v>
      </c>
      <c r="D10" s="1329">
        <v>29.323816782905634</v>
      </c>
      <c r="E10" s="1329">
        <v>17.256216999999999</v>
      </c>
      <c r="F10" s="1329">
        <v>4.6473079290428645</v>
      </c>
      <c r="G10" s="1329">
        <v>314.21108510298251</v>
      </c>
    </row>
    <row r="11" spans="1:7" ht="13.5" customHeight="1" x14ac:dyDescent="0.25">
      <c r="A11" s="1332" t="s">
        <v>593</v>
      </c>
      <c r="B11" s="1329">
        <v>151.51286863608732</v>
      </c>
      <c r="C11" s="1329">
        <v>112.35384123496746</v>
      </c>
      <c r="D11" s="1329">
        <v>29.428240222006963</v>
      </c>
      <c r="E11" s="1329">
        <v>23.406552999999999</v>
      </c>
      <c r="F11" s="1329">
        <v>5.7126546887895993</v>
      </c>
      <c r="G11" s="1329">
        <v>322.41415778185132</v>
      </c>
    </row>
    <row r="12" spans="1:7" ht="13.5" customHeight="1" x14ac:dyDescent="0.25">
      <c r="A12" s="1332" t="s">
        <v>592</v>
      </c>
      <c r="B12" s="1329">
        <v>152.41905901450826</v>
      </c>
      <c r="C12" s="1329">
        <v>114.2269043116751</v>
      </c>
      <c r="D12" s="1329">
        <v>30.129465537825986</v>
      </c>
      <c r="E12" s="1329">
        <v>23.225176000000001</v>
      </c>
      <c r="F12" s="1329">
        <v>4.9966676961109009</v>
      </c>
      <c r="G12" s="1329">
        <v>324.99727256012022</v>
      </c>
    </row>
    <row r="13" spans="1:7" ht="13.5" customHeight="1" x14ac:dyDescent="0.25">
      <c r="A13" s="1332" t="s">
        <v>591</v>
      </c>
      <c r="B13" s="1329">
        <v>155.05880805381111</v>
      </c>
      <c r="C13" s="1329">
        <v>115.97517054872806</v>
      </c>
      <c r="D13" s="1329">
        <v>29.54149642186654</v>
      </c>
      <c r="E13" s="1329">
        <v>25.711055000000002</v>
      </c>
      <c r="F13" s="1329">
        <v>6.2505280415822773</v>
      </c>
      <c r="G13" s="1329">
        <v>332.53705806598799</v>
      </c>
    </row>
    <row r="14" spans="1:7" ht="13.5" customHeight="1" x14ac:dyDescent="0.25">
      <c r="A14" s="1332" t="s">
        <v>590</v>
      </c>
      <c r="B14" s="1329">
        <v>157.50276573201143</v>
      </c>
      <c r="C14" s="1329">
        <v>120.35389379686991</v>
      </c>
      <c r="D14" s="1329">
        <v>30.605614922971021</v>
      </c>
      <c r="E14" s="1329">
        <v>23.717839000000001</v>
      </c>
      <c r="F14" s="1329">
        <v>5.0232266996890793</v>
      </c>
      <c r="G14" s="1329">
        <v>337.20334015154145</v>
      </c>
    </row>
    <row r="15" spans="1:7" ht="13.5" customHeight="1" x14ac:dyDescent="0.25">
      <c r="A15" s="1332" t="s">
        <v>589</v>
      </c>
      <c r="B15" s="1329">
        <v>160.8277618610926</v>
      </c>
      <c r="C15" s="1329">
        <v>122.98430901904011</v>
      </c>
      <c r="D15" s="1329">
        <v>29.91443418416641</v>
      </c>
      <c r="E15" s="1329">
        <v>22.378132000000001</v>
      </c>
      <c r="F15" s="1329">
        <v>4.6633689462058099</v>
      </c>
      <c r="G15" s="1329">
        <v>340.76800601050491</v>
      </c>
    </row>
    <row r="16" spans="1:7" ht="13.5" customHeight="1" x14ac:dyDescent="0.25">
      <c r="A16" s="1332" t="s">
        <v>588</v>
      </c>
      <c r="B16" s="1329">
        <v>163.23129678221503</v>
      </c>
      <c r="C16" s="1329">
        <v>125.24847772693984</v>
      </c>
      <c r="D16" s="1329">
        <v>29.577674897748835</v>
      </c>
      <c r="E16" s="1329">
        <v>27.392963000000002</v>
      </c>
      <c r="F16" s="1329">
        <v>4.8560721863327165</v>
      </c>
      <c r="G16" s="1329">
        <v>350.30648459323646</v>
      </c>
    </row>
    <row r="17" spans="1:8" ht="13.5" customHeight="1" x14ac:dyDescent="0.25">
      <c r="A17" s="1332" t="s">
        <v>587</v>
      </c>
      <c r="B17" s="1329">
        <v>161.69990097086827</v>
      </c>
      <c r="C17" s="1329">
        <v>128.68626234642511</v>
      </c>
      <c r="D17" s="1329">
        <v>29.458624442830896</v>
      </c>
      <c r="E17" s="1329">
        <v>28.644242999999999</v>
      </c>
      <c r="F17" s="1329">
        <v>4.6589802195096697</v>
      </c>
      <c r="G17" s="1329">
        <v>353.14801097963397</v>
      </c>
    </row>
    <row r="18" spans="1:8" ht="13.5" customHeight="1" x14ac:dyDescent="0.25">
      <c r="A18" s="1332" t="s">
        <v>586</v>
      </c>
      <c r="B18" s="1329">
        <v>156.6537698477475</v>
      </c>
      <c r="C18" s="1329">
        <v>129.49763772222454</v>
      </c>
      <c r="D18" s="1329">
        <v>29.333187588430388</v>
      </c>
      <c r="E18" s="1329">
        <v>26.120191234181998</v>
      </c>
      <c r="F18" s="1329">
        <v>4.6460146762524905</v>
      </c>
      <c r="G18" s="1329">
        <v>346.25080106883695</v>
      </c>
      <c r="H18" s="1328"/>
    </row>
    <row r="19" spans="1:8" ht="13.5" customHeight="1" x14ac:dyDescent="0.25">
      <c r="A19" s="1332" t="s">
        <v>585</v>
      </c>
      <c r="B19" s="1329">
        <v>156.2834633369655</v>
      </c>
      <c r="C19" s="1329">
        <v>130.10628407790463</v>
      </c>
      <c r="D19" s="1329">
        <v>29.163547548182979</v>
      </c>
      <c r="E19" s="1329">
        <v>34.408369</v>
      </c>
      <c r="F19" s="1329">
        <v>5.2285524686082461</v>
      </c>
      <c r="G19" s="1329">
        <v>355.19021643166138</v>
      </c>
      <c r="H19" s="1328"/>
    </row>
    <row r="20" spans="1:8" ht="13.5" customHeight="1" x14ac:dyDescent="0.25">
      <c r="A20" s="1332" t="s">
        <v>698</v>
      </c>
      <c r="B20" s="1329">
        <v>148.51430618343645</v>
      </c>
      <c r="C20" s="1329">
        <v>123.72123018196838</v>
      </c>
      <c r="D20" s="1329">
        <v>28.438548370072898</v>
      </c>
      <c r="E20" s="1329">
        <v>35.276477103234292</v>
      </c>
      <c r="F20" s="1329">
        <v>4.4032512500009391</v>
      </c>
      <c r="G20" s="1329">
        <v>340.35381308871297</v>
      </c>
      <c r="H20" s="1327" t="s">
        <v>1389</v>
      </c>
    </row>
    <row r="21" spans="1:8" ht="13.5" customHeight="1" x14ac:dyDescent="0.25">
      <c r="A21" s="1332" t="s">
        <v>583</v>
      </c>
      <c r="B21" s="1329">
        <v>146.94835276476152</v>
      </c>
      <c r="C21" s="1329">
        <v>125.25674454968396</v>
      </c>
      <c r="D21" s="1329">
        <v>28.865797581079057</v>
      </c>
      <c r="E21" s="1329">
        <v>36.870469811562451</v>
      </c>
      <c r="F21" s="1329">
        <v>5.3070232710134295</v>
      </c>
      <c r="G21" s="1329">
        <v>343.24838797810037</v>
      </c>
      <c r="H21" s="1328"/>
    </row>
    <row r="22" spans="1:8" ht="13.5" customHeight="1" x14ac:dyDescent="0.25">
      <c r="A22" s="1332" t="s">
        <v>582</v>
      </c>
      <c r="B22" s="1329">
        <v>143.91675807308684</v>
      </c>
      <c r="C22" s="1329">
        <v>125.02745958712059</v>
      </c>
      <c r="D22" s="1329">
        <v>27.984664025552863</v>
      </c>
      <c r="E22" s="1329">
        <v>39.713667999999998</v>
      </c>
      <c r="F22" s="1329">
        <v>5.8087598866655625</v>
      </c>
      <c r="G22" s="1329">
        <v>342.45130957242583</v>
      </c>
      <c r="H22" s="1328"/>
    </row>
    <row r="23" spans="1:8" ht="13.5" customHeight="1" x14ac:dyDescent="0.25">
      <c r="A23" s="1332" t="s">
        <v>433</v>
      </c>
      <c r="B23" s="1329">
        <v>145.8449991209188</v>
      </c>
      <c r="C23" s="1329">
        <v>126.24797089955871</v>
      </c>
      <c r="D23" s="1329">
        <v>27.723349685720713</v>
      </c>
      <c r="E23" s="1329">
        <v>40.809472</v>
      </c>
      <c r="F23" s="1329">
        <v>5.7585031195677034</v>
      </c>
      <c r="G23" s="1329">
        <v>346.38429482576595</v>
      </c>
      <c r="H23" s="1328"/>
    </row>
    <row r="24" spans="1:8" ht="13.5" customHeight="1" x14ac:dyDescent="0.25">
      <c r="A24" s="1332" t="s">
        <v>581</v>
      </c>
      <c r="B24" s="1329">
        <v>144.47634833432065</v>
      </c>
      <c r="C24" s="1329">
        <v>126.55514614383659</v>
      </c>
      <c r="D24" s="1329">
        <v>28.298320649334574</v>
      </c>
      <c r="E24" s="1329">
        <v>42.563318000000002</v>
      </c>
      <c r="F24" s="1329">
        <v>5.1830472331914477</v>
      </c>
      <c r="G24" s="1329">
        <v>347.07618036068328</v>
      </c>
      <c r="H24" s="1328"/>
    </row>
    <row r="25" spans="1:8" ht="13.5" customHeight="1" x14ac:dyDescent="0.25">
      <c r="A25" s="1332" t="s">
        <v>139</v>
      </c>
      <c r="B25" s="1329">
        <v>147.57353661104349</v>
      </c>
      <c r="C25" s="1329">
        <v>128.83688928318716</v>
      </c>
      <c r="D25" s="1329">
        <v>28.479810828424014</v>
      </c>
      <c r="E25" s="1329">
        <v>49.320723000000001</v>
      </c>
      <c r="F25" s="1329">
        <v>5.6045786241039321</v>
      </c>
      <c r="G25" s="1329">
        <v>359.81553834675861</v>
      </c>
      <c r="H25" s="1328"/>
    </row>
    <row r="26" spans="1:8" ht="13.5" customHeight="1" x14ac:dyDescent="0.25">
      <c r="A26" s="1332" t="s">
        <v>138</v>
      </c>
      <c r="B26" s="1329">
        <v>143.78151748039048</v>
      </c>
      <c r="C26" s="1329">
        <v>125.93057882087889</v>
      </c>
      <c r="D26" s="1329">
        <v>28.054300524751163</v>
      </c>
      <c r="E26" s="1329">
        <v>44.508420000000001</v>
      </c>
      <c r="F26" s="1329">
        <v>5.8102083389784189</v>
      </c>
      <c r="G26" s="1329">
        <v>348.08502516499897</v>
      </c>
      <c r="H26" s="1328"/>
    </row>
    <row r="27" spans="1:8" ht="13.5" customHeight="1" x14ac:dyDescent="0.25">
      <c r="A27" s="1332" t="s">
        <v>137</v>
      </c>
      <c r="B27" s="1329">
        <v>149.96778900026283</v>
      </c>
      <c r="C27" s="1329">
        <v>128.65738900530326</v>
      </c>
      <c r="D27" s="1329">
        <v>27.858975156928746</v>
      </c>
      <c r="E27" s="1329">
        <v>46.231977000000001</v>
      </c>
      <c r="F27" s="1329">
        <v>5.0043545969021421</v>
      </c>
      <c r="G27" s="1329">
        <v>357.72048475939704</v>
      </c>
      <c r="H27" s="1328"/>
    </row>
    <row r="28" spans="1:8" ht="13.5" customHeight="1" x14ac:dyDescent="0.25">
      <c r="A28" s="1332" t="s">
        <v>136</v>
      </c>
      <c r="B28" s="1329">
        <v>147.4377713990113</v>
      </c>
      <c r="C28" s="1329">
        <v>130.47011111911166</v>
      </c>
      <c r="D28" s="1329">
        <v>28.114068988630052</v>
      </c>
      <c r="E28" s="1329">
        <v>46.945017</v>
      </c>
      <c r="F28" s="1329">
        <v>4.6131314929684928</v>
      </c>
      <c r="G28" s="1329">
        <v>357.58009999972148</v>
      </c>
      <c r="H28" s="1328"/>
    </row>
    <row r="29" spans="1:8" ht="13.5" customHeight="1" x14ac:dyDescent="0.25">
      <c r="A29" s="1331" t="s">
        <v>135</v>
      </c>
      <c r="B29" s="1330">
        <v>146.06525389121373</v>
      </c>
      <c r="C29" s="1330">
        <v>126.9985850881984</v>
      </c>
      <c r="D29" s="1330">
        <v>27.996236766816811</v>
      </c>
      <c r="E29" s="1330">
        <v>43.784286000000002</v>
      </c>
      <c r="F29" s="1330">
        <v>4.4923882541233704</v>
      </c>
      <c r="G29" s="1329">
        <v>349.33675000035237</v>
      </c>
      <c r="H29" s="1328"/>
    </row>
    <row r="30" spans="1:8" ht="13.5" customHeight="1" x14ac:dyDescent="0.25">
      <c r="A30" s="1326" t="s">
        <v>134</v>
      </c>
      <c r="B30" s="1325">
        <v>145.26866887731182</v>
      </c>
      <c r="C30" s="1325">
        <v>130.23153946655165</v>
      </c>
      <c r="D30" s="1325">
        <v>27.918527235066406</v>
      </c>
      <c r="E30" s="1325">
        <v>32.27364</v>
      </c>
      <c r="F30" s="1325">
        <v>5.2279537354331422</v>
      </c>
      <c r="G30" s="1324">
        <v>340.92032931436302</v>
      </c>
      <c r="H30" s="1328"/>
    </row>
    <row r="31" spans="1:8" ht="13.5" customHeight="1" x14ac:dyDescent="0.25">
      <c r="A31" s="1326" t="s">
        <v>133</v>
      </c>
      <c r="B31" s="1325">
        <v>143.54878025743486</v>
      </c>
      <c r="C31" s="1325">
        <v>132.96892137290143</v>
      </c>
      <c r="D31" s="1325">
        <v>27.623518554289621</v>
      </c>
      <c r="E31" s="1325">
        <v>33.897911000000001</v>
      </c>
      <c r="F31" s="1325">
        <v>4.6919572459078207</v>
      </c>
      <c r="G31" s="1324">
        <v>342.73108843053376</v>
      </c>
      <c r="H31" s="1328"/>
    </row>
    <row r="32" spans="1:8" ht="13.5" customHeight="1" x14ac:dyDescent="0.25">
      <c r="A32" s="1326" t="s">
        <v>132</v>
      </c>
      <c r="B32" s="1325">
        <v>143.11938331443403</v>
      </c>
      <c r="C32" s="1325">
        <v>134.01874400475666</v>
      </c>
      <c r="D32" s="1325">
        <v>27.698421928278758</v>
      </c>
      <c r="E32" s="1325">
        <v>35.677188999999998</v>
      </c>
      <c r="F32" s="1325">
        <v>4.0664614572116209</v>
      </c>
      <c r="G32" s="1324">
        <v>344.58019970468109</v>
      </c>
      <c r="H32" s="1328"/>
    </row>
    <row r="33" spans="1:8" ht="13.5" customHeight="1" x14ac:dyDescent="0.25">
      <c r="A33" s="1326" t="s">
        <v>1247</v>
      </c>
      <c r="B33" s="1325">
        <v>135.61674948061395</v>
      </c>
      <c r="C33" s="1325">
        <v>132.48569096348319</v>
      </c>
      <c r="D33" s="1325">
        <v>27.486039897345165</v>
      </c>
      <c r="E33" s="1325">
        <v>26.457393</v>
      </c>
      <c r="F33" s="1325">
        <v>3.6180076210775991</v>
      </c>
      <c r="G33" s="1324">
        <v>325.66388096251995</v>
      </c>
      <c r="H33" s="1327" t="s">
        <v>1388</v>
      </c>
    </row>
    <row r="34" spans="1:8" ht="13.5" customHeight="1" x14ac:dyDescent="0.25">
      <c r="A34" s="1326" t="s">
        <v>580</v>
      </c>
      <c r="B34" s="1325">
        <v>133.78792034895963</v>
      </c>
      <c r="C34" s="1325">
        <v>133.34060692153113</v>
      </c>
      <c r="D34" s="1325">
        <v>27.758609970098743</v>
      </c>
      <c r="E34" s="1325">
        <v>19.175809999999998</v>
      </c>
      <c r="F34" s="1325">
        <v>3.6259217990662438</v>
      </c>
      <c r="G34" s="1324">
        <v>317.68886903965603</v>
      </c>
      <c r="H34" s="1323" t="s">
        <v>427</v>
      </c>
    </row>
    <row r="35" spans="1:8" ht="14.25" customHeight="1" x14ac:dyDescent="0.25">
      <c r="A35" s="1322" t="s">
        <v>1364</v>
      </c>
      <c r="B35" s="1321">
        <v>135.07618043344465</v>
      </c>
      <c r="C35" s="1321">
        <v>134.11164067245306</v>
      </c>
      <c r="D35" s="1321">
        <v>26.83039318024306</v>
      </c>
      <c r="E35" s="1321">
        <v>20.850673</v>
      </c>
      <c r="F35" s="1321">
        <v>3.1832180624085882</v>
      </c>
      <c r="G35" s="1321">
        <v>320.05210534854933</v>
      </c>
    </row>
    <row r="36" spans="1:8" ht="14.25" customHeight="1" x14ac:dyDescent="0.25">
      <c r="A36" s="1320"/>
      <c r="B36" s="1320"/>
      <c r="C36" s="1319"/>
      <c r="D36" s="1319"/>
      <c r="E36" s="1319"/>
      <c r="F36" s="1319"/>
      <c r="G36" s="1319"/>
    </row>
    <row r="37" spans="1:8" x14ac:dyDescent="0.25">
      <c r="A37" s="1318"/>
      <c r="B37" s="1318"/>
      <c r="C37" s="1318"/>
      <c r="D37" s="1318"/>
      <c r="E37" s="1318"/>
      <c r="F37" s="1318"/>
      <c r="G37" s="1318"/>
    </row>
    <row r="38" spans="1:8" x14ac:dyDescent="0.25">
      <c r="A38" s="1318"/>
      <c r="B38" s="1318"/>
      <c r="C38" s="1318"/>
      <c r="D38" s="1318"/>
      <c r="E38" s="1318"/>
      <c r="F38" s="1318"/>
      <c r="G38" s="1318"/>
    </row>
  </sheetData>
  <pageMargins left="0.7" right="0.7" top="0.75" bottom="0.75" header="0.3" footer="0.3"/>
  <pageSetup paperSize="9" scale="9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X115"/>
  <sheetViews>
    <sheetView topLeftCell="A37" zoomScaleNormal="100" zoomScaleSheetLayoutView="85" workbookViewId="0">
      <selection activeCell="N50" sqref="N50"/>
    </sheetView>
  </sheetViews>
  <sheetFormatPr defaultRowHeight="15" x14ac:dyDescent="0.25"/>
  <cols>
    <col min="1" max="1" width="37" style="1338" customWidth="1"/>
    <col min="2" max="2" width="9.6640625" style="1338" customWidth="1"/>
    <col min="3" max="3" width="7.33203125" style="1338" customWidth="1"/>
    <col min="4" max="4" width="9.1640625" style="1338" customWidth="1"/>
    <col min="5" max="5" width="10.5" style="1338" bestFit="1" customWidth="1"/>
    <col min="6" max="7" width="9.1640625" style="1338" customWidth="1"/>
    <col min="8" max="8" width="7.83203125" style="1338" customWidth="1"/>
    <col min="9" max="9" width="8.6640625" style="1338" customWidth="1"/>
    <col min="10" max="20" width="9.33203125" style="1333"/>
    <col min="21" max="21" width="17" style="1333" customWidth="1"/>
    <col min="22" max="16384" width="9.33203125" style="1333"/>
  </cols>
  <sheetData>
    <row r="1" spans="1:24" x14ac:dyDescent="0.25">
      <c r="A1" s="1365" t="s">
        <v>1394</v>
      </c>
    </row>
    <row r="2" spans="1:24" ht="13.5" customHeight="1" x14ac:dyDescent="0.25">
      <c r="A2" s="1364"/>
      <c r="I2" s="1361"/>
    </row>
    <row r="3" spans="1:24" ht="26.25" customHeight="1" thickBot="1" x14ac:dyDescent="0.3">
      <c r="A3" s="1360" t="s">
        <v>130</v>
      </c>
      <c r="B3" s="1373" t="s">
        <v>632</v>
      </c>
      <c r="C3" s="1373" t="s">
        <v>633</v>
      </c>
      <c r="D3" s="1373" t="s">
        <v>549</v>
      </c>
      <c r="E3" s="1373" t="s">
        <v>551</v>
      </c>
      <c r="F3" s="1373" t="s">
        <v>552</v>
      </c>
      <c r="G3" s="1373" t="s">
        <v>554</v>
      </c>
      <c r="H3" s="1372" t="s">
        <v>501</v>
      </c>
      <c r="I3" s="1371" t="s">
        <v>1391</v>
      </c>
      <c r="L3" s="1370"/>
    </row>
    <row r="4" spans="1:24" ht="13.5" customHeight="1" x14ac:dyDescent="0.25">
      <c r="A4" s="1356" t="s">
        <v>677</v>
      </c>
      <c r="B4" s="1355">
        <v>2482.5736444633549</v>
      </c>
      <c r="C4" s="1354">
        <v>7.7567796086194596E-3</v>
      </c>
      <c r="D4" s="1353">
        <v>1.4126061767132867</v>
      </c>
      <c r="E4" s="1353">
        <v>65.011844946316103</v>
      </c>
      <c r="F4" s="1353">
        <v>967.31706968576509</v>
      </c>
      <c r="G4" s="1353">
        <v>444.66662365456028</v>
      </c>
      <c r="H4" s="1353">
        <v>162.99914000000001</v>
      </c>
      <c r="I4" s="1353">
        <v>841.16635999999994</v>
      </c>
      <c r="L4" s="1367"/>
      <c r="N4" s="1369"/>
    </row>
    <row r="5" spans="1:24" ht="13.5" customHeight="1" x14ac:dyDescent="0.25">
      <c r="A5" s="1356" t="s">
        <v>671</v>
      </c>
      <c r="B5" s="1355">
        <v>800.02918205784897</v>
      </c>
      <c r="C5" s="1354">
        <v>2.4996841723212088E-3</v>
      </c>
      <c r="D5" s="1353">
        <v>14.656978398811447</v>
      </c>
      <c r="E5" s="1353">
        <v>179.0930387417994</v>
      </c>
      <c r="F5" s="1353">
        <v>132.45959883511662</v>
      </c>
      <c r="G5" s="1353">
        <v>360.74292608212164</v>
      </c>
      <c r="H5" s="1353">
        <v>113.07664</v>
      </c>
      <c r="I5" s="1353">
        <v>0</v>
      </c>
      <c r="U5" s="1368"/>
      <c r="V5" s="1368"/>
      <c r="W5" s="1368"/>
      <c r="X5" s="1368"/>
    </row>
    <row r="6" spans="1:24" ht="13.5" customHeight="1" x14ac:dyDescent="0.25">
      <c r="A6" s="1356" t="s">
        <v>683</v>
      </c>
      <c r="B6" s="1355">
        <v>1503.7232540985228</v>
      </c>
      <c r="C6" s="1354">
        <v>4.6983701371403532E-3</v>
      </c>
      <c r="D6" s="1353">
        <v>289.51303275824006</v>
      </c>
      <c r="E6" s="1353">
        <v>814.42960017509199</v>
      </c>
      <c r="F6" s="1353">
        <v>18.340414253460292</v>
      </c>
      <c r="G6" s="1353">
        <v>234.09578691173078</v>
      </c>
      <c r="H6" s="1353">
        <v>0</v>
      </c>
      <c r="I6" s="1353">
        <v>147.34442000000001</v>
      </c>
      <c r="U6" s="1367"/>
      <c r="V6" s="1367"/>
    </row>
    <row r="7" spans="1:24" ht="13.5" customHeight="1" x14ac:dyDescent="0.25">
      <c r="A7" s="1356" t="s">
        <v>660</v>
      </c>
      <c r="B7" s="1355">
        <v>4312.7374339069347</v>
      </c>
      <c r="C7" s="1354">
        <v>1.3475110339331133E-2</v>
      </c>
      <c r="D7" s="1353">
        <v>414.53195647550905</v>
      </c>
      <c r="E7" s="1353">
        <v>1409.2884359221509</v>
      </c>
      <c r="F7" s="1353">
        <v>495.35389875985732</v>
      </c>
      <c r="G7" s="1353">
        <v>1302.4513627494177</v>
      </c>
      <c r="H7" s="1353">
        <v>626.94358</v>
      </c>
      <c r="I7" s="1353">
        <v>64.168199999999999</v>
      </c>
      <c r="U7" s="1367"/>
      <c r="V7" s="1367"/>
    </row>
    <row r="8" spans="1:24" ht="13.5" customHeight="1" x14ac:dyDescent="0.25">
      <c r="A8" s="1356" t="s">
        <v>676</v>
      </c>
      <c r="B8" s="1355">
        <v>1862.664597678754</v>
      </c>
      <c r="C8" s="1354">
        <v>5.8198792213856512E-3</v>
      </c>
      <c r="D8" s="1353">
        <v>486.66420107676026</v>
      </c>
      <c r="E8" s="1353">
        <v>725.21178769045696</v>
      </c>
      <c r="F8" s="1353">
        <v>69.182694719849906</v>
      </c>
      <c r="G8" s="1353">
        <v>438.32702419168714</v>
      </c>
      <c r="H8" s="1353">
        <v>0</v>
      </c>
      <c r="I8" s="1353">
        <v>143.27888999999999</v>
      </c>
      <c r="U8" s="1367"/>
      <c r="V8" s="1367"/>
    </row>
    <row r="9" spans="1:24" ht="13.5" customHeight="1" x14ac:dyDescent="0.25">
      <c r="A9" s="1356" t="s">
        <v>655</v>
      </c>
      <c r="B9" s="1355">
        <v>11651.868725432223</v>
      </c>
      <c r="C9" s="1354">
        <v>3.640616178026037E-2</v>
      </c>
      <c r="D9" s="1353">
        <v>5393.1906151316689</v>
      </c>
      <c r="E9" s="1353">
        <v>1173.3216621447032</v>
      </c>
      <c r="F9" s="1353">
        <v>1937.3002552272503</v>
      </c>
      <c r="G9" s="1353">
        <v>3027.9252229285999</v>
      </c>
      <c r="H9" s="1353">
        <v>0.44767000000000001</v>
      </c>
      <c r="I9" s="1353">
        <v>119.6833</v>
      </c>
      <c r="U9" s="1367"/>
      <c r="V9" s="1367"/>
    </row>
    <row r="10" spans="1:24" ht="13.5" customHeight="1" x14ac:dyDescent="0.25">
      <c r="A10" s="1356" t="s">
        <v>668</v>
      </c>
      <c r="B10" s="1355">
        <v>5030.4083931472014</v>
      </c>
      <c r="C10" s="1354">
        <v>1.5717466965789486E-2</v>
      </c>
      <c r="D10" s="1353">
        <v>974.59729409597992</v>
      </c>
      <c r="E10" s="1353">
        <v>783.60199947977208</v>
      </c>
      <c r="F10" s="1353">
        <v>2211.5737214096393</v>
      </c>
      <c r="G10" s="1353">
        <v>1049.7010081618096</v>
      </c>
      <c r="H10" s="1353">
        <v>0</v>
      </c>
      <c r="I10" s="1353">
        <v>10.934370000000001</v>
      </c>
      <c r="U10" s="1367"/>
      <c r="V10" s="1367"/>
    </row>
    <row r="11" spans="1:24" ht="13.5" customHeight="1" x14ac:dyDescent="0.25">
      <c r="A11" s="1356" t="s">
        <v>661</v>
      </c>
      <c r="B11" s="1355">
        <v>10044.529026912078</v>
      </c>
      <c r="C11" s="1354">
        <v>3.1384042970044483E-2</v>
      </c>
      <c r="D11" s="1353">
        <v>130.8370826145169</v>
      </c>
      <c r="E11" s="1353">
        <v>278.24809392088787</v>
      </c>
      <c r="F11" s="1353">
        <v>5287.0442088500586</v>
      </c>
      <c r="G11" s="1353">
        <v>397.07284152661509</v>
      </c>
      <c r="H11" s="1353">
        <v>0</v>
      </c>
      <c r="I11" s="1353">
        <v>3951.3267999999998</v>
      </c>
      <c r="U11" s="1367"/>
      <c r="V11" s="1367"/>
    </row>
    <row r="12" spans="1:24" ht="13.5" customHeight="1" x14ac:dyDescent="0.25">
      <c r="A12" s="1356" t="s">
        <v>674</v>
      </c>
      <c r="B12" s="1355">
        <v>3398.1558515955885</v>
      </c>
      <c r="C12" s="1354">
        <v>1.0617508195719765E-2</v>
      </c>
      <c r="D12" s="1353">
        <v>440.13371452493129</v>
      </c>
      <c r="E12" s="1353">
        <v>1016.7517434828601</v>
      </c>
      <c r="F12" s="1353">
        <v>639.44597471723205</v>
      </c>
      <c r="G12" s="1353">
        <v>1090.0840288705651</v>
      </c>
      <c r="H12" s="1353">
        <v>130.797</v>
      </c>
      <c r="I12" s="1353">
        <v>80.943389999999994</v>
      </c>
      <c r="U12" s="1367"/>
      <c r="V12" s="1367"/>
    </row>
    <row r="13" spans="1:24" ht="13.5" customHeight="1" x14ac:dyDescent="0.25">
      <c r="A13" s="1356" t="s">
        <v>669</v>
      </c>
      <c r="B13" s="1355">
        <v>1670.233745496618</v>
      </c>
      <c r="C13" s="1354">
        <v>5.2186307091392744E-3</v>
      </c>
      <c r="D13" s="1353">
        <v>281.60832142643068</v>
      </c>
      <c r="E13" s="1353">
        <v>380.79026123298337</v>
      </c>
      <c r="F13" s="1353">
        <v>425.76066991699662</v>
      </c>
      <c r="G13" s="1353">
        <v>521.30162292020736</v>
      </c>
      <c r="H13" s="1353">
        <v>0</v>
      </c>
      <c r="I13" s="1353">
        <v>60.772870000000012</v>
      </c>
    </row>
    <row r="14" spans="1:24" ht="13.5" customHeight="1" x14ac:dyDescent="0.25">
      <c r="A14" s="1356" t="s">
        <v>679</v>
      </c>
      <c r="B14" s="1355">
        <v>2467.7659967508598</v>
      </c>
      <c r="C14" s="1354">
        <v>7.7105132430338652E-3</v>
      </c>
      <c r="D14" s="1353">
        <v>826.52495836451567</v>
      </c>
      <c r="E14" s="1353">
        <v>501.40408255387462</v>
      </c>
      <c r="F14" s="1353">
        <v>319.02704863497053</v>
      </c>
      <c r="G14" s="1353">
        <v>808.50936719749905</v>
      </c>
      <c r="H14" s="1353">
        <v>0</v>
      </c>
      <c r="I14" s="1353">
        <v>12.300540000000002</v>
      </c>
    </row>
    <row r="15" spans="1:24" ht="13.5" customHeight="1" x14ac:dyDescent="0.25">
      <c r="A15" s="1356" t="s">
        <v>663</v>
      </c>
      <c r="B15" s="1355">
        <v>9236.5999806394939</v>
      </c>
      <c r="C15" s="1354">
        <v>2.8859675741174932E-2</v>
      </c>
      <c r="D15" s="1353">
        <v>3028.8793301926448</v>
      </c>
      <c r="E15" s="1353">
        <v>1869.903649110978</v>
      </c>
      <c r="F15" s="1353">
        <v>987.46338143385356</v>
      </c>
      <c r="G15" s="1353">
        <v>3137.4144699020167</v>
      </c>
      <c r="H15" s="1353">
        <v>7.0984399999999992</v>
      </c>
      <c r="I15" s="1353">
        <v>205.84071</v>
      </c>
    </row>
    <row r="16" spans="1:24" ht="13.5" customHeight="1" x14ac:dyDescent="0.25">
      <c r="A16" s="1356" t="s">
        <v>653</v>
      </c>
      <c r="B16" s="1355">
        <v>10476.63627134841</v>
      </c>
      <c r="C16" s="1354">
        <v>3.2734158270694515E-2</v>
      </c>
      <c r="D16" s="1353">
        <v>7151.6477233539026</v>
      </c>
      <c r="E16" s="1353">
        <v>1036.8892604065959</v>
      </c>
      <c r="F16" s="1353">
        <v>1615.3434486218819</v>
      </c>
      <c r="G16" s="1353">
        <v>600.10247896603084</v>
      </c>
      <c r="H16" s="1353">
        <v>0</v>
      </c>
      <c r="I16" s="1353">
        <v>72.653360000000006</v>
      </c>
    </row>
    <row r="17" spans="1:12" ht="13.5" customHeight="1" x14ac:dyDescent="0.25">
      <c r="A17" s="1356" t="s">
        <v>682</v>
      </c>
      <c r="B17" s="1355">
        <v>1423.0997061229223</v>
      </c>
      <c r="C17" s="1354">
        <v>4.4464625676282005E-3</v>
      </c>
      <c r="D17" s="1353">
        <v>681.4823482502992</v>
      </c>
      <c r="E17" s="1353">
        <v>392.78307298654704</v>
      </c>
      <c r="F17" s="1353">
        <v>85.21669666132216</v>
      </c>
      <c r="G17" s="1353">
        <v>224.72800822475398</v>
      </c>
      <c r="H17" s="1353">
        <v>0</v>
      </c>
      <c r="I17" s="1353">
        <v>38.889580000000002</v>
      </c>
    </row>
    <row r="18" spans="1:12" ht="13.5" customHeight="1" x14ac:dyDescent="0.25">
      <c r="A18" s="1356" t="s">
        <v>672</v>
      </c>
      <c r="B18" s="1355">
        <v>1.8145014779364754E-3</v>
      </c>
      <c r="C18" s="1354">
        <v>5.6693939755853556E-9</v>
      </c>
      <c r="D18" s="1353">
        <v>1.8145014779364754E-3</v>
      </c>
      <c r="E18" s="1353">
        <v>0</v>
      </c>
      <c r="F18" s="1353">
        <v>0</v>
      </c>
      <c r="G18" s="1353">
        <v>0</v>
      </c>
      <c r="H18" s="1353">
        <v>0</v>
      </c>
      <c r="I18" s="1353">
        <v>0</v>
      </c>
    </row>
    <row r="19" spans="1:12" ht="13.5" customHeight="1" x14ac:dyDescent="0.25">
      <c r="A19" s="1356" t="s">
        <v>657</v>
      </c>
      <c r="B19" s="1353">
        <v>14371.59287682705</v>
      </c>
      <c r="C19" s="1354">
        <v>4.4903916070715477E-2</v>
      </c>
      <c r="D19" s="1353">
        <v>4747.5722950412564</v>
      </c>
      <c r="E19" s="1353">
        <v>1198.3166627159517</v>
      </c>
      <c r="F19" s="1353">
        <v>1142.5771767285103</v>
      </c>
      <c r="G19" s="1353">
        <v>7067.4558123413299</v>
      </c>
      <c r="H19" s="1353">
        <v>149.09748999999999</v>
      </c>
      <c r="I19" s="1353">
        <v>66.573440000000005</v>
      </c>
    </row>
    <row r="20" spans="1:12" ht="13.5" customHeight="1" x14ac:dyDescent="0.25">
      <c r="A20" s="1356" t="s">
        <v>641</v>
      </c>
      <c r="B20" s="1353">
        <v>41800.298666659437</v>
      </c>
      <c r="C20" s="1354">
        <v>0.13060466707799739</v>
      </c>
      <c r="D20" s="1353">
        <v>9294.6924236972172</v>
      </c>
      <c r="E20" s="1353">
        <v>7910.1471860835218</v>
      </c>
      <c r="F20" s="1353">
        <v>9038.6525560900063</v>
      </c>
      <c r="G20" s="1353">
        <v>14790.087810788697</v>
      </c>
      <c r="H20" s="1353">
        <v>622.82628</v>
      </c>
      <c r="I20" s="1353">
        <v>143.89240999999998</v>
      </c>
    </row>
    <row r="21" spans="1:12" ht="13.5" customHeight="1" x14ac:dyDescent="0.25">
      <c r="A21" s="1356" t="s">
        <v>680</v>
      </c>
      <c r="B21" s="1355">
        <v>1827.1060798643889</v>
      </c>
      <c r="C21" s="1354">
        <v>5.7087769439122995E-3</v>
      </c>
      <c r="D21" s="1353">
        <v>713.61862170645816</v>
      </c>
      <c r="E21" s="1353">
        <v>379.83100806772603</v>
      </c>
      <c r="F21" s="1353">
        <v>160.2616384716905</v>
      </c>
      <c r="G21" s="1353">
        <v>372.92126161851405</v>
      </c>
      <c r="H21" s="1353">
        <v>0</v>
      </c>
      <c r="I21" s="1353">
        <v>200.47355000000002</v>
      </c>
    </row>
    <row r="22" spans="1:12" ht="13.5" customHeight="1" x14ac:dyDescent="0.25">
      <c r="A22" s="1356" t="s">
        <v>684</v>
      </c>
      <c r="B22" s="1355">
        <v>71.340962069178971</v>
      </c>
      <c r="C22" s="1354">
        <v>2.2290421114863734E-4</v>
      </c>
      <c r="D22" s="1353">
        <v>3.6560732500069859</v>
      </c>
      <c r="E22" s="1353">
        <v>56.281746815335588</v>
      </c>
      <c r="F22" s="1353">
        <v>4.5037793265927162E-2</v>
      </c>
      <c r="G22" s="1353">
        <v>11.030124210570488</v>
      </c>
      <c r="H22" s="1353">
        <v>0</v>
      </c>
      <c r="I22" s="1353">
        <v>0.32797999999999999</v>
      </c>
    </row>
    <row r="23" spans="1:12" ht="13.5" customHeight="1" x14ac:dyDescent="0.25">
      <c r="A23" s="1356" t="s">
        <v>673</v>
      </c>
      <c r="B23" s="1355">
        <v>1031.4024762939971</v>
      </c>
      <c r="C23" s="1354">
        <v>3.2226080036897712E-3</v>
      </c>
      <c r="D23" s="1353">
        <v>38.014917589401293</v>
      </c>
      <c r="E23" s="1353">
        <v>335.851310341724</v>
      </c>
      <c r="F23" s="1353">
        <v>263.55955629724161</v>
      </c>
      <c r="G23" s="1353">
        <v>387.40855206563015</v>
      </c>
      <c r="H23" s="1353">
        <v>6.3003999999999998</v>
      </c>
      <c r="I23" s="1353">
        <v>0.26774000000000003</v>
      </c>
    </row>
    <row r="24" spans="1:12" ht="13.5" customHeight="1" x14ac:dyDescent="0.25">
      <c r="A24" s="1356" t="s">
        <v>670</v>
      </c>
      <c r="B24" s="1355">
        <v>5173.2551848520252</v>
      </c>
      <c r="C24" s="1354">
        <v>1.6163790515354198E-2</v>
      </c>
      <c r="D24" s="1353">
        <v>961.30915592874339</v>
      </c>
      <c r="E24" s="1353">
        <v>1673.3139273371369</v>
      </c>
      <c r="F24" s="1353">
        <v>1054.2910997676777</v>
      </c>
      <c r="G24" s="1353">
        <v>1105.2235318184678</v>
      </c>
      <c r="H24" s="1353">
        <v>361.65703999999999</v>
      </c>
      <c r="I24" s="1353">
        <v>17.460429999999999</v>
      </c>
    </row>
    <row r="25" spans="1:12" ht="13.5" customHeight="1" thickBot="1" x14ac:dyDescent="0.3">
      <c r="A25" s="1352" t="s">
        <v>666</v>
      </c>
      <c r="B25" s="1346">
        <v>4440.1565627262489</v>
      </c>
      <c r="C25" s="1345">
        <v>1.3873230291332542E-2</v>
      </c>
      <c r="D25" s="1344">
        <v>2742.1583310061797</v>
      </c>
      <c r="E25" s="1344">
        <v>895.4107701786719</v>
      </c>
      <c r="F25" s="1344">
        <v>46.686143772571839</v>
      </c>
      <c r="G25" s="1344">
        <v>689.0059377688259</v>
      </c>
      <c r="H25" s="1344">
        <v>0</v>
      </c>
      <c r="I25" s="1344">
        <v>66.895380000000003</v>
      </c>
    </row>
    <row r="26" spans="1:12" ht="13.5" customHeight="1" x14ac:dyDescent="0.25">
      <c r="A26" s="1351" t="s">
        <v>1393</v>
      </c>
      <c r="B26" s="1350">
        <v>135076.18043344462</v>
      </c>
      <c r="C26" s="1349"/>
      <c r="D26" s="1348">
        <v>38616.703795561669</v>
      </c>
      <c r="E26" s="1348">
        <v>23075.881144335086</v>
      </c>
      <c r="F26" s="1348">
        <v>26896.902290648217</v>
      </c>
      <c r="G26" s="1348">
        <v>38060.25580289965</v>
      </c>
      <c r="H26" s="1348">
        <v>2181.24368</v>
      </c>
      <c r="I26" s="1348">
        <v>6245.1937200000011</v>
      </c>
      <c r="L26" s="1367"/>
    </row>
    <row r="27" spans="1:12" ht="13.5" customHeight="1" thickBot="1" x14ac:dyDescent="0.3">
      <c r="A27" s="1347" t="s">
        <v>687</v>
      </c>
      <c r="B27" s="1346">
        <v>20850.672999999999</v>
      </c>
      <c r="C27" s="1345">
        <v>6.5147745168846152E-2</v>
      </c>
      <c r="D27" s="1344"/>
      <c r="E27" s="1344"/>
      <c r="F27" s="1344"/>
      <c r="G27" s="1344">
        <v>20850.672999999999</v>
      </c>
      <c r="H27" s="1344"/>
      <c r="I27" s="1344"/>
    </row>
    <row r="28" spans="1:12" ht="13.5" customHeight="1" x14ac:dyDescent="0.25">
      <c r="A28" s="1343" t="s">
        <v>627</v>
      </c>
      <c r="B28" s="1342">
        <v>155926.85343344463</v>
      </c>
      <c r="C28" s="1341">
        <v>0.48719208787467322</v>
      </c>
      <c r="D28" s="1340">
        <v>38616.703795561669</v>
      </c>
      <c r="E28" s="1340">
        <v>23075.881144335086</v>
      </c>
      <c r="F28" s="1340">
        <v>26896.902290648217</v>
      </c>
      <c r="G28" s="1340">
        <v>58910.928802899653</v>
      </c>
      <c r="H28" s="1340">
        <v>2181.24368</v>
      </c>
      <c r="I28" s="1340">
        <v>6245.1937200000011</v>
      </c>
      <c r="L28" s="1367"/>
    </row>
    <row r="29" spans="1:12" ht="13.5" customHeight="1" x14ac:dyDescent="0.25">
      <c r="A29" s="1343" t="s">
        <v>664</v>
      </c>
      <c r="B29" s="1342">
        <v>160942.03385269616</v>
      </c>
      <c r="C29" s="1341">
        <v>0.50286197516939912</v>
      </c>
      <c r="D29" s="1340">
        <v>41223.189190326797</v>
      </c>
      <c r="E29" s="1340">
        <v>37488.784645271444</v>
      </c>
      <c r="F29" s="1340">
        <v>29225.029487816715</v>
      </c>
      <c r="G29" s="1340">
        <v>51353.728559281175</v>
      </c>
      <c r="H29" s="1340">
        <v>0</v>
      </c>
      <c r="I29" s="1340">
        <v>1651.3019700000002</v>
      </c>
    </row>
    <row r="30" spans="1:12" ht="13.5" customHeight="1" x14ac:dyDescent="0.25">
      <c r="A30" s="1343" t="s">
        <v>631</v>
      </c>
      <c r="B30" s="1342">
        <v>3183.2180624085881</v>
      </c>
      <c r="C30" s="1341">
        <v>9.9459369559276537E-3</v>
      </c>
      <c r="D30" s="1340">
        <v>955.54162246874</v>
      </c>
      <c r="E30" s="1340">
        <v>1074.4229110799999</v>
      </c>
      <c r="F30" s="1340">
        <v>34.631568556875315</v>
      </c>
      <c r="G30" s="1340">
        <v>1118.6219603029731</v>
      </c>
      <c r="H30" s="1340">
        <v>0</v>
      </c>
      <c r="I30" s="1340">
        <v>0</v>
      </c>
    </row>
    <row r="31" spans="1:12" ht="13.5" customHeight="1" x14ac:dyDescent="0.25">
      <c r="A31" s="1343" t="s">
        <v>691</v>
      </c>
      <c r="B31" s="1342">
        <v>320052.10534854938</v>
      </c>
      <c r="C31" s="1341">
        <v>1</v>
      </c>
      <c r="D31" s="1340">
        <v>80795.434608357202</v>
      </c>
      <c r="E31" s="1340">
        <v>61639.088700686531</v>
      </c>
      <c r="F31" s="1340">
        <v>56156.563347021809</v>
      </c>
      <c r="G31" s="1340">
        <v>111383.2793224838</v>
      </c>
      <c r="H31" s="1340">
        <v>2181.24368</v>
      </c>
      <c r="I31" s="1340">
        <v>7896.4956900000016</v>
      </c>
    </row>
    <row r="32" spans="1:12" ht="13.5" customHeight="1" x14ac:dyDescent="0.25">
      <c r="A32" s="1343" t="s">
        <v>693</v>
      </c>
      <c r="B32" s="1342">
        <v>299201.43234854937</v>
      </c>
      <c r="C32" s="1341"/>
      <c r="D32" s="1340">
        <v>80795.434608357202</v>
      </c>
      <c r="E32" s="1340">
        <v>61639.088700686531</v>
      </c>
      <c r="F32" s="1340">
        <v>56156.563347021809</v>
      </c>
      <c r="G32" s="1340">
        <v>90532.6063224838</v>
      </c>
      <c r="H32" s="1340">
        <v>2181.24368</v>
      </c>
      <c r="I32" s="1340">
        <v>7896.4956900000016</v>
      </c>
    </row>
    <row r="33" spans="1:9" ht="13.5" customHeight="1" x14ac:dyDescent="0.25">
      <c r="C33" s="1366"/>
      <c r="D33" s="1366"/>
      <c r="E33" s="1366"/>
      <c r="F33" s="1366"/>
      <c r="G33" s="1366"/>
      <c r="H33" s="1366"/>
      <c r="I33" s="1366"/>
    </row>
    <row r="34" spans="1:9" ht="13.5" customHeight="1" x14ac:dyDescent="0.25">
      <c r="A34" s="1365" t="s">
        <v>1392</v>
      </c>
      <c r="B34" s="1363"/>
      <c r="C34" s="1363"/>
      <c r="D34" s="1362"/>
      <c r="E34" s="1362"/>
      <c r="F34" s="1362"/>
      <c r="G34" s="1362"/>
      <c r="H34" s="1362"/>
      <c r="I34" s="1362"/>
    </row>
    <row r="35" spans="1:9" ht="8.25" customHeight="1" x14ac:dyDescent="0.25">
      <c r="A35" s="1364"/>
      <c r="B35" s="1363"/>
      <c r="C35" s="1362"/>
      <c r="D35" s="1362"/>
      <c r="E35" s="1362"/>
      <c r="F35" s="1362"/>
      <c r="G35" s="1362"/>
      <c r="H35" s="1362"/>
      <c r="I35" s="1361"/>
    </row>
    <row r="36" spans="1:9" ht="24" customHeight="1" thickBot="1" x14ac:dyDescent="0.3">
      <c r="A36" s="1360" t="s">
        <v>130</v>
      </c>
      <c r="B36" s="1359" t="s">
        <v>632</v>
      </c>
      <c r="C36" s="1359" t="s">
        <v>633</v>
      </c>
      <c r="D36" s="1359" t="s">
        <v>549</v>
      </c>
      <c r="E36" s="1359" t="s">
        <v>551</v>
      </c>
      <c r="F36" s="1359" t="s">
        <v>552</v>
      </c>
      <c r="G36" s="1359" t="s">
        <v>554</v>
      </c>
      <c r="H36" s="1358" t="s">
        <v>501</v>
      </c>
      <c r="I36" s="1357" t="s">
        <v>1391</v>
      </c>
    </row>
    <row r="37" spans="1:9" ht="13.5" customHeight="1" x14ac:dyDescent="0.25">
      <c r="A37" s="1356" t="s">
        <v>677</v>
      </c>
      <c r="B37" s="1355">
        <v>2678.4413883696316</v>
      </c>
      <c r="C37" s="1354">
        <v>0.1295027788299104</v>
      </c>
      <c r="D37" s="1353">
        <v>1.2523315498746401</v>
      </c>
      <c r="E37" s="1353">
        <v>-9.6524690062907155</v>
      </c>
      <c r="F37" s="1353">
        <v>970.27281165895602</v>
      </c>
      <c r="G37" s="1353">
        <v>576.2926804501401</v>
      </c>
      <c r="H37" s="1353">
        <v>176.12827371695181</v>
      </c>
      <c r="I37" s="1353">
        <v>964.14776000000006</v>
      </c>
    </row>
    <row r="38" spans="1:9" ht="13.5" customHeight="1" x14ac:dyDescent="0.25">
      <c r="A38" s="1356" t="s">
        <v>671</v>
      </c>
      <c r="B38" s="1355">
        <v>855.53143041593762</v>
      </c>
      <c r="C38" s="1354">
        <v>4.3502452055814135E-2</v>
      </c>
      <c r="D38" s="1353">
        <v>14.347110124374268</v>
      </c>
      <c r="E38" s="1353">
        <v>200.41561738753401</v>
      </c>
      <c r="F38" s="1353">
        <v>140.0655830079647</v>
      </c>
      <c r="G38" s="1353">
        <v>387.78304213556697</v>
      </c>
      <c r="H38" s="1353">
        <v>112.92007776049768</v>
      </c>
      <c r="I38" s="1353">
        <v>0</v>
      </c>
    </row>
    <row r="39" spans="1:9" ht="13.5" customHeight="1" x14ac:dyDescent="0.25">
      <c r="A39" s="1356" t="s">
        <v>683</v>
      </c>
      <c r="B39" s="1355">
        <v>1610.2090599215464</v>
      </c>
      <c r="C39" s="1354">
        <v>3.6946842576709306E-2</v>
      </c>
      <c r="D39" s="1353">
        <v>301.6199349373444</v>
      </c>
      <c r="E39" s="1353">
        <v>821.34709353216999</v>
      </c>
      <c r="F39" s="1353">
        <v>19.079617374565036</v>
      </c>
      <c r="G39" s="1353">
        <v>352.00402407746697</v>
      </c>
      <c r="H39" s="1353">
        <v>0</v>
      </c>
      <c r="I39" s="1353">
        <v>116.15839</v>
      </c>
    </row>
    <row r="40" spans="1:9" ht="13.5" customHeight="1" x14ac:dyDescent="0.25">
      <c r="A40" s="1356" t="s">
        <v>660</v>
      </c>
      <c r="B40" s="1355">
        <v>4589.1173917485057</v>
      </c>
      <c r="C40" s="1354">
        <v>3.3983470927228497E-2</v>
      </c>
      <c r="D40" s="1353">
        <v>341.27866732013143</v>
      </c>
      <c r="E40" s="1353">
        <v>1605.1578938949699</v>
      </c>
      <c r="F40" s="1353">
        <v>466.27987029179963</v>
      </c>
      <c r="G40" s="1353">
        <v>1422.9252792462701</v>
      </c>
      <c r="H40" s="1353">
        <v>646.58552099533438</v>
      </c>
      <c r="I40" s="1353">
        <v>106.89016000000001</v>
      </c>
    </row>
    <row r="41" spans="1:9" ht="13.5" customHeight="1" x14ac:dyDescent="0.25">
      <c r="A41" s="1356" t="s">
        <v>676</v>
      </c>
      <c r="B41" s="1355">
        <v>1959.4568233841849</v>
      </c>
      <c r="C41" s="1354">
        <v>3.3033425689184728E-2</v>
      </c>
      <c r="D41" s="1353">
        <v>634.16989939391954</v>
      </c>
      <c r="E41" s="1353">
        <v>684.04363058535603</v>
      </c>
      <c r="F41" s="1353">
        <v>54.913184394179332</v>
      </c>
      <c r="G41" s="1353">
        <v>438.66017901072996</v>
      </c>
      <c r="H41" s="1353">
        <v>0</v>
      </c>
      <c r="I41" s="1353">
        <v>147.66992999999999</v>
      </c>
    </row>
    <row r="42" spans="1:9" ht="13.5" customHeight="1" x14ac:dyDescent="0.25">
      <c r="A42" s="1356" t="s">
        <v>655</v>
      </c>
      <c r="B42" s="1355">
        <v>11737.600669727832</v>
      </c>
      <c r="C42" s="1354">
        <v>2.8338424482473215E-2</v>
      </c>
      <c r="D42" s="1353">
        <v>5090.7289689081044</v>
      </c>
      <c r="E42" s="1353">
        <v>1456.50688418904</v>
      </c>
      <c r="F42" s="1353">
        <v>1990.6286895911787</v>
      </c>
      <c r="G42" s="1353">
        <v>2999.2634723894298</v>
      </c>
      <c r="H42" s="1353">
        <v>-5.5925349922239506E-2</v>
      </c>
      <c r="I42" s="1353">
        <v>200.52857999999998</v>
      </c>
    </row>
    <row r="43" spans="1:9" ht="13.5" customHeight="1" x14ac:dyDescent="0.25">
      <c r="A43" s="1356" t="s">
        <v>668</v>
      </c>
      <c r="B43" s="1355">
        <v>5157.5135597283343</v>
      </c>
      <c r="C43" s="1354">
        <v>1.623447985157472E-2</v>
      </c>
      <c r="D43" s="1353">
        <v>989.13490701656394</v>
      </c>
      <c r="E43" s="1353">
        <v>869.62420480032802</v>
      </c>
      <c r="F43" s="1353">
        <v>2142.5914091248874</v>
      </c>
      <c r="G43" s="1353">
        <v>1134.57256320335</v>
      </c>
      <c r="H43" s="1353">
        <v>-1.2441679626749611E-4</v>
      </c>
      <c r="I43" s="1353">
        <v>21.590600000000002</v>
      </c>
    </row>
    <row r="44" spans="1:9" ht="13.5" customHeight="1" x14ac:dyDescent="0.25">
      <c r="A44" s="1356" t="s">
        <v>661</v>
      </c>
      <c r="B44" s="1355">
        <v>10494.351680736032</v>
      </c>
      <c r="C44" s="1354">
        <v>1.6081158259660628E-2</v>
      </c>
      <c r="D44" s="1353">
        <v>145.69837485853529</v>
      </c>
      <c r="E44" s="1353">
        <v>373.17840606561003</v>
      </c>
      <c r="F44" s="1353">
        <v>5387.4142610864255</v>
      </c>
      <c r="G44" s="1353">
        <v>445.99746872545984</v>
      </c>
      <c r="H44" s="1353">
        <v>0</v>
      </c>
      <c r="I44" s="1353">
        <v>4142.0631700000004</v>
      </c>
    </row>
    <row r="45" spans="1:9" ht="13.5" customHeight="1" x14ac:dyDescent="0.25">
      <c r="A45" s="1356" t="s">
        <v>674</v>
      </c>
      <c r="B45" s="1355">
        <v>3659.0708900064005</v>
      </c>
      <c r="C45" s="1354">
        <v>1.4445320011291757E-2</v>
      </c>
      <c r="D45" s="1353">
        <v>529.63269982655243</v>
      </c>
      <c r="E45" s="1353">
        <v>1239.9575562012899</v>
      </c>
      <c r="F45" s="1353">
        <v>678.49490431190691</v>
      </c>
      <c r="G45" s="1353">
        <v>986.17904632294994</v>
      </c>
      <c r="H45" s="1353">
        <v>138.46995334370141</v>
      </c>
      <c r="I45" s="1353">
        <v>86.336729999999989</v>
      </c>
    </row>
    <row r="46" spans="1:9" ht="13.5" customHeight="1" x14ac:dyDescent="0.25">
      <c r="A46" s="1356" t="s">
        <v>669</v>
      </c>
      <c r="B46" s="1355">
        <v>1611.0811670954999</v>
      </c>
      <c r="C46" s="1354">
        <v>1.1517781184936241E-2</v>
      </c>
      <c r="D46" s="1353">
        <v>266.35366300550675</v>
      </c>
      <c r="E46" s="1353">
        <v>333.94557230533701</v>
      </c>
      <c r="F46" s="1353">
        <v>449.0641460243844</v>
      </c>
      <c r="G46" s="1353">
        <v>501.75619576027202</v>
      </c>
      <c r="H46" s="1353">
        <v>0</v>
      </c>
      <c r="I46" s="1353">
        <v>59.961590000000001</v>
      </c>
    </row>
    <row r="47" spans="1:9" ht="13.5" customHeight="1" x14ac:dyDescent="0.25">
      <c r="A47" s="1356" t="s">
        <v>679</v>
      </c>
      <c r="B47" s="1355">
        <v>2471.7378829064451</v>
      </c>
      <c r="C47" s="1354">
        <v>9.2753461913689696E-3</v>
      </c>
      <c r="D47" s="1353">
        <v>775.58055758597675</v>
      </c>
      <c r="E47" s="1353">
        <v>530.06691710265704</v>
      </c>
      <c r="F47" s="1353">
        <v>330.47038447010152</v>
      </c>
      <c r="G47" s="1353">
        <v>813.18808374770992</v>
      </c>
      <c r="H47" s="1353">
        <v>0</v>
      </c>
      <c r="I47" s="1353">
        <v>22.431939999999997</v>
      </c>
    </row>
    <row r="48" spans="1:9" ht="13.5" customHeight="1" x14ac:dyDescent="0.25">
      <c r="A48" s="1356" t="s">
        <v>663</v>
      </c>
      <c r="B48" s="1355">
        <v>9002.802052541032</v>
      </c>
      <c r="C48" s="1354">
        <v>8.4310205391687053E-3</v>
      </c>
      <c r="D48" s="1353">
        <v>3012.4039302987699</v>
      </c>
      <c r="E48" s="1353">
        <v>2066.4013204437301</v>
      </c>
      <c r="F48" s="1353">
        <v>979.65727510604449</v>
      </c>
      <c r="G48" s="1353">
        <v>2754.1342978277899</v>
      </c>
      <c r="H48" s="1353">
        <v>1.5201088646967342</v>
      </c>
      <c r="I48" s="1353">
        <v>188.68512000000001</v>
      </c>
    </row>
    <row r="49" spans="1:9" ht="13.5" customHeight="1" x14ac:dyDescent="0.25">
      <c r="A49" s="1356" t="s">
        <v>653</v>
      </c>
      <c r="B49" s="1355">
        <v>10796.170478896716</v>
      </c>
      <c r="C49" s="1354">
        <v>7.7803729246098815E-3</v>
      </c>
      <c r="D49" s="1353">
        <v>7197.50116408351</v>
      </c>
      <c r="E49" s="1353">
        <v>1259.8757001280401</v>
      </c>
      <c r="F49" s="1353">
        <v>1551.8535932387247</v>
      </c>
      <c r="G49" s="1353">
        <v>713.689388118294</v>
      </c>
      <c r="H49" s="1353">
        <v>3.2450233281492999</v>
      </c>
      <c r="I49" s="1353">
        <v>70.005610000000004</v>
      </c>
    </row>
    <row r="50" spans="1:9" ht="13.5" customHeight="1" x14ac:dyDescent="0.25">
      <c r="A50" s="1356" t="s">
        <v>682</v>
      </c>
      <c r="B50" s="1355">
        <v>1393.4197879880812</v>
      </c>
      <c r="C50" s="1354">
        <v>6.1678485089502622E-3</v>
      </c>
      <c r="D50" s="1353">
        <v>677.38211129616923</v>
      </c>
      <c r="E50" s="1353">
        <v>334.847752850002</v>
      </c>
      <c r="F50" s="1353">
        <v>125.4175155142473</v>
      </c>
      <c r="G50" s="1353">
        <v>212.768588327663</v>
      </c>
      <c r="H50" s="1353">
        <v>0</v>
      </c>
      <c r="I50" s="1353">
        <v>43.003820000000005</v>
      </c>
    </row>
    <row r="51" spans="1:9" ht="13.5" customHeight="1" x14ac:dyDescent="0.25">
      <c r="A51" s="1356" t="s">
        <v>672</v>
      </c>
      <c r="B51" s="1355">
        <v>0</v>
      </c>
      <c r="C51" s="1354">
        <v>5.1448157897750757E-3</v>
      </c>
      <c r="D51" s="1353">
        <v>0</v>
      </c>
      <c r="E51" s="1353">
        <v>0</v>
      </c>
      <c r="F51" s="1353">
        <v>0</v>
      </c>
      <c r="G51" s="1353">
        <v>-18.243960000000001</v>
      </c>
      <c r="H51" s="1353">
        <v>0</v>
      </c>
      <c r="I51" s="1353">
        <v>18.243960000000001</v>
      </c>
    </row>
    <row r="52" spans="1:9" ht="13.5" customHeight="1" x14ac:dyDescent="0.25">
      <c r="A52" s="1356" t="s">
        <v>657</v>
      </c>
      <c r="B52" s="1355">
        <v>13598.244837565899</v>
      </c>
      <c r="C52" s="1354">
        <v>5.071254674091653E-3</v>
      </c>
      <c r="D52" s="1353">
        <v>2661.5453923012215</v>
      </c>
      <c r="E52" s="1353">
        <v>1243.2114620832399</v>
      </c>
      <c r="F52" s="1353">
        <v>1144.7714155666665</v>
      </c>
      <c r="G52" s="1353">
        <v>8451.1375776147706</v>
      </c>
      <c r="H52" s="1353">
        <v>0</v>
      </c>
      <c r="I52" s="1353">
        <v>97.578990000000005</v>
      </c>
    </row>
    <row r="53" spans="1:9" ht="13.5" customHeight="1" x14ac:dyDescent="0.25">
      <c r="A53" s="1356" t="s">
        <v>641</v>
      </c>
      <c r="B53" s="1355">
        <v>41141.591473469693</v>
      </c>
      <c r="C53" s="1354">
        <v>5.0685095128467986E-3</v>
      </c>
      <c r="D53" s="1353">
        <v>9206.4509913522033</v>
      </c>
      <c r="E53" s="1353">
        <v>7742.0235594202004</v>
      </c>
      <c r="F53" s="1353">
        <v>9084.9967237155597</v>
      </c>
      <c r="G53" s="1353">
        <v>14314.5290813923</v>
      </c>
      <c r="H53" s="1353">
        <v>647.61384758942461</v>
      </c>
      <c r="I53" s="1353">
        <v>145.97727</v>
      </c>
    </row>
    <row r="54" spans="1:9" ht="13.5" customHeight="1" x14ac:dyDescent="0.25">
      <c r="A54" s="1356" t="s">
        <v>680</v>
      </c>
      <c r="B54" s="1355">
        <v>1634.4507148158227</v>
      </c>
      <c r="C54" s="1354">
        <v>4.3861145900835202E-3</v>
      </c>
      <c r="D54" s="1353">
        <v>689.98168687943166</v>
      </c>
      <c r="E54" s="1353">
        <v>143.39696122594799</v>
      </c>
      <c r="F54" s="1353">
        <v>187.59253632049308</v>
      </c>
      <c r="G54" s="1353">
        <v>382.60631038995001</v>
      </c>
      <c r="H54" s="1353">
        <v>0</v>
      </c>
      <c r="I54" s="1353">
        <v>230.87322000000003</v>
      </c>
    </row>
    <row r="55" spans="1:9" ht="13.5" customHeight="1" x14ac:dyDescent="0.25">
      <c r="A55" s="1356" t="s">
        <v>684</v>
      </c>
      <c r="B55" s="1355">
        <v>76.080237147486585</v>
      </c>
      <c r="C55" s="1354">
        <v>3.2848823918861384E-3</v>
      </c>
      <c r="D55" s="1353">
        <v>4.1977843735772602</v>
      </c>
      <c r="E55" s="1353">
        <v>62.596280566781594</v>
      </c>
      <c r="F55" s="1353">
        <v>4.7339027331871945E-2</v>
      </c>
      <c r="G55" s="1353">
        <v>8.7728531797958613</v>
      </c>
      <c r="H55" s="1353">
        <v>0</v>
      </c>
      <c r="I55" s="1353">
        <v>0.46598000000000001</v>
      </c>
    </row>
    <row r="56" spans="1:9" ht="13.5" customHeight="1" x14ac:dyDescent="0.25">
      <c r="A56" s="1356" t="s">
        <v>673</v>
      </c>
      <c r="B56" s="1355">
        <v>1043.5705752914689</v>
      </c>
      <c r="C56" s="1354">
        <v>2.6929852163506537E-3</v>
      </c>
      <c r="D56" s="1353">
        <v>43.408043924351723</v>
      </c>
      <c r="E56" s="1353">
        <v>342.11217949000002</v>
      </c>
      <c r="F56" s="1353">
        <v>265.85467225471058</v>
      </c>
      <c r="G56" s="1353">
        <v>383.29728657419503</v>
      </c>
      <c r="H56" s="1353">
        <v>8.4762830482115099</v>
      </c>
      <c r="I56" s="1353">
        <v>0.42211000000000004</v>
      </c>
    </row>
    <row r="57" spans="1:9" ht="13.5" customHeight="1" x14ac:dyDescent="0.25">
      <c r="A57" s="1356" t="s">
        <v>670</v>
      </c>
      <c r="B57" s="1355">
        <v>5108.8049964404654</v>
      </c>
      <c r="C57" s="1354">
        <v>2.3948033539226537E-4</v>
      </c>
      <c r="D57" s="1353">
        <v>978.62049279063422</v>
      </c>
      <c r="E57" s="1353">
        <v>1324.4277127800001</v>
      </c>
      <c r="F57" s="1353">
        <v>1194.9926542660189</v>
      </c>
      <c r="G57" s="1353">
        <v>1208.8901177702198</v>
      </c>
      <c r="H57" s="1353">
        <v>383.94024883359259</v>
      </c>
      <c r="I57" s="1353">
        <v>17.933769999999999</v>
      </c>
    </row>
    <row r="58" spans="1:9" ht="13.5" customHeight="1" thickBot="1" x14ac:dyDescent="0.3">
      <c r="A58" s="1352" t="s">
        <v>667</v>
      </c>
      <c r="B58" s="1346">
        <v>3168.674250762635</v>
      </c>
      <c r="C58" s="1345">
        <v>0</v>
      </c>
      <c r="D58" s="1344">
        <v>3095.9198762718811</v>
      </c>
      <c r="E58" s="1344">
        <v>-8.7973534255014929</v>
      </c>
      <c r="F58" s="1344">
        <v>40.401319525781744</v>
      </c>
      <c r="G58" s="1344">
        <v>32.538378390473703</v>
      </c>
      <c r="H58" s="1344">
        <v>0</v>
      </c>
      <c r="I58" s="1344">
        <v>8.6120300000000061</v>
      </c>
    </row>
    <row r="59" spans="1:9" ht="13.5" customHeight="1" x14ac:dyDescent="0.25">
      <c r="A59" s="1351"/>
      <c r="B59" s="1350">
        <v>133787.92134895964</v>
      </c>
      <c r="C59" s="1349">
        <v>0.42112876454330761</v>
      </c>
      <c r="D59" s="1348">
        <v>36657.208588098634</v>
      </c>
      <c r="E59" s="1348">
        <v>22614.686882620445</v>
      </c>
      <c r="F59" s="1348">
        <v>27204.859905871926</v>
      </c>
      <c r="G59" s="1348">
        <v>38502.741954654804</v>
      </c>
      <c r="H59" s="1348">
        <v>2118.8432877138416</v>
      </c>
      <c r="I59" s="1348">
        <v>6689.5807300000015</v>
      </c>
    </row>
    <row r="60" spans="1:9" ht="13.5" customHeight="1" thickBot="1" x14ac:dyDescent="0.3">
      <c r="A60" s="1347" t="s">
        <v>1390</v>
      </c>
      <c r="B60" s="1346">
        <v>19175.810000000001</v>
      </c>
      <c r="C60" s="1345">
        <v>6.0360345635043375E-2</v>
      </c>
      <c r="D60" s="1344">
        <v>0</v>
      </c>
      <c r="E60" s="1344">
        <v>19175.810000000001</v>
      </c>
      <c r="F60" s="1344"/>
      <c r="G60" s="1344">
        <v>0</v>
      </c>
      <c r="H60" s="1344">
        <v>0</v>
      </c>
      <c r="I60" s="1344"/>
    </row>
    <row r="61" spans="1:9" ht="13.5" customHeight="1" x14ac:dyDescent="0.25">
      <c r="A61" s="1343" t="s">
        <v>627</v>
      </c>
      <c r="B61" s="1342">
        <v>152963.73134895964</v>
      </c>
      <c r="C61" s="1341">
        <v>0.481489110178351</v>
      </c>
      <c r="D61" s="1340">
        <v>36657.208588098634</v>
      </c>
      <c r="E61" s="1340">
        <v>41790.496882620442</v>
      </c>
      <c r="F61" s="1340">
        <v>27204.859905871926</v>
      </c>
      <c r="G61" s="1340">
        <v>38502.741954654804</v>
      </c>
      <c r="H61" s="1340">
        <v>2118.8432877138416</v>
      </c>
      <c r="I61" s="1340">
        <v>6689.5807300000015</v>
      </c>
    </row>
    <row r="62" spans="1:9" ht="13.5" customHeight="1" x14ac:dyDescent="0.25">
      <c r="A62" s="1343" t="s">
        <v>664</v>
      </c>
      <c r="B62" s="1342">
        <v>161099.65671162988</v>
      </c>
      <c r="C62" s="1341">
        <v>0.50709745315131916</v>
      </c>
      <c r="D62" s="1340">
        <v>41350.289977962399</v>
      </c>
      <c r="E62" s="1340">
        <v>37766.877832279999</v>
      </c>
      <c r="F62" s="1340">
        <v>29325.577668799175</v>
      </c>
      <c r="G62" s="1340">
        <v>50937.738412588304</v>
      </c>
      <c r="H62" s="1340">
        <v>0</v>
      </c>
      <c r="I62" s="1340">
        <v>1719.17282</v>
      </c>
    </row>
    <row r="63" spans="1:9" ht="13.5" customHeight="1" x14ac:dyDescent="0.25">
      <c r="A63" s="1343" t="s">
        <v>631</v>
      </c>
      <c r="B63" s="1342">
        <v>3625.9217990662464</v>
      </c>
      <c r="C63" s="1341">
        <v>1.1413436670329792E-2</v>
      </c>
      <c r="D63" s="1340">
        <v>1268.2643737862013</v>
      </c>
      <c r="E63" s="1340">
        <v>1084.2590760800001</v>
      </c>
      <c r="F63" s="1340">
        <v>37.749476163664866</v>
      </c>
      <c r="G63" s="1340">
        <v>1235.6488730363801</v>
      </c>
      <c r="H63" s="1340">
        <v>0</v>
      </c>
      <c r="I63" s="1340">
        <v>0</v>
      </c>
    </row>
    <row r="64" spans="1:9" ht="13.5" customHeight="1" x14ac:dyDescent="0.25">
      <c r="A64" s="1343" t="s">
        <v>691</v>
      </c>
      <c r="B64" s="1342">
        <v>317689.3098596558</v>
      </c>
      <c r="C64" s="1341">
        <v>1</v>
      </c>
      <c r="D64" s="1340">
        <v>79275.76293984722</v>
      </c>
      <c r="E64" s="1340">
        <v>80641.633790980442</v>
      </c>
      <c r="F64" s="1340">
        <v>56568.187050834764</v>
      </c>
      <c r="G64" s="1340">
        <v>90676.129240279493</v>
      </c>
      <c r="H64" s="1340">
        <v>2118.8432877138416</v>
      </c>
      <c r="I64" s="1340">
        <v>8408.7535500000013</v>
      </c>
    </row>
    <row r="65" spans="1:9" ht="13.5" customHeight="1" x14ac:dyDescent="0.25">
      <c r="A65" s="1343" t="s">
        <v>693</v>
      </c>
      <c r="B65" s="1342">
        <v>298513.4998596558</v>
      </c>
      <c r="C65" s="1341"/>
      <c r="D65" s="1340">
        <v>79275.76293984722</v>
      </c>
      <c r="E65" s="1340">
        <v>61465.823790980445</v>
      </c>
      <c r="F65" s="1340">
        <v>56568.187050834764</v>
      </c>
      <c r="G65" s="1340">
        <v>90676.129240279493</v>
      </c>
      <c r="H65" s="1340">
        <v>2118.8432877138416</v>
      </c>
      <c r="I65" s="1340">
        <v>8408.7535500000013</v>
      </c>
    </row>
    <row r="67" spans="1:9" x14ac:dyDescent="0.25">
      <c r="B67" s="1339"/>
      <c r="G67" s="1339"/>
    </row>
    <row r="68" spans="1:9" x14ac:dyDescent="0.25">
      <c r="B68" s="1339"/>
    </row>
    <row r="69" spans="1:9" x14ac:dyDescent="0.25">
      <c r="B69" s="1339"/>
      <c r="C69" s="1339"/>
      <c r="D69" s="1339"/>
      <c r="E69" s="1339"/>
      <c r="F69" s="1339"/>
      <c r="G69" s="1339"/>
      <c r="H69" s="1339"/>
      <c r="I69" s="1339"/>
    </row>
    <row r="70" spans="1:9" x14ac:dyDescent="0.25">
      <c r="B70" s="1339"/>
      <c r="C70" s="1339"/>
      <c r="D70" s="1339"/>
      <c r="E70" s="1339"/>
      <c r="F70" s="1339"/>
      <c r="G70" s="1339"/>
      <c r="H70" s="1339"/>
      <c r="I70" s="1339"/>
    </row>
    <row r="71" spans="1:9" x14ac:dyDescent="0.25">
      <c r="B71" s="1339"/>
      <c r="C71" s="1339"/>
      <c r="D71" s="1339"/>
      <c r="E71" s="1339"/>
      <c r="F71" s="1339"/>
      <c r="G71" s="1339"/>
      <c r="H71" s="1339"/>
      <c r="I71" s="1339"/>
    </row>
    <row r="72" spans="1:9" x14ac:dyDescent="0.25">
      <c r="B72" s="1339"/>
      <c r="C72" s="1339"/>
      <c r="D72" s="1339"/>
      <c r="E72" s="1339"/>
      <c r="F72" s="1339"/>
      <c r="G72" s="1339"/>
      <c r="H72" s="1339"/>
      <c r="I72" s="1339"/>
    </row>
    <row r="73" spans="1:9" x14ac:dyDescent="0.25">
      <c r="B73" s="1339"/>
      <c r="C73" s="1339"/>
      <c r="D73" s="1339"/>
      <c r="E73" s="1339"/>
      <c r="F73" s="1339"/>
      <c r="G73" s="1339"/>
      <c r="H73" s="1339"/>
      <c r="I73" s="1339"/>
    </row>
    <row r="74" spans="1:9" x14ac:dyDescent="0.25">
      <c r="B74" s="1339"/>
      <c r="C74" s="1339"/>
      <c r="D74" s="1339"/>
      <c r="E74" s="1339"/>
      <c r="F74" s="1339"/>
      <c r="G74" s="1339"/>
      <c r="H74" s="1339"/>
      <c r="I74" s="1339"/>
    </row>
    <row r="75" spans="1:9" x14ac:dyDescent="0.25">
      <c r="B75" s="1339"/>
      <c r="C75" s="1339"/>
      <c r="D75" s="1339"/>
      <c r="E75" s="1339"/>
      <c r="F75" s="1339"/>
      <c r="G75" s="1339"/>
      <c r="H75" s="1339"/>
      <c r="I75" s="1339"/>
    </row>
    <row r="76" spans="1:9" x14ac:dyDescent="0.25">
      <c r="B76" s="1339"/>
      <c r="C76" s="1339"/>
      <c r="D76" s="1339"/>
      <c r="E76" s="1339"/>
      <c r="F76" s="1339"/>
      <c r="G76" s="1339"/>
      <c r="H76" s="1339"/>
      <c r="I76" s="1339"/>
    </row>
    <row r="77" spans="1:9" x14ac:dyDescent="0.25">
      <c r="B77" s="1339"/>
      <c r="C77" s="1339"/>
      <c r="D77" s="1339"/>
      <c r="E77" s="1339"/>
      <c r="F77" s="1339"/>
      <c r="G77" s="1339"/>
      <c r="H77" s="1339"/>
      <c r="I77" s="1339"/>
    </row>
    <row r="78" spans="1:9" x14ac:dyDescent="0.25">
      <c r="B78" s="1339"/>
      <c r="C78" s="1339"/>
      <c r="D78" s="1339"/>
      <c r="E78" s="1339"/>
      <c r="F78" s="1339"/>
      <c r="G78" s="1339"/>
      <c r="H78" s="1339"/>
      <c r="I78" s="1339"/>
    </row>
    <row r="79" spans="1:9" x14ac:dyDescent="0.25">
      <c r="B79" s="1339"/>
      <c r="C79" s="1339"/>
      <c r="D79" s="1339"/>
      <c r="E79" s="1339"/>
      <c r="F79" s="1339"/>
      <c r="G79" s="1339"/>
      <c r="H79" s="1339"/>
      <c r="I79" s="1339"/>
    </row>
    <row r="80" spans="1:9" x14ac:dyDescent="0.25">
      <c r="B80" s="1339"/>
      <c r="C80" s="1339"/>
      <c r="D80" s="1339"/>
      <c r="E80" s="1339"/>
      <c r="F80" s="1339"/>
      <c r="G80" s="1339"/>
      <c r="H80" s="1339"/>
      <c r="I80" s="1339"/>
    </row>
    <row r="81" spans="2:9" x14ac:dyDescent="0.25">
      <c r="B81" s="1339"/>
      <c r="C81" s="1339"/>
      <c r="D81" s="1339"/>
      <c r="E81" s="1339"/>
      <c r="F81" s="1339"/>
      <c r="G81" s="1339"/>
      <c r="H81" s="1339"/>
      <c r="I81" s="1339"/>
    </row>
    <row r="82" spans="2:9" x14ac:dyDescent="0.25">
      <c r="B82" s="1339"/>
      <c r="C82" s="1339"/>
      <c r="D82" s="1339"/>
      <c r="E82" s="1339"/>
      <c r="F82" s="1339"/>
      <c r="G82" s="1339"/>
      <c r="H82" s="1339"/>
      <c r="I82" s="1339"/>
    </row>
    <row r="83" spans="2:9" x14ac:dyDescent="0.25">
      <c r="B83" s="1339"/>
      <c r="C83" s="1339"/>
      <c r="D83" s="1339"/>
      <c r="E83" s="1339"/>
      <c r="F83" s="1339"/>
      <c r="G83" s="1339"/>
      <c r="H83" s="1339"/>
      <c r="I83" s="1339"/>
    </row>
    <row r="84" spans="2:9" x14ac:dyDescent="0.25">
      <c r="B84" s="1339"/>
      <c r="C84" s="1339"/>
      <c r="D84" s="1339"/>
      <c r="E84" s="1339"/>
      <c r="F84" s="1339"/>
      <c r="G84" s="1339"/>
      <c r="H84" s="1339"/>
      <c r="I84" s="1339"/>
    </row>
    <row r="85" spans="2:9" x14ac:dyDescent="0.25">
      <c r="B85" s="1339"/>
      <c r="C85" s="1339"/>
      <c r="D85" s="1339"/>
      <c r="E85" s="1339"/>
      <c r="F85" s="1339"/>
      <c r="G85" s="1339"/>
      <c r="H85" s="1339"/>
      <c r="I85" s="1339"/>
    </row>
    <row r="86" spans="2:9" x14ac:dyDescent="0.25">
      <c r="B86" s="1339"/>
      <c r="C86" s="1339"/>
      <c r="D86" s="1339"/>
      <c r="E86" s="1339"/>
      <c r="F86" s="1339"/>
      <c r="G86" s="1339"/>
      <c r="H86" s="1339"/>
      <c r="I86" s="1339"/>
    </row>
    <row r="87" spans="2:9" x14ac:dyDescent="0.25">
      <c r="B87" s="1339"/>
      <c r="C87" s="1339"/>
      <c r="D87" s="1339"/>
      <c r="E87" s="1339"/>
      <c r="F87" s="1339"/>
      <c r="G87" s="1339"/>
      <c r="H87" s="1339"/>
      <c r="I87" s="1339"/>
    </row>
    <row r="88" spans="2:9" x14ac:dyDescent="0.25">
      <c r="B88" s="1339"/>
      <c r="C88" s="1339"/>
      <c r="D88" s="1339"/>
      <c r="E88" s="1339"/>
      <c r="F88" s="1339"/>
      <c r="G88" s="1339"/>
      <c r="H88" s="1339"/>
      <c r="I88" s="1339"/>
    </row>
    <row r="89" spans="2:9" x14ac:dyDescent="0.25">
      <c r="B89" s="1339"/>
      <c r="C89" s="1339"/>
      <c r="D89" s="1339"/>
      <c r="E89" s="1339"/>
      <c r="F89" s="1339"/>
      <c r="G89" s="1339"/>
      <c r="H89" s="1339"/>
      <c r="I89" s="1339"/>
    </row>
    <row r="90" spans="2:9" x14ac:dyDescent="0.25">
      <c r="B90" s="1339"/>
      <c r="C90" s="1339"/>
      <c r="D90" s="1339"/>
      <c r="E90" s="1339"/>
      <c r="F90" s="1339"/>
      <c r="G90" s="1339"/>
      <c r="H90" s="1339"/>
      <c r="I90" s="1339"/>
    </row>
    <row r="91" spans="2:9" x14ac:dyDescent="0.25">
      <c r="B91" s="1339"/>
      <c r="C91" s="1339"/>
      <c r="D91" s="1339"/>
      <c r="E91" s="1339"/>
      <c r="F91" s="1339"/>
      <c r="G91" s="1339"/>
      <c r="H91" s="1339"/>
      <c r="I91" s="1339"/>
    </row>
    <row r="92" spans="2:9" x14ac:dyDescent="0.25">
      <c r="B92" s="1339"/>
      <c r="C92" s="1339"/>
      <c r="D92" s="1339"/>
      <c r="E92" s="1339"/>
      <c r="F92" s="1339"/>
      <c r="G92" s="1339"/>
      <c r="H92" s="1339"/>
      <c r="I92" s="1339"/>
    </row>
    <row r="93" spans="2:9" x14ac:dyDescent="0.25">
      <c r="B93" s="1339"/>
      <c r="C93" s="1339"/>
      <c r="D93" s="1339"/>
      <c r="E93" s="1339"/>
      <c r="F93" s="1339"/>
      <c r="G93" s="1339"/>
      <c r="H93" s="1339"/>
      <c r="I93" s="1339"/>
    </row>
    <row r="94" spans="2:9" x14ac:dyDescent="0.25">
      <c r="B94" s="1339"/>
      <c r="C94" s="1339"/>
      <c r="D94" s="1339"/>
      <c r="E94" s="1339"/>
      <c r="F94" s="1339"/>
      <c r="G94" s="1339"/>
      <c r="H94" s="1339"/>
      <c r="I94" s="1339"/>
    </row>
    <row r="95" spans="2:9" x14ac:dyDescent="0.25">
      <c r="B95" s="1339"/>
      <c r="C95" s="1339"/>
      <c r="D95" s="1339"/>
      <c r="E95" s="1339"/>
      <c r="F95" s="1339"/>
      <c r="G95" s="1339"/>
      <c r="H95" s="1339"/>
      <c r="I95" s="1339"/>
    </row>
    <row r="96" spans="2:9" x14ac:dyDescent="0.25">
      <c r="B96" s="1339"/>
      <c r="C96" s="1339"/>
      <c r="D96" s="1339"/>
      <c r="E96" s="1339"/>
      <c r="F96" s="1339"/>
      <c r="G96" s="1339"/>
      <c r="H96" s="1339"/>
      <c r="I96" s="1339"/>
    </row>
    <row r="97" spans="2:9" x14ac:dyDescent="0.25">
      <c r="B97" s="1339"/>
      <c r="C97" s="1339"/>
      <c r="D97" s="1339"/>
      <c r="E97" s="1339"/>
      <c r="F97" s="1339"/>
      <c r="G97" s="1339"/>
      <c r="H97" s="1339"/>
      <c r="I97" s="1339"/>
    </row>
    <row r="98" spans="2:9" x14ac:dyDescent="0.25">
      <c r="B98" s="1339"/>
      <c r="C98" s="1339"/>
      <c r="D98" s="1339"/>
      <c r="E98" s="1339"/>
      <c r="F98" s="1339"/>
      <c r="G98" s="1339"/>
      <c r="H98" s="1339"/>
      <c r="I98" s="1339"/>
    </row>
    <row r="99" spans="2:9" x14ac:dyDescent="0.25">
      <c r="B99" s="1339"/>
      <c r="C99" s="1339"/>
      <c r="D99" s="1339"/>
      <c r="E99" s="1339"/>
      <c r="F99" s="1339"/>
      <c r="G99" s="1339"/>
      <c r="H99" s="1339"/>
      <c r="I99" s="1339"/>
    </row>
    <row r="100" spans="2:9" x14ac:dyDescent="0.25">
      <c r="B100" s="1339"/>
      <c r="C100" s="1339"/>
      <c r="D100" s="1339"/>
      <c r="E100" s="1339"/>
      <c r="F100" s="1339"/>
      <c r="G100" s="1339"/>
      <c r="H100" s="1339"/>
      <c r="I100" s="1339"/>
    </row>
    <row r="101" spans="2:9" x14ac:dyDescent="0.25">
      <c r="B101" s="1339"/>
      <c r="C101" s="1339"/>
      <c r="D101" s="1339"/>
      <c r="E101" s="1339"/>
      <c r="F101" s="1339"/>
      <c r="G101" s="1339"/>
      <c r="H101" s="1339"/>
      <c r="I101" s="1339"/>
    </row>
    <row r="102" spans="2:9" x14ac:dyDescent="0.25">
      <c r="B102" s="1339"/>
      <c r="C102" s="1339"/>
      <c r="D102" s="1339"/>
      <c r="E102" s="1339"/>
      <c r="F102" s="1339"/>
      <c r="G102" s="1339"/>
      <c r="H102" s="1339"/>
      <c r="I102" s="1339"/>
    </row>
    <row r="103" spans="2:9" x14ac:dyDescent="0.25">
      <c r="B103" s="1339"/>
      <c r="C103" s="1339"/>
      <c r="D103" s="1339"/>
      <c r="E103" s="1339"/>
      <c r="F103" s="1339"/>
      <c r="G103" s="1339"/>
      <c r="H103" s="1339"/>
      <c r="I103" s="1339"/>
    </row>
    <row r="104" spans="2:9" x14ac:dyDescent="0.25">
      <c r="B104" s="1339"/>
      <c r="C104" s="1339"/>
      <c r="D104" s="1339"/>
      <c r="E104" s="1339"/>
      <c r="F104" s="1339"/>
      <c r="G104" s="1339"/>
      <c r="H104" s="1339"/>
      <c r="I104" s="1339"/>
    </row>
    <row r="105" spans="2:9" x14ac:dyDescent="0.25">
      <c r="B105" s="1339"/>
      <c r="C105" s="1339"/>
      <c r="D105" s="1339"/>
      <c r="E105" s="1339"/>
      <c r="F105" s="1339"/>
      <c r="G105" s="1339"/>
      <c r="H105" s="1339"/>
      <c r="I105" s="1339"/>
    </row>
    <row r="106" spans="2:9" x14ac:dyDescent="0.25">
      <c r="B106" s="1339"/>
      <c r="C106" s="1339"/>
      <c r="D106" s="1339"/>
      <c r="E106" s="1339"/>
      <c r="F106" s="1339"/>
      <c r="G106" s="1339"/>
      <c r="H106" s="1339"/>
      <c r="I106" s="1339"/>
    </row>
    <row r="107" spans="2:9" x14ac:dyDescent="0.25">
      <c r="B107" s="1339"/>
      <c r="C107" s="1339"/>
      <c r="D107" s="1339"/>
      <c r="E107" s="1339"/>
      <c r="F107" s="1339"/>
      <c r="G107" s="1339"/>
      <c r="H107" s="1339"/>
      <c r="I107" s="1339"/>
    </row>
    <row r="108" spans="2:9" x14ac:dyDescent="0.25">
      <c r="B108" s="1339"/>
      <c r="C108" s="1339"/>
      <c r="D108" s="1339"/>
      <c r="E108" s="1339"/>
      <c r="F108" s="1339"/>
      <c r="G108" s="1339"/>
      <c r="H108" s="1339"/>
      <c r="I108" s="1339"/>
    </row>
    <row r="109" spans="2:9" x14ac:dyDescent="0.25">
      <c r="B109" s="1339"/>
      <c r="C109" s="1339"/>
      <c r="D109" s="1339"/>
      <c r="E109" s="1339"/>
      <c r="F109" s="1339"/>
      <c r="G109" s="1339"/>
      <c r="H109" s="1339"/>
      <c r="I109" s="1339"/>
    </row>
    <row r="110" spans="2:9" x14ac:dyDescent="0.25">
      <c r="B110" s="1339"/>
      <c r="C110" s="1339"/>
      <c r="D110" s="1339"/>
      <c r="E110" s="1339"/>
      <c r="F110" s="1339"/>
      <c r="G110" s="1339"/>
      <c r="H110" s="1339"/>
      <c r="I110" s="1339"/>
    </row>
    <row r="111" spans="2:9" x14ac:dyDescent="0.25">
      <c r="B111" s="1339"/>
      <c r="C111" s="1339"/>
      <c r="D111" s="1339"/>
      <c r="E111" s="1339"/>
      <c r="F111" s="1339"/>
      <c r="G111" s="1339"/>
      <c r="H111" s="1339"/>
      <c r="I111" s="1339"/>
    </row>
    <row r="112" spans="2:9" x14ac:dyDescent="0.25">
      <c r="B112" s="1339"/>
      <c r="C112" s="1339"/>
      <c r="D112" s="1339"/>
      <c r="E112" s="1339"/>
      <c r="F112" s="1339"/>
      <c r="G112" s="1339"/>
      <c r="H112" s="1339"/>
      <c r="I112" s="1339"/>
    </row>
    <row r="113" spans="2:9" x14ac:dyDescent="0.25">
      <c r="B113" s="1339"/>
      <c r="C113" s="1339"/>
      <c r="D113" s="1339"/>
      <c r="E113" s="1339"/>
      <c r="F113" s="1339"/>
      <c r="G113" s="1339"/>
      <c r="H113" s="1339"/>
      <c r="I113" s="1339"/>
    </row>
    <row r="114" spans="2:9" x14ac:dyDescent="0.25">
      <c r="B114" s="1339"/>
      <c r="C114" s="1339"/>
      <c r="D114" s="1339"/>
      <c r="E114" s="1339"/>
      <c r="F114" s="1339"/>
      <c r="G114" s="1339"/>
      <c r="H114" s="1339"/>
      <c r="I114" s="1339"/>
    </row>
    <row r="115" spans="2:9" x14ac:dyDescent="0.25">
      <c r="B115" s="1339"/>
      <c r="C115" s="1339"/>
      <c r="D115" s="1339"/>
      <c r="E115" s="1339"/>
      <c r="F115" s="1339"/>
      <c r="G115" s="1339"/>
      <c r="H115" s="1339"/>
      <c r="I115" s="1339"/>
    </row>
  </sheetData>
  <pageMargins left="0.7" right="0.7" top="0.75" bottom="0.75" header="0.3" footer="0.3"/>
  <pageSetup paperSize="9" scale="9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76"/>
  <sheetViews>
    <sheetView topLeftCell="A49" zoomScaleNormal="100" zoomScaleSheetLayoutView="85" workbookViewId="0"/>
  </sheetViews>
  <sheetFormatPr defaultRowHeight="14.25" x14ac:dyDescent="0.2"/>
  <cols>
    <col min="1" max="1" width="36.6640625" style="1318" customWidth="1"/>
    <col min="2" max="10" width="11.33203125" style="1318" customWidth="1"/>
    <col min="11" max="16384" width="9.33203125" style="1374"/>
  </cols>
  <sheetData>
    <row r="1" spans="1:10" ht="12.75" customHeight="1" x14ac:dyDescent="0.2">
      <c r="A1" s="1401" t="s">
        <v>1429</v>
      </c>
      <c r="B1" s="1375"/>
      <c r="C1" s="1375"/>
      <c r="D1" s="1375"/>
      <c r="E1" s="1375"/>
      <c r="F1" s="1375"/>
      <c r="G1" s="1375"/>
      <c r="H1" s="1375"/>
      <c r="I1" s="1375"/>
      <c r="J1" s="1375"/>
    </row>
    <row r="2" spans="1:10" ht="3.75" customHeight="1" x14ac:dyDescent="0.2">
      <c r="E2" s="1398"/>
      <c r="F2" s="1374"/>
      <c r="G2" s="1398"/>
    </row>
    <row r="3" spans="1:10" ht="12.75" customHeight="1" x14ac:dyDescent="0.2">
      <c r="A3" s="1400"/>
      <c r="B3" s="1399" t="s">
        <v>634</v>
      </c>
      <c r="C3" s="1398" t="s">
        <v>626</v>
      </c>
      <c r="D3" s="1399" t="s">
        <v>1361</v>
      </c>
      <c r="E3" s="1398" t="s">
        <v>1424</v>
      </c>
      <c r="F3" s="1399" t="s">
        <v>650</v>
      </c>
      <c r="G3" s="1398" t="s">
        <v>1423</v>
      </c>
      <c r="H3" s="1376" t="s">
        <v>624</v>
      </c>
      <c r="I3" s="1398"/>
      <c r="J3" s="1398" t="s">
        <v>635</v>
      </c>
    </row>
    <row r="4" spans="1:10" ht="12.75" customHeight="1" thickBot="1" x14ac:dyDescent="0.25">
      <c r="A4" s="1397" t="s">
        <v>130</v>
      </c>
      <c r="B4" s="1396" t="s">
        <v>642</v>
      </c>
      <c r="C4" s="1395" t="s">
        <v>648</v>
      </c>
      <c r="D4" s="1396" t="s">
        <v>1428</v>
      </c>
      <c r="E4" s="1405" t="s">
        <v>1427</v>
      </c>
      <c r="F4" s="1396" t="s">
        <v>644</v>
      </c>
      <c r="G4" s="1395" t="s">
        <v>1426</v>
      </c>
      <c r="H4" s="1395" t="s">
        <v>645</v>
      </c>
      <c r="I4" s="1395" t="s">
        <v>646</v>
      </c>
      <c r="J4" s="1395" t="s">
        <v>647</v>
      </c>
    </row>
    <row r="5" spans="1:10" ht="12.75" customHeight="1" x14ac:dyDescent="0.2">
      <c r="A5" s="1356" t="s">
        <v>677</v>
      </c>
      <c r="B5" s="1375">
        <v>29.690793606989885</v>
      </c>
      <c r="C5" s="1375">
        <v>478.38731669783743</v>
      </c>
      <c r="D5" s="1375">
        <v>313.6490091007127</v>
      </c>
      <c r="E5" s="1375">
        <v>1263.4026378239128</v>
      </c>
      <c r="F5" s="1375">
        <v>128.04351876119955</v>
      </c>
      <c r="G5" s="1375">
        <v>40.8238237794288</v>
      </c>
      <c r="H5" s="1375">
        <v>103.06161037588018</v>
      </c>
      <c r="I5" s="1375">
        <v>24.981908385319386</v>
      </c>
      <c r="J5" s="1375">
        <v>2482.5736444633549</v>
      </c>
    </row>
    <row r="6" spans="1:10" ht="12.75" customHeight="1" x14ac:dyDescent="0.2">
      <c r="A6" s="1356" t="s">
        <v>671</v>
      </c>
      <c r="B6" s="1375">
        <v>-4.0752799391354193</v>
      </c>
      <c r="C6" s="1375">
        <v>-203.75656441195875</v>
      </c>
      <c r="D6" s="1375">
        <v>48.309366341020294</v>
      </c>
      <c r="E6" s="1375">
        <v>603.84505246118772</v>
      </c>
      <c r="F6" s="1375">
        <v>21.74878442551314</v>
      </c>
      <c r="G6" s="1375">
        <v>45.019808937228561</v>
      </c>
      <c r="H6" s="1375">
        <v>19.662435371816581</v>
      </c>
      <c r="I6" s="1375">
        <v>2.086349053696555</v>
      </c>
      <c r="J6" s="1375">
        <v>800.02918205784897</v>
      </c>
    </row>
    <row r="7" spans="1:10" ht="12.75" customHeight="1" x14ac:dyDescent="0.2">
      <c r="A7" s="1356" t="s">
        <v>683</v>
      </c>
      <c r="B7" s="1375">
        <v>-0.57611196440562551</v>
      </c>
      <c r="C7" s="1375">
        <v>-15.324946603981402</v>
      </c>
      <c r="D7" s="1375">
        <v>5.1661626919618655</v>
      </c>
      <c r="E7" s="1375">
        <v>34.355807678580874</v>
      </c>
      <c r="F7" s="1375">
        <v>4.546043401760695</v>
      </c>
      <c r="G7" s="1375">
        <v>87.996520296079211</v>
      </c>
      <c r="H7" s="1375">
        <v>2.7688425071868679</v>
      </c>
      <c r="I7" s="1375">
        <v>1.7772008945738265</v>
      </c>
      <c r="J7" s="1375">
        <v>1503.7232540985228</v>
      </c>
    </row>
    <row r="8" spans="1:10" ht="12.75" customHeight="1" x14ac:dyDescent="0.2">
      <c r="A8" s="1356" t="s">
        <v>660</v>
      </c>
      <c r="B8" s="1375">
        <v>-2.697563353951876</v>
      </c>
      <c r="C8" s="1375">
        <v>-25.019499983871146</v>
      </c>
      <c r="D8" s="1375">
        <v>262.50782011370774</v>
      </c>
      <c r="E8" s="1375">
        <v>608.6802735771937</v>
      </c>
      <c r="F8" s="1375">
        <v>112.58549383095385</v>
      </c>
      <c r="G8" s="1375">
        <v>42.888434250144009</v>
      </c>
      <c r="H8" s="1375">
        <v>104.28705285412252</v>
      </c>
      <c r="I8" s="1375">
        <v>8.2984409768313281</v>
      </c>
      <c r="J8" s="1375">
        <v>4312.7374339069347</v>
      </c>
    </row>
    <row r="9" spans="1:10" ht="12.75" customHeight="1" x14ac:dyDescent="0.2">
      <c r="A9" s="1356" t="s">
        <v>676</v>
      </c>
      <c r="B9" s="1375">
        <v>11.194015589250656</v>
      </c>
      <c r="C9" s="1375">
        <v>240.38714437801843</v>
      </c>
      <c r="D9" s="1375">
        <v>85.310889551560464</v>
      </c>
      <c r="E9" s="1375">
        <v>458.00456860496837</v>
      </c>
      <c r="F9" s="1375">
        <v>50.898556519901064</v>
      </c>
      <c r="G9" s="1375">
        <v>59.662437922580601</v>
      </c>
      <c r="H9" s="1375">
        <v>29.592402892460168</v>
      </c>
      <c r="I9" s="1375">
        <v>21.306153627440896</v>
      </c>
      <c r="J9" s="1375">
        <v>1862.664597678754</v>
      </c>
    </row>
    <row r="10" spans="1:10" ht="12.75" customHeight="1" x14ac:dyDescent="0.2">
      <c r="A10" s="1394" t="s">
        <v>655</v>
      </c>
      <c r="B10" s="1393">
        <v>33.313042632520769</v>
      </c>
      <c r="C10" s="1393">
        <v>114.36120134037995</v>
      </c>
      <c r="D10" s="1393">
        <v>463.85930331050565</v>
      </c>
      <c r="E10" s="1393">
        <v>398.09863485507037</v>
      </c>
      <c r="F10" s="1393">
        <v>226.51824820027545</v>
      </c>
      <c r="G10" s="1393">
        <v>48.833395511018779</v>
      </c>
      <c r="H10" s="1393">
        <v>210.46935331548536</v>
      </c>
      <c r="I10" s="1393">
        <v>16.048894884790087</v>
      </c>
      <c r="J10" s="1393">
        <v>11651.868725432223</v>
      </c>
    </row>
    <row r="11" spans="1:10" ht="12.75" customHeight="1" x14ac:dyDescent="0.2">
      <c r="A11" s="1356" t="s">
        <v>668</v>
      </c>
      <c r="B11" s="1375">
        <v>3.7123509157876762</v>
      </c>
      <c r="C11" s="1375">
        <v>29.519280548632342</v>
      </c>
      <c r="D11" s="1375">
        <v>176.17446057891445</v>
      </c>
      <c r="E11" s="1375">
        <v>350.21900173932687</v>
      </c>
      <c r="F11" s="1375">
        <v>93.739150054067252</v>
      </c>
      <c r="G11" s="1375">
        <v>53.208137970757882</v>
      </c>
      <c r="H11" s="1375">
        <v>85.839871498626067</v>
      </c>
      <c r="I11" s="1375">
        <v>7.8992785554412031</v>
      </c>
      <c r="J11" s="1375">
        <v>5030.4083931472014</v>
      </c>
    </row>
    <row r="12" spans="1:10" ht="12.75" customHeight="1" x14ac:dyDescent="0.2">
      <c r="A12" s="1356" t="s">
        <v>661</v>
      </c>
      <c r="B12" s="1375">
        <v>-3.9634494457626426</v>
      </c>
      <c r="C12" s="1375">
        <v>-15.783515325182346</v>
      </c>
      <c r="D12" s="1375">
        <v>154.05673454446705</v>
      </c>
      <c r="E12" s="1375">
        <v>153.37377604435844</v>
      </c>
      <c r="F12" s="1375">
        <v>227.0643696766831</v>
      </c>
      <c r="G12" s="1375">
        <v>147.39009647847826</v>
      </c>
      <c r="H12" s="1375">
        <v>80.012281144146115</v>
      </c>
      <c r="I12" s="1375">
        <v>147.052088532537</v>
      </c>
      <c r="J12" s="1375">
        <v>10044.529026912078</v>
      </c>
    </row>
    <row r="13" spans="1:10" ht="12.75" customHeight="1" x14ac:dyDescent="0.2">
      <c r="A13" s="1356" t="s">
        <v>674</v>
      </c>
      <c r="B13" s="1375">
        <v>8.1552003895363185</v>
      </c>
      <c r="C13" s="1375">
        <v>95.995601681507125</v>
      </c>
      <c r="D13" s="1375">
        <v>63.019369987651054</v>
      </c>
      <c r="E13" s="1375">
        <v>185.45167655586073</v>
      </c>
      <c r="F13" s="1375">
        <v>36.416296318286214</v>
      </c>
      <c r="G13" s="1375">
        <v>57.785878096563273</v>
      </c>
      <c r="H13" s="1375">
        <v>30.693784257906646</v>
      </c>
      <c r="I13" s="1375">
        <v>5.7225120603795663</v>
      </c>
      <c r="J13" s="1375">
        <v>3398.1558515955885</v>
      </c>
    </row>
    <row r="14" spans="1:10" ht="12.75" customHeight="1" x14ac:dyDescent="0.2">
      <c r="A14" s="1356" t="s">
        <v>669</v>
      </c>
      <c r="B14" s="1375">
        <v>6.1536630008396154</v>
      </c>
      <c r="C14" s="1375">
        <v>147.37249842859376</v>
      </c>
      <c r="D14" s="1375">
        <v>133.33333519948428</v>
      </c>
      <c r="E14" s="1375">
        <v>798.29147003516982</v>
      </c>
      <c r="F14" s="1375">
        <v>84.750244862736352</v>
      </c>
      <c r="G14" s="1375">
        <v>63.562682757420561</v>
      </c>
      <c r="H14" s="1375">
        <v>69.27000227923007</v>
      </c>
      <c r="I14" s="1375">
        <v>15.480242583506268</v>
      </c>
      <c r="J14" s="1375">
        <v>1670.233745496618</v>
      </c>
    </row>
    <row r="15" spans="1:10" ht="12.75" customHeight="1" x14ac:dyDescent="0.2">
      <c r="A15" s="1356" t="s">
        <v>679</v>
      </c>
      <c r="B15" s="1375">
        <v>-4.3238391413733464</v>
      </c>
      <c r="C15" s="1375">
        <v>-70.085075279686194</v>
      </c>
      <c r="D15" s="1375">
        <v>70.944623438427485</v>
      </c>
      <c r="E15" s="1375">
        <v>287.48521347581357</v>
      </c>
      <c r="F15" s="1375">
        <v>30.376519110391786</v>
      </c>
      <c r="G15" s="1375">
        <v>42.817225094943844</v>
      </c>
      <c r="H15" s="1375">
        <v>28.944678745638058</v>
      </c>
      <c r="I15" s="1375">
        <v>1.4318403647537292</v>
      </c>
      <c r="J15" s="1375">
        <v>2467.7659967508598</v>
      </c>
    </row>
    <row r="16" spans="1:10" ht="12.75" customHeight="1" x14ac:dyDescent="0.2">
      <c r="A16" s="1356" t="s">
        <v>663</v>
      </c>
      <c r="B16" s="1375">
        <v>15.35296408352967</v>
      </c>
      <c r="C16" s="1375">
        <v>66.487513222226653</v>
      </c>
      <c r="D16" s="1375">
        <v>321.9279875834174</v>
      </c>
      <c r="E16" s="1375">
        <v>348.53516256869318</v>
      </c>
      <c r="F16" s="1375">
        <v>188.3852231784945</v>
      </c>
      <c r="G16" s="1375">
        <v>58.517814680427705</v>
      </c>
      <c r="H16" s="1375">
        <v>176.11957853210444</v>
      </c>
      <c r="I16" s="1375">
        <v>12.265644646390044</v>
      </c>
      <c r="J16" s="1375">
        <v>9236.5999806394939</v>
      </c>
    </row>
    <row r="17" spans="1:10" ht="12.75" customHeight="1" x14ac:dyDescent="0.2">
      <c r="A17" s="1356" t="s">
        <v>653</v>
      </c>
      <c r="B17" s="1375">
        <v>-1.2289480672115132</v>
      </c>
      <c r="C17" s="1375">
        <v>-4.6921474999469064</v>
      </c>
      <c r="D17" s="1375">
        <v>872.98582450468348</v>
      </c>
      <c r="E17" s="1375">
        <v>833.26919241448911</v>
      </c>
      <c r="F17" s="1375">
        <v>305.76246067502245</v>
      </c>
      <c r="G17" s="1375">
        <v>35.024905570317429</v>
      </c>
      <c r="H17" s="1375">
        <v>262.39464583680888</v>
      </c>
      <c r="I17" s="1375">
        <v>43.367814838213569</v>
      </c>
      <c r="J17" s="1375">
        <v>10476.63627134841</v>
      </c>
    </row>
    <row r="18" spans="1:10" ht="12.75" customHeight="1" x14ac:dyDescent="0.2">
      <c r="A18" s="1356" t="s">
        <v>682</v>
      </c>
      <c r="B18" s="1393">
        <v>-0.45928163061885025</v>
      </c>
      <c r="C18" s="1393">
        <v>-12.909331050882226</v>
      </c>
      <c r="D18" s="1393">
        <v>18.609875994083993</v>
      </c>
      <c r="E18" s="1393">
        <v>130.77000799040667</v>
      </c>
      <c r="F18" s="1393">
        <v>6.7570333019141193</v>
      </c>
      <c r="G18" s="1393">
        <v>36.308857211419109</v>
      </c>
      <c r="H18" s="1393">
        <v>5.7761642761386733</v>
      </c>
      <c r="I18" s="1393">
        <v>0.98086902577544599</v>
      </c>
      <c r="J18" s="1393">
        <v>1423.0997061229223</v>
      </c>
    </row>
    <row r="19" spans="1:10" ht="12.75" customHeight="1" x14ac:dyDescent="0.2">
      <c r="A19" s="1356" t="s">
        <v>672</v>
      </c>
      <c r="B19" s="1375">
        <v>-1.9379999999999939E-2</v>
      </c>
      <c r="C19" s="1375"/>
      <c r="D19" s="1375">
        <v>0.428616</v>
      </c>
      <c r="E19" s="1404">
        <v>0</v>
      </c>
      <c r="F19" s="1404">
        <v>2.3526460000000013</v>
      </c>
      <c r="G19" s="1404">
        <v>548.89364839390066</v>
      </c>
      <c r="H19" s="1404">
        <v>0.428616</v>
      </c>
      <c r="I19" s="1404">
        <v>1.9240300000000012</v>
      </c>
      <c r="J19" s="1404">
        <v>1.8145014779364754E-3</v>
      </c>
    </row>
    <row r="20" spans="1:10" ht="12.75" customHeight="1" x14ac:dyDescent="0.2">
      <c r="A20" s="1356" t="s">
        <v>657</v>
      </c>
      <c r="B20" s="1375">
        <v>16.600877269123558</v>
      </c>
      <c r="C20" s="1375">
        <v>46.204696755336109</v>
      </c>
      <c r="D20" s="1375">
        <v>296.25888951864209</v>
      </c>
      <c r="E20" s="1404">
        <v>206.14199974752549</v>
      </c>
      <c r="F20" s="1404">
        <v>186.16560927482018</v>
      </c>
      <c r="G20" s="1404">
        <v>62.838826398525917</v>
      </c>
      <c r="H20" s="1404">
        <v>185.49410322536403</v>
      </c>
      <c r="I20" s="1404">
        <v>0.67150604945617065</v>
      </c>
      <c r="J20" s="1404">
        <v>14371.59287682705</v>
      </c>
    </row>
    <row r="21" spans="1:10" ht="12.75" customHeight="1" x14ac:dyDescent="0.2">
      <c r="A21" s="1356" t="s">
        <v>641</v>
      </c>
      <c r="B21" s="1375">
        <v>-1.7241995565182806</v>
      </c>
      <c r="C21" s="1375">
        <v>-1.6499399396813677</v>
      </c>
      <c r="D21" s="1375">
        <v>384.03248999425108</v>
      </c>
      <c r="E21" s="1404">
        <v>91.873144987971415</v>
      </c>
      <c r="F21" s="1404">
        <v>186.51399385876843</v>
      </c>
      <c r="G21" s="1404">
        <v>48.567243324011599</v>
      </c>
      <c r="H21" s="1404">
        <v>124.37037049853799</v>
      </c>
      <c r="I21" s="1404">
        <v>62.143623360230428</v>
      </c>
      <c r="J21" s="1404">
        <v>41800.298666659437</v>
      </c>
    </row>
    <row r="22" spans="1:10" ht="12.75" customHeight="1" x14ac:dyDescent="0.2">
      <c r="A22" s="1356" t="s">
        <v>680</v>
      </c>
      <c r="B22" s="1375">
        <v>-0.79485957118222539</v>
      </c>
      <c r="C22" s="1375">
        <v>-17.401498028865873</v>
      </c>
      <c r="D22" s="1375">
        <v>59.971478806638139</v>
      </c>
      <c r="E22" s="1375">
        <v>328.23205761041163</v>
      </c>
      <c r="F22" s="1375">
        <v>33.894785526194148</v>
      </c>
      <c r="G22" s="1375">
        <v>56.518175307096804</v>
      </c>
      <c r="H22" s="1375">
        <v>33.329800991468915</v>
      </c>
      <c r="I22" s="1375">
        <v>0.56498453472523436</v>
      </c>
      <c r="J22" s="1375">
        <v>1827.1060798643889</v>
      </c>
    </row>
    <row r="23" spans="1:10" ht="12.75" customHeight="1" x14ac:dyDescent="0.2">
      <c r="A23" s="1356" t="s">
        <v>684</v>
      </c>
      <c r="B23" s="1375">
        <v>-9.5886933142583109E-3</v>
      </c>
      <c r="C23" s="1375">
        <v>-5.3762624086623356</v>
      </c>
      <c r="D23" s="1375">
        <v>1.1001402114716521</v>
      </c>
      <c r="E23" s="1375">
        <v>154.20877144954278</v>
      </c>
      <c r="F23" s="1375">
        <v>0.60964029605290559</v>
      </c>
      <c r="G23" s="1375">
        <v>55.414781652003498</v>
      </c>
      <c r="H23" s="1375">
        <v>0.5786</v>
      </c>
      <c r="I23" s="1375">
        <v>3.1040296052905578E-2</v>
      </c>
      <c r="J23" s="1375">
        <v>71.340962069178971</v>
      </c>
    </row>
    <row r="24" spans="1:10" ht="12.75" customHeight="1" x14ac:dyDescent="0.2">
      <c r="A24" s="1356" t="s">
        <v>673</v>
      </c>
      <c r="B24" s="1375">
        <v>2.7351747857346576</v>
      </c>
      <c r="C24" s="1375">
        <v>106.0759441091358</v>
      </c>
      <c r="D24" s="1375">
        <v>16.444541119489216</v>
      </c>
      <c r="E24" s="1375">
        <v>159.43864298811093</v>
      </c>
      <c r="F24" s="1375">
        <v>29.613450819472689</v>
      </c>
      <c r="G24" s="1375">
        <v>180.08073684936315</v>
      </c>
      <c r="H24" s="1375">
        <v>28.913072678129154</v>
      </c>
      <c r="I24" s="1375">
        <v>0.70037814134353005</v>
      </c>
      <c r="J24" s="1375">
        <v>1031.4024762939971</v>
      </c>
    </row>
    <row r="25" spans="1:10" ht="12.75" customHeight="1" x14ac:dyDescent="0.2">
      <c r="A25" s="1356" t="s">
        <v>670</v>
      </c>
      <c r="B25" s="1375">
        <v>0.84631449336676801</v>
      </c>
      <c r="C25" s="1375">
        <v>6.5437676134352598</v>
      </c>
      <c r="D25" s="1375">
        <v>22.872751982988799</v>
      </c>
      <c r="E25" s="1375">
        <v>44.213461671025314</v>
      </c>
      <c r="F25" s="1375">
        <v>18.571280264786481</v>
      </c>
      <c r="G25" s="1375">
        <v>81.193903901894004</v>
      </c>
      <c r="H25" s="1375">
        <v>17.484531549288366</v>
      </c>
      <c r="I25" s="1375">
        <v>1.086748715498115</v>
      </c>
      <c r="J25" s="1375">
        <v>5173.2551848520252</v>
      </c>
    </row>
    <row r="26" spans="1:10" ht="12.75" customHeight="1" thickBot="1" x14ac:dyDescent="0.25">
      <c r="A26" s="1352" t="s">
        <v>666</v>
      </c>
      <c r="B26" s="1391">
        <v>-3.9983633268915053</v>
      </c>
      <c r="C26" s="1391">
        <v>-36.02002109976516</v>
      </c>
      <c r="D26" s="1391">
        <v>18.966980574178251</v>
      </c>
      <c r="E26" s="1391">
        <v>42.716918437967323</v>
      </c>
      <c r="F26" s="1391">
        <v>31.219591859839149</v>
      </c>
      <c r="G26" s="1391">
        <v>164.59969333411809</v>
      </c>
      <c r="H26" s="1391">
        <v>17.949531429174812</v>
      </c>
      <c r="I26" s="1391">
        <v>13.270060430664337</v>
      </c>
      <c r="J26" s="1391">
        <v>4440.1565627262489</v>
      </c>
    </row>
    <row r="27" spans="1:10" ht="12.75" customHeight="1" thickBot="1" x14ac:dyDescent="0.25">
      <c r="A27" s="1392" t="s">
        <v>1254</v>
      </c>
      <c r="B27" s="1389">
        <v>103.88353207631403</v>
      </c>
      <c r="C27" s="1389">
        <v>30.762946284966954</v>
      </c>
      <c r="D27" s="1389">
        <v>3789.9306511482573</v>
      </c>
      <c r="E27" s="1389">
        <v>280.57727417127035</v>
      </c>
      <c r="F27" s="1389">
        <v>2006.5329402171337</v>
      </c>
      <c r="G27" s="1389">
        <v>52.943790399151567</v>
      </c>
      <c r="H27" s="1389">
        <v>1617.4413302595142</v>
      </c>
      <c r="I27" s="1389">
        <v>389.09160995761965</v>
      </c>
      <c r="J27" s="1389">
        <v>135076.18043344462</v>
      </c>
    </row>
    <row r="28" spans="1:10" ht="12.75" customHeight="1" x14ac:dyDescent="0.2">
      <c r="A28" s="1356" t="s">
        <v>1398</v>
      </c>
      <c r="B28" s="1375">
        <v>0.62850763916632424</v>
      </c>
      <c r="C28" s="1375">
        <v>0.18745804197604499</v>
      </c>
      <c r="D28" s="1375">
        <v>1097.2795474327909</v>
      </c>
      <c r="E28" s="1375">
        <v>81.8183672894381</v>
      </c>
      <c r="F28" s="1375">
        <v>91.263802957837257</v>
      </c>
      <c r="G28" s="1375">
        <v>8.3172791447137797</v>
      </c>
      <c r="H28" s="1375">
        <v>56.333817398227374</v>
      </c>
      <c r="I28" s="1375">
        <v>34.929985559609875</v>
      </c>
      <c r="J28" s="1375">
        <v>134111.64067245307</v>
      </c>
    </row>
    <row r="29" spans="1:10" ht="12.75" customHeight="1" x14ac:dyDescent="0.2">
      <c r="A29" s="1356" t="s">
        <v>1397</v>
      </c>
      <c r="B29" s="1375">
        <v>-3.9641787130376871</v>
      </c>
      <c r="C29" s="1375">
        <v>-8.5406487407455529</v>
      </c>
      <c r="D29" s="1375">
        <v>399.82633292395968</v>
      </c>
      <c r="E29" s="1375">
        <v>215.35206369311484</v>
      </c>
      <c r="F29" s="1375">
        <v>38.907360551026521</v>
      </c>
      <c r="G29" s="1375">
        <v>9.7310650517923865</v>
      </c>
      <c r="H29" s="1375">
        <v>30.900991355980477</v>
      </c>
      <c r="I29" s="1375">
        <v>8.0063691950460445</v>
      </c>
      <c r="J29" s="1375">
        <v>18566.171415646517</v>
      </c>
    </row>
    <row r="30" spans="1:10" ht="12.75" customHeight="1" thickBot="1" x14ac:dyDescent="0.25">
      <c r="A30" s="1352" t="s">
        <v>1396</v>
      </c>
      <c r="B30" s="1391">
        <v>12.208905705259218</v>
      </c>
      <c r="C30" s="1391">
        <v>59.092827143441248</v>
      </c>
      <c r="D30" s="1391">
        <v>458.95737241631281</v>
      </c>
      <c r="E30" s="1391">
        <v>555.35461836522825</v>
      </c>
      <c r="F30" s="1391">
        <v>386.33042037205905</v>
      </c>
      <c r="G30" s="1391">
        <v>84.175665016145558</v>
      </c>
      <c r="H30" s="1391">
        <v>322.07607682141321</v>
      </c>
      <c r="I30" s="1391">
        <v>64.254343550645842</v>
      </c>
      <c r="J30" s="1391">
        <v>8264.2217645965466</v>
      </c>
    </row>
    <row r="31" spans="1:10" ht="12.75" customHeight="1" thickBot="1" x14ac:dyDescent="0.25">
      <c r="A31" s="1343" t="s">
        <v>1267</v>
      </c>
      <c r="B31" s="1389">
        <v>8.8732346313878558</v>
      </c>
      <c r="C31" s="1389">
        <v>2.205324344169572</v>
      </c>
      <c r="D31" s="1389">
        <v>1956.0632527730634</v>
      </c>
      <c r="E31" s="1389">
        <v>121.53837042741553</v>
      </c>
      <c r="F31" s="1389">
        <v>516.50158388092279</v>
      </c>
      <c r="G31" s="1389">
        <v>26.405157560661241</v>
      </c>
      <c r="H31" s="1389">
        <v>409.31088557562106</v>
      </c>
      <c r="I31" s="1389">
        <v>107.19069830530177</v>
      </c>
      <c r="J31" s="1389">
        <v>160942.03385269616</v>
      </c>
    </row>
    <row r="32" spans="1:10" ht="12.75" customHeight="1" thickBot="1" x14ac:dyDescent="0.25">
      <c r="A32" s="1390" t="s">
        <v>1395</v>
      </c>
      <c r="B32" s="1389">
        <v>1.3140488971713068E-2</v>
      </c>
      <c r="C32" s="1389">
        <v>0.16512207098712292</v>
      </c>
      <c r="D32" s="1389">
        <v>1.3157291973430187E-2</v>
      </c>
      <c r="E32" s="1389">
        <v>4.1333303956797407E-2</v>
      </c>
      <c r="F32" s="1389">
        <v>1.3157291973430187E-2</v>
      </c>
      <c r="G32" s="1389"/>
      <c r="H32" s="1389">
        <v>1.2882431857596282E-2</v>
      </c>
      <c r="I32" s="1389">
        <v>0</v>
      </c>
      <c r="J32" s="1389">
        <v>3183.2180624085881</v>
      </c>
    </row>
    <row r="33" spans="1:11" ht="12.75" customHeight="1" thickBot="1" x14ac:dyDescent="0.25">
      <c r="A33" s="1389" t="s">
        <v>696</v>
      </c>
      <c r="B33" s="1389"/>
      <c r="C33" s="1389"/>
      <c r="D33" s="1389"/>
      <c r="E33" s="1389"/>
      <c r="F33" s="1389"/>
      <c r="G33" s="1389"/>
      <c r="H33" s="1389"/>
      <c r="I33" s="1389"/>
      <c r="J33" s="1389">
        <v>20850.672999999999</v>
      </c>
    </row>
    <row r="34" spans="1:11" ht="12.75" customHeight="1" thickBot="1" x14ac:dyDescent="0.25">
      <c r="A34" s="1389" t="s">
        <v>425</v>
      </c>
      <c r="B34" s="1389">
        <v>112.7699071966736</v>
      </c>
      <c r="C34" s="1389">
        <v>14.093943493839886</v>
      </c>
      <c r="D34" s="1389">
        <v>5746.007061213294</v>
      </c>
      <c r="E34" s="1389">
        <v>179.53348736624204</v>
      </c>
      <c r="F34" s="1389">
        <v>2523.04768139003</v>
      </c>
      <c r="G34" s="1389">
        <v>43.90958198469874</v>
      </c>
      <c r="H34" s="1389">
        <v>2026.7650982669929</v>
      </c>
      <c r="I34" s="1389">
        <v>496.28230826292145</v>
      </c>
      <c r="J34" s="1389">
        <v>320052.10534854932</v>
      </c>
    </row>
    <row r="35" spans="1:11" ht="12.75" customHeight="1" x14ac:dyDescent="0.2">
      <c r="A35" s="1388" t="s">
        <v>701</v>
      </c>
      <c r="B35" s="1387"/>
      <c r="C35" s="1386"/>
      <c r="D35" s="1385">
        <v>5618.0772115182044</v>
      </c>
      <c r="E35" s="1383"/>
      <c r="F35" s="1385">
        <v>2447.0709942512385</v>
      </c>
      <c r="G35" s="1385"/>
      <c r="H35" s="1384">
        <v>1950.7886798268053</v>
      </c>
      <c r="I35" s="1385">
        <v>496.28231442443359</v>
      </c>
      <c r="J35" s="1383"/>
    </row>
    <row r="36" spans="1:11" ht="12.75" customHeight="1" thickBot="1" x14ac:dyDescent="0.25">
      <c r="A36" s="1379" t="s">
        <v>702</v>
      </c>
      <c r="B36" s="1382"/>
      <c r="C36" s="1381"/>
      <c r="D36" s="1378"/>
      <c r="E36" s="1403">
        <v>163.57435114532908</v>
      </c>
      <c r="F36" s="1380"/>
      <c r="G36" s="1380"/>
      <c r="H36" s="1380"/>
      <c r="I36" s="1380"/>
      <c r="J36" s="1377">
        <v>343457.09899999999</v>
      </c>
      <c r="K36" s="1402"/>
    </row>
    <row r="37" spans="1:11" ht="9.75" customHeight="1" x14ac:dyDescent="0.2"/>
    <row r="38" spans="1:11" x14ac:dyDescent="0.2">
      <c r="A38" s="1401" t="s">
        <v>1425</v>
      </c>
      <c r="B38" s="1375"/>
      <c r="C38" s="1375"/>
      <c r="D38" s="1375"/>
      <c r="E38" s="1375"/>
      <c r="F38" s="1375"/>
      <c r="G38" s="1375"/>
      <c r="H38" s="1375"/>
      <c r="I38" s="1375"/>
      <c r="J38" s="1375"/>
    </row>
    <row r="39" spans="1:11" ht="3.75" customHeight="1" x14ac:dyDescent="0.2">
      <c r="E39" s="1398"/>
      <c r="F39" s="1374"/>
      <c r="G39" s="1398"/>
    </row>
    <row r="40" spans="1:11" x14ac:dyDescent="0.2">
      <c r="A40" s="1400"/>
      <c r="B40" s="1399" t="s">
        <v>634</v>
      </c>
      <c r="C40" s="1398" t="s">
        <v>626</v>
      </c>
      <c r="D40" s="1399"/>
      <c r="E40" s="1398" t="s">
        <v>1424</v>
      </c>
      <c r="F40" s="1399" t="s">
        <v>650</v>
      </c>
      <c r="G40" s="1398" t="s">
        <v>1423</v>
      </c>
      <c r="H40" s="1376" t="s">
        <v>624</v>
      </c>
      <c r="I40" s="1398"/>
      <c r="J40" s="1398" t="s">
        <v>635</v>
      </c>
    </row>
    <row r="41" spans="1:11" ht="15" thickBot="1" x14ac:dyDescent="0.25">
      <c r="A41" s="1397" t="s">
        <v>130</v>
      </c>
      <c r="B41" s="1396" t="s">
        <v>642</v>
      </c>
      <c r="C41" s="1395" t="s">
        <v>648</v>
      </c>
      <c r="D41" s="1396" t="s">
        <v>623</v>
      </c>
      <c r="E41" s="1395" t="s">
        <v>1422</v>
      </c>
      <c r="F41" s="1396" t="s">
        <v>644</v>
      </c>
      <c r="G41" s="1395" t="s">
        <v>1421</v>
      </c>
      <c r="H41" s="1395" t="s">
        <v>645</v>
      </c>
      <c r="I41" s="1395" t="s">
        <v>646</v>
      </c>
      <c r="J41" s="1395" t="s">
        <v>647</v>
      </c>
    </row>
    <row r="42" spans="1:11" x14ac:dyDescent="0.2">
      <c r="A42" s="1356" t="s">
        <v>1420</v>
      </c>
      <c r="B42" s="1375">
        <v>-2.2182793589173144</v>
      </c>
      <c r="C42" s="1375"/>
      <c r="D42" s="1375">
        <v>8.5723289999999999</v>
      </c>
      <c r="E42" s="1375">
        <v>0</v>
      </c>
      <c r="F42" s="1375">
        <v>2.488907211724678</v>
      </c>
      <c r="G42" s="1375"/>
      <c r="H42" s="1375">
        <v>0.55558066893483371</v>
      </c>
      <c r="I42" s="1375">
        <v>1.9333265427898441</v>
      </c>
      <c r="J42" s="1375">
        <v>0</v>
      </c>
    </row>
    <row r="43" spans="1:11" x14ac:dyDescent="0.2">
      <c r="A43" s="1356" t="s">
        <v>1419</v>
      </c>
      <c r="B43" s="1375">
        <v>2.7380311838762328</v>
      </c>
      <c r="C43" s="1375">
        <v>21.235280544917899</v>
      </c>
      <c r="D43" s="1375">
        <v>183.81369318951243</v>
      </c>
      <c r="E43" s="1375">
        <v>356.3998253437353</v>
      </c>
      <c r="F43" s="1375">
        <v>95.23833812095539</v>
      </c>
      <c r="G43" s="1375">
        <v>51.812428371570988</v>
      </c>
      <c r="H43" s="1375">
        <v>86.807142541566989</v>
      </c>
      <c r="I43" s="1375">
        <v>8.4311955793883975</v>
      </c>
      <c r="J43" s="1375">
        <v>5157.5135597283324</v>
      </c>
    </row>
    <row r="44" spans="1:11" x14ac:dyDescent="0.2">
      <c r="A44" s="1356" t="s">
        <v>1418</v>
      </c>
      <c r="B44" s="1375">
        <v>-5.2650823728677603</v>
      </c>
      <c r="C44" s="1375">
        <v>-130.72171608485223</v>
      </c>
      <c r="D44" s="1375">
        <v>135.37280083284097</v>
      </c>
      <c r="E44" s="1375">
        <v>840.26058772007514</v>
      </c>
      <c r="F44" s="1375">
        <v>83.641533556951103</v>
      </c>
      <c r="G44" s="1375">
        <v>61.786070054229057</v>
      </c>
      <c r="H44" s="1375">
        <v>63.679208322427414</v>
      </c>
      <c r="I44" s="1375">
        <v>19.962325234523711</v>
      </c>
      <c r="J44" s="1375">
        <v>1611.0811670955004</v>
      </c>
    </row>
    <row r="45" spans="1:11" x14ac:dyDescent="0.2">
      <c r="A45" s="1356" t="s">
        <v>1417</v>
      </c>
      <c r="B45" s="1375">
        <v>12.974172341435668</v>
      </c>
      <c r="C45" s="1375">
        <v>48.069534903311485</v>
      </c>
      <c r="D45" s="1375">
        <v>914.71150882674442</v>
      </c>
      <c r="E45" s="1375">
        <v>847.2555251093263</v>
      </c>
      <c r="F45" s="1375">
        <v>313.20736027019649</v>
      </c>
      <c r="G45" s="1375">
        <v>34.24110850774494</v>
      </c>
      <c r="H45" s="1375">
        <v>267.6165483838318</v>
      </c>
      <c r="I45" s="1375">
        <v>45.590811886364712</v>
      </c>
      <c r="J45" s="1375">
        <v>10796.170478896716</v>
      </c>
    </row>
    <row r="46" spans="1:11" x14ac:dyDescent="0.2">
      <c r="A46" s="1356" t="s">
        <v>1416</v>
      </c>
      <c r="B46" s="1375">
        <v>33.416531132275438</v>
      </c>
      <c r="C46" s="1375">
        <v>499.04442602144888</v>
      </c>
      <c r="D46" s="1375">
        <v>115.78974924581432</v>
      </c>
      <c r="E46" s="1375">
        <v>432.30271809791373</v>
      </c>
      <c r="F46" s="1375">
        <v>100.05446801502222</v>
      </c>
      <c r="G46" s="1375">
        <v>86.410471278086035</v>
      </c>
      <c r="H46" s="1375">
        <v>76.770472478244784</v>
      </c>
      <c r="I46" s="1375">
        <v>23.283995536777446</v>
      </c>
      <c r="J46" s="1375">
        <v>2678.4413883696357</v>
      </c>
    </row>
    <row r="47" spans="1:11" x14ac:dyDescent="0.2">
      <c r="A47" s="1394" t="s">
        <v>1415</v>
      </c>
      <c r="B47" s="1393">
        <v>-0.57257932435854408</v>
      </c>
      <c r="C47" s="1393">
        <v>-16.436664077672521</v>
      </c>
      <c r="D47" s="1393">
        <v>18.548731941753456</v>
      </c>
      <c r="E47" s="1393">
        <v>133.11661067003669</v>
      </c>
      <c r="F47" s="1393">
        <v>7.589556562635086</v>
      </c>
      <c r="G47" s="1393">
        <v>40.916848582791197</v>
      </c>
      <c r="H47" s="1393">
        <v>6.1505724408145799</v>
      </c>
      <c r="I47" s="1393">
        <v>1.4389841218205073</v>
      </c>
      <c r="J47" s="1393">
        <v>1393.4197879880817</v>
      </c>
    </row>
    <row r="48" spans="1:11" x14ac:dyDescent="0.2">
      <c r="A48" s="1356" t="s">
        <v>1414</v>
      </c>
      <c r="B48" s="1375">
        <v>2.4710508180993056</v>
      </c>
      <c r="C48" s="1375">
        <v>50.443588010917125</v>
      </c>
      <c r="D48" s="1375">
        <v>71.904538478713107</v>
      </c>
      <c r="E48" s="1375">
        <v>366.96158660197739</v>
      </c>
      <c r="F48" s="1375">
        <v>42.548149601026736</v>
      </c>
      <c r="G48" s="1375">
        <v>59.173107151814698</v>
      </c>
      <c r="H48" s="1375">
        <v>20.905400037962373</v>
      </c>
      <c r="I48" s="1375">
        <v>21.642749563064363</v>
      </c>
      <c r="J48" s="1375">
        <v>1959.4568233841849</v>
      </c>
    </row>
    <row r="49" spans="1:10" x14ac:dyDescent="0.2">
      <c r="A49" s="1356" t="s">
        <v>1413</v>
      </c>
      <c r="B49" s="1375">
        <v>30.307996432639811</v>
      </c>
      <c r="C49" s="1375">
        <v>103.28515097913142</v>
      </c>
      <c r="D49" s="1375">
        <v>395.5272398290457</v>
      </c>
      <c r="E49" s="1375">
        <v>336.974523975024</v>
      </c>
      <c r="F49" s="1375">
        <v>197.81625779625085</v>
      </c>
      <c r="G49" s="1375">
        <v>50.013308282319755</v>
      </c>
      <c r="H49" s="1375">
        <v>184.26535120653739</v>
      </c>
      <c r="I49" s="1375">
        <v>13.550906589713462</v>
      </c>
      <c r="J49" s="1375">
        <v>11737.600669727826</v>
      </c>
    </row>
    <row r="50" spans="1:10" x14ac:dyDescent="0.2">
      <c r="A50" s="1356" t="s">
        <v>1412</v>
      </c>
      <c r="B50" s="1375">
        <v>3.6959745978804639</v>
      </c>
      <c r="C50" s="1375">
        <v>90.451784550675598</v>
      </c>
      <c r="D50" s="1375">
        <v>67.147411648214629</v>
      </c>
      <c r="E50" s="1375">
        <v>410.82555160301104</v>
      </c>
      <c r="F50" s="1375">
        <v>39.134575319018211</v>
      </c>
      <c r="G50" s="1375">
        <v>58.281584291058451</v>
      </c>
      <c r="H50" s="1375">
        <v>38.31246553990178</v>
      </c>
      <c r="I50" s="1375">
        <v>0.82210977911642513</v>
      </c>
      <c r="J50" s="1375">
        <v>1634.4507148158232</v>
      </c>
    </row>
    <row r="51" spans="1:10" x14ac:dyDescent="0.2">
      <c r="A51" s="1356" t="s">
        <v>1411</v>
      </c>
      <c r="B51" s="1375">
        <v>1.9777009834914159</v>
      </c>
      <c r="C51" s="1375">
        <v>32.005027671718878</v>
      </c>
      <c r="D51" s="1375">
        <v>64.540894132667859</v>
      </c>
      <c r="E51" s="1375">
        <v>261.11544666207112</v>
      </c>
      <c r="F51" s="1375">
        <v>34.866250871823269</v>
      </c>
      <c r="G51" s="1375">
        <v>54.02195203579533</v>
      </c>
      <c r="H51" s="1375">
        <v>30.385945973003512</v>
      </c>
      <c r="I51" s="1375">
        <v>4.4803048988197531</v>
      </c>
      <c r="J51" s="1375">
        <v>2471.7378829064455</v>
      </c>
    </row>
    <row r="52" spans="1:10" x14ac:dyDescent="0.2">
      <c r="A52" s="1356" t="s">
        <v>1410</v>
      </c>
      <c r="B52" s="1375">
        <v>-4.1391977304617775</v>
      </c>
      <c r="C52" s="1375">
        <v>-193.52638995153723</v>
      </c>
      <c r="D52" s="1375">
        <v>64.901054904065873</v>
      </c>
      <c r="E52" s="1375">
        <v>758.60514993017455</v>
      </c>
      <c r="F52" s="1375">
        <v>38.075186184148293</v>
      </c>
      <c r="G52" s="1375">
        <v>58.666513572744691</v>
      </c>
      <c r="H52" s="1375">
        <v>37.365423269313418</v>
      </c>
      <c r="I52" s="1375">
        <v>0.70976291483487375</v>
      </c>
      <c r="J52" s="1375">
        <v>855.53143041593728</v>
      </c>
    </row>
    <row r="53" spans="1:10" x14ac:dyDescent="0.2">
      <c r="A53" s="1356" t="s">
        <v>1409</v>
      </c>
      <c r="B53" s="1375">
        <v>-21.620364089014359</v>
      </c>
      <c r="C53" s="1375">
        <v>-62.575922042267571</v>
      </c>
      <c r="D53" s="1375">
        <v>283.61029835278413</v>
      </c>
      <c r="E53" s="1375">
        <v>205.21365698376098</v>
      </c>
      <c r="F53" s="1375">
        <v>162.88291070693438</v>
      </c>
      <c r="G53" s="1375">
        <v>57.431945050289954</v>
      </c>
      <c r="H53" s="1375">
        <v>162.54650402215657</v>
      </c>
      <c r="I53" s="1375">
        <v>0.33640668477781727</v>
      </c>
      <c r="J53" s="1375">
        <v>13598</v>
      </c>
    </row>
    <row r="54" spans="1:10" x14ac:dyDescent="0.2">
      <c r="A54" s="1356" t="s">
        <v>1408</v>
      </c>
      <c r="B54" s="1375">
        <v>-2.7475174589809832</v>
      </c>
      <c r="C54" s="1375">
        <v>-23.948112235447937</v>
      </c>
      <c r="D54" s="1375">
        <v>265.78785673989313</v>
      </c>
      <c r="E54" s="1375">
        <v>579.16987963261693</v>
      </c>
      <c r="F54" s="1375">
        <v>116.51386517808133</v>
      </c>
      <c r="G54" s="1375">
        <v>43.837166455691317</v>
      </c>
      <c r="H54" s="1375">
        <v>108.53407441642412</v>
      </c>
      <c r="I54" s="1375">
        <v>7.9797907616572221</v>
      </c>
      <c r="J54" s="1375">
        <v>4589.1173917485066</v>
      </c>
    </row>
    <row r="55" spans="1:10" x14ac:dyDescent="0.2">
      <c r="A55" s="1356" t="s">
        <v>1407</v>
      </c>
      <c r="B55" s="1393">
        <v>-0.56209714358615237</v>
      </c>
      <c r="C55" s="1393">
        <v>-7.6302609180122047</v>
      </c>
      <c r="D55" s="1393">
        <v>19.134986868820206</v>
      </c>
      <c r="E55" s="1393">
        <v>64.937593144634732</v>
      </c>
      <c r="F55" s="1393">
        <v>42.095740158690042</v>
      </c>
      <c r="G55" s="1393">
        <v>219.99356700517825</v>
      </c>
      <c r="H55" s="1393">
        <v>23.141071972336746</v>
      </c>
      <c r="I55" s="1393">
        <v>18.954668186353295</v>
      </c>
      <c r="J55" s="1393">
        <v>3169</v>
      </c>
    </row>
    <row r="56" spans="1:10" x14ac:dyDescent="0.2">
      <c r="A56" s="1356" t="s">
        <v>1406</v>
      </c>
      <c r="B56" s="1375">
        <v>0.35785470691998356</v>
      </c>
      <c r="C56" s="1375">
        <v>8.8896458435631764</v>
      </c>
      <c r="D56" s="1375">
        <v>9.4739892778436658</v>
      </c>
      <c r="E56" s="1375">
        <v>58.837013861450174</v>
      </c>
      <c r="F56" s="1375">
        <v>5.0841212257727921</v>
      </c>
      <c r="G56" s="1375">
        <v>53.663995985965144</v>
      </c>
      <c r="H56" s="1375">
        <v>3.2511616309610889</v>
      </c>
      <c r="I56" s="1375">
        <v>1.8329595948117026</v>
      </c>
      <c r="J56" s="1375">
        <v>1610.209059921546</v>
      </c>
    </row>
    <row r="57" spans="1:10" x14ac:dyDescent="0.2">
      <c r="A57" s="1356" t="s">
        <v>1405</v>
      </c>
      <c r="B57" s="1375">
        <v>12.390737232844149</v>
      </c>
      <c r="C57" s="1375">
        <v>12.046920684470225</v>
      </c>
      <c r="D57" s="1375">
        <v>400.65854216322788</v>
      </c>
      <c r="E57" s="1375">
        <v>97.385280397233529</v>
      </c>
      <c r="F57" s="1375">
        <v>188.47899371936126</v>
      </c>
      <c r="G57" s="1375">
        <v>47.042300084687852</v>
      </c>
      <c r="H57" s="1375">
        <v>131.88110273039638</v>
      </c>
      <c r="I57" s="1375">
        <v>56.597890988964863</v>
      </c>
      <c r="J57" s="1375">
        <v>41141.5914734697</v>
      </c>
    </row>
    <row r="58" spans="1:10" x14ac:dyDescent="0.2">
      <c r="A58" s="1356" t="s">
        <v>1404</v>
      </c>
      <c r="B58" s="1375">
        <v>20.48911566191396</v>
      </c>
      <c r="C58" s="1375">
        <v>91.034393702484749</v>
      </c>
      <c r="D58" s="1375">
        <v>339.32497628073645</v>
      </c>
      <c r="E58" s="1375">
        <v>376.91040445009253</v>
      </c>
      <c r="F58" s="1375">
        <v>183.30422771580268</v>
      </c>
      <c r="G58" s="1375">
        <v>54.020258020779501</v>
      </c>
      <c r="H58" s="1375">
        <v>168.89732912555326</v>
      </c>
      <c r="I58" s="1375">
        <v>14.406898590249417</v>
      </c>
      <c r="J58" s="1375">
        <v>9002.8020525410338</v>
      </c>
    </row>
    <row r="59" spans="1:10" x14ac:dyDescent="0.2">
      <c r="A59" s="1356" t="s">
        <v>1403</v>
      </c>
      <c r="B59" s="1375">
        <v>46.080435258296205</v>
      </c>
      <c r="C59" s="1375">
        <v>175.63899766341467</v>
      </c>
      <c r="D59" s="1375">
        <v>244.02949596094928</v>
      </c>
      <c r="E59" s="1375">
        <v>232.53413205972714</v>
      </c>
      <c r="F59" s="1375">
        <v>239.66133525866883</v>
      </c>
      <c r="G59" s="1375">
        <v>98.209986589908198</v>
      </c>
      <c r="H59" s="1375">
        <v>91.323224620127831</v>
      </c>
      <c r="I59" s="1375">
        <v>148.33811063854102</v>
      </c>
      <c r="J59" s="1375">
        <v>10494.351680736036</v>
      </c>
    </row>
    <row r="60" spans="1:10" x14ac:dyDescent="0.2">
      <c r="A60" s="1356" t="s">
        <v>1402</v>
      </c>
      <c r="B60" s="1375">
        <v>-1.5408468202141729E-4</v>
      </c>
      <c r="C60" s="1375">
        <v>-8.1011672833098E-2</v>
      </c>
      <c r="D60" s="1375">
        <v>1.1073604020434737</v>
      </c>
      <c r="E60" s="1375">
        <v>145.55164962180419</v>
      </c>
      <c r="F60" s="1375">
        <v>0.87594213140564703</v>
      </c>
      <c r="G60" s="1375">
        <v>79.101810918037373</v>
      </c>
      <c r="H60" s="1375">
        <v>0.83664336000000006</v>
      </c>
      <c r="I60" s="1375">
        <v>3.9298771405646991E-2</v>
      </c>
      <c r="J60" s="1375">
        <v>76.080237147486585</v>
      </c>
    </row>
    <row r="61" spans="1:10" x14ac:dyDescent="0.2">
      <c r="A61" s="1356" t="s">
        <v>1401</v>
      </c>
      <c r="B61" s="1375">
        <v>-2.8094483029962527</v>
      </c>
      <c r="C61" s="1375">
        <v>-107.68599151855443</v>
      </c>
      <c r="D61" s="1375">
        <v>15.759724572969933</v>
      </c>
      <c r="E61" s="1375">
        <v>151.01733362468795</v>
      </c>
      <c r="F61" s="1375">
        <v>26.263743745219802</v>
      </c>
      <c r="G61" s="1375">
        <v>166.65103265995958</v>
      </c>
      <c r="H61" s="1375">
        <v>25.536791731896564</v>
      </c>
      <c r="I61" s="1375">
        <v>0.72695201332324166</v>
      </c>
      <c r="J61" s="1375">
        <v>1043.5705752914691</v>
      </c>
    </row>
    <row r="62" spans="1:10" x14ac:dyDescent="0.2">
      <c r="A62" s="1356" t="s">
        <v>1400</v>
      </c>
      <c r="B62" s="1375">
        <v>-1.027926700895728</v>
      </c>
      <c r="C62" s="1375">
        <v>-11.237024171389359</v>
      </c>
      <c r="D62" s="1375">
        <v>45.696223027358357</v>
      </c>
      <c r="E62" s="1375">
        <v>124.88477102797643</v>
      </c>
      <c r="F62" s="1375">
        <v>27.845545752131525</v>
      </c>
      <c r="G62" s="1375">
        <v>60.936208525287483</v>
      </c>
      <c r="H62" s="1375">
        <v>24.27762724087868</v>
      </c>
      <c r="I62" s="1375">
        <v>3.56791851125285</v>
      </c>
      <c r="J62" s="1375">
        <v>3659.0708900064028</v>
      </c>
    </row>
    <row r="63" spans="1:10" ht="15" thickBot="1" x14ac:dyDescent="0.25">
      <c r="A63" s="1352" t="s">
        <v>1399</v>
      </c>
      <c r="B63" s="1391">
        <v>4.279674632346504</v>
      </c>
      <c r="C63" s="1391">
        <v>33.50822460695484</v>
      </c>
      <c r="D63" s="1391">
        <v>22.713926979748582</v>
      </c>
      <c r="E63" s="1391">
        <v>44.460352265499282</v>
      </c>
      <c r="F63" s="1391">
        <v>17.290421655390091</v>
      </c>
      <c r="G63" s="1391">
        <v>76.122555429565253</v>
      </c>
      <c r="H63" s="1391">
        <v>16.030898373380712</v>
      </c>
      <c r="I63" s="1391">
        <v>1.2595232820093782</v>
      </c>
      <c r="J63" s="1391">
        <v>5108.8049964404636</v>
      </c>
    </row>
    <row r="64" spans="1:10" ht="15" thickBot="1" x14ac:dyDescent="0.25">
      <c r="A64" s="1392" t="s">
        <v>1254</v>
      </c>
      <c r="B64" s="1389">
        <v>130.21662841525821</v>
      </c>
      <c r="C64" s="1389">
        <v>38.932252799987786</v>
      </c>
      <c r="D64" s="1389">
        <v>3688.1273326557475</v>
      </c>
      <c r="E64" s="1389">
        <v>275.66968101723887</v>
      </c>
      <c r="F64" s="1389">
        <v>1964.9574307572107</v>
      </c>
      <c r="G64" s="1389">
        <v>53.277917314809301</v>
      </c>
      <c r="H64" s="1389">
        <v>1569.0705400866507</v>
      </c>
      <c r="I64" s="1389">
        <v>395.88689067055992</v>
      </c>
      <c r="J64" s="1389">
        <v>133787.92034895968</v>
      </c>
    </row>
    <row r="65" spans="1:10" x14ac:dyDescent="0.2">
      <c r="A65" s="1356" t="s">
        <v>1398</v>
      </c>
      <c r="B65" s="1375">
        <v>1.0452844543679376</v>
      </c>
      <c r="C65" s="1375">
        <v>0.3135682305640235</v>
      </c>
      <c r="D65" s="1375">
        <v>1126.4776743704631</v>
      </c>
      <c r="E65" s="1375">
        <v>84.481216965914797</v>
      </c>
      <c r="F65" s="1375">
        <v>82.599266771401687</v>
      </c>
      <c r="G65" s="1375">
        <v>7.3325258592064539</v>
      </c>
      <c r="H65" s="1375">
        <v>59.579471074648026</v>
      </c>
      <c r="I65" s="1375">
        <v>23.019795696753661</v>
      </c>
      <c r="J65" s="1375">
        <v>133340.60692153111</v>
      </c>
    </row>
    <row r="66" spans="1:10" x14ac:dyDescent="0.2">
      <c r="A66" s="1356" t="s">
        <v>1397</v>
      </c>
      <c r="B66" s="1375">
        <v>-2.8337686354284779</v>
      </c>
      <c r="C66" s="1375">
        <v>-5.5755354562961195</v>
      </c>
      <c r="D66" s="1375">
        <v>414.88162322756614</v>
      </c>
      <c r="E66" s="1375">
        <v>204.07339995500539</v>
      </c>
      <c r="F66" s="1375">
        <v>30.350157833453316</v>
      </c>
      <c r="G66" s="1375">
        <v>7.3153777208411066</v>
      </c>
      <c r="H66" s="1375">
        <v>26.992867092784465</v>
      </c>
      <c r="I66" s="1375">
        <v>3.3572907406688492</v>
      </c>
      <c r="J66" s="1375">
        <v>20330.019655625882</v>
      </c>
    </row>
    <row r="67" spans="1:10" ht="15" thickBot="1" x14ac:dyDescent="0.25">
      <c r="A67" s="1352" t="s">
        <v>1396</v>
      </c>
      <c r="B67" s="1391">
        <v>0.59944859362914116</v>
      </c>
      <c r="C67" s="1391"/>
      <c r="D67" s="1391">
        <v>466.9308963958386</v>
      </c>
      <c r="E67" s="1391"/>
      <c r="F67" s="1391">
        <v>419.39293864034767</v>
      </c>
      <c r="G67" s="1391"/>
      <c r="H67" s="1391">
        <v>329.08384184161451</v>
      </c>
      <c r="I67" s="1391">
        <v>90.309096798733137</v>
      </c>
      <c r="J67" s="1391">
        <v>7428.59031447286</v>
      </c>
    </row>
    <row r="68" spans="1:10" ht="15" thickBot="1" x14ac:dyDescent="0.25">
      <c r="A68" s="1343" t="s">
        <v>1267</v>
      </c>
      <c r="B68" s="1389">
        <v>-1.1890355874313991</v>
      </c>
      <c r="C68" s="1389">
        <v>-0.29523063125285182</v>
      </c>
      <c r="D68" s="1389">
        <v>2008.2901939938677</v>
      </c>
      <c r="E68" s="1389">
        <v>124.66169809781435</v>
      </c>
      <c r="F68" s="1389">
        <v>532.34236324520271</v>
      </c>
      <c r="G68" s="1389">
        <v>26.507243068619406</v>
      </c>
      <c r="H68" s="1389">
        <v>415.65618000904703</v>
      </c>
      <c r="I68" s="1389">
        <v>116.68618323615564</v>
      </c>
      <c r="J68" s="1389">
        <v>161099.21689162985</v>
      </c>
    </row>
    <row r="69" spans="1:10" ht="15" thickBot="1" x14ac:dyDescent="0.25">
      <c r="A69" s="1390" t="s">
        <v>1395</v>
      </c>
      <c r="B69" s="1389">
        <v>-1.3572298094163479E-4</v>
      </c>
      <c r="C69" s="1389">
        <v>-1.4972521577998347E-3</v>
      </c>
      <c r="D69" s="1389">
        <v>0</v>
      </c>
      <c r="E69" s="1389">
        <v>0</v>
      </c>
      <c r="F69" s="1389">
        <v>0</v>
      </c>
      <c r="G69" s="1389">
        <v>0</v>
      </c>
      <c r="H69" s="1389">
        <v>0</v>
      </c>
      <c r="I69" s="1389">
        <v>0</v>
      </c>
      <c r="J69" s="1389">
        <v>3625.9217990662437</v>
      </c>
    </row>
    <row r="70" spans="1:10" ht="15" thickBot="1" x14ac:dyDescent="0.25">
      <c r="A70" s="1389" t="s">
        <v>696</v>
      </c>
      <c r="B70" s="1389"/>
      <c r="C70" s="1389"/>
      <c r="D70" s="1389"/>
      <c r="E70" s="1389"/>
      <c r="F70" s="1389"/>
      <c r="G70" s="1389"/>
      <c r="H70" s="1389"/>
      <c r="I70" s="1389"/>
      <c r="J70" s="1389">
        <v>19175.810000000001</v>
      </c>
    </row>
    <row r="71" spans="1:10" ht="15" thickBot="1" x14ac:dyDescent="0.25">
      <c r="A71" s="1389" t="s">
        <v>425</v>
      </c>
      <c r="B71" s="1389">
        <v>129.02745710484587</v>
      </c>
      <c r="C71" s="1389">
        <v>16.245763661142298</v>
      </c>
      <c r="D71" s="1389">
        <v>5696.417526649615</v>
      </c>
      <c r="E71" s="1389">
        <v>179.30806149643712</v>
      </c>
      <c r="F71" s="1389">
        <v>2497.2997940024134</v>
      </c>
      <c r="G71" s="1389">
        <v>43.839830600886735</v>
      </c>
      <c r="H71" s="1389">
        <v>1984.7267200956976</v>
      </c>
      <c r="I71" s="1389">
        <v>512.57307390671554</v>
      </c>
      <c r="J71" s="1389">
        <v>317688.86903965578</v>
      </c>
    </row>
    <row r="72" spans="1:10" x14ac:dyDescent="0.2">
      <c r="A72" s="1388" t="s">
        <v>701</v>
      </c>
      <c r="B72" s="1387"/>
      <c r="C72" s="1386"/>
      <c r="D72" s="1385">
        <v>5549.9635891539692</v>
      </c>
      <c r="E72" s="1385"/>
      <c r="F72" s="1385">
        <v>2425.8899446251899</v>
      </c>
      <c r="G72" s="1385">
        <v>43.903706402894976</v>
      </c>
      <c r="H72" s="1384"/>
      <c r="I72" s="1383"/>
      <c r="J72" s="1383"/>
    </row>
    <row r="73" spans="1:10" ht="15" thickBot="1" x14ac:dyDescent="0.25">
      <c r="A73" s="1379" t="s">
        <v>702</v>
      </c>
      <c r="B73" s="1382"/>
      <c r="C73" s="1381"/>
      <c r="D73" s="1380"/>
      <c r="E73" s="1380">
        <v>163</v>
      </c>
      <c r="F73" s="1380"/>
      <c r="G73" s="1380"/>
      <c r="H73" s="1379"/>
      <c r="I73" s="1378"/>
      <c r="J73" s="1377">
        <v>337949.43</v>
      </c>
    </row>
    <row r="74" spans="1:10" x14ac:dyDescent="0.2">
      <c r="A74" s="1374"/>
      <c r="F74" s="1376"/>
    </row>
    <row r="75" spans="1:10" x14ac:dyDescent="0.2">
      <c r="A75" s="1375" t="s">
        <v>703</v>
      </c>
    </row>
    <row r="76" spans="1:10" x14ac:dyDescent="0.2">
      <c r="A76" s="1375" t="s">
        <v>704</v>
      </c>
    </row>
  </sheetData>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98"/>
  <sheetViews>
    <sheetView view="pageBreakPreview" zoomScale="60" zoomScaleNormal="100" workbookViewId="0">
      <selection activeCell="K17" sqref="K17"/>
    </sheetView>
  </sheetViews>
  <sheetFormatPr defaultRowHeight="15" x14ac:dyDescent="0.25"/>
  <cols>
    <col min="1" max="1" width="8.83203125" style="1318" customWidth="1"/>
    <col min="2" max="2" width="36.5" style="1318" customWidth="1"/>
    <col min="3" max="3" width="12.5" style="1318" bestFit="1" customWidth="1"/>
    <col min="4" max="4" width="10.6640625" style="1318" bestFit="1" customWidth="1"/>
    <col min="5" max="5" width="13.6640625" style="1318" bestFit="1" customWidth="1"/>
    <col min="6" max="6" width="13.33203125" style="1318" bestFit="1" customWidth="1"/>
    <col min="7" max="7" width="14.5" style="1318" bestFit="1" customWidth="1"/>
    <col min="8" max="8" width="15" style="1318" bestFit="1" customWidth="1"/>
    <col min="9" max="9" width="11.83203125" style="1318" customWidth="1"/>
    <col min="10" max="10" width="11.83203125" style="1406" customWidth="1"/>
    <col min="11" max="16384" width="9.33203125" style="1317"/>
  </cols>
  <sheetData>
    <row r="1" spans="1:10" x14ac:dyDescent="0.25">
      <c r="A1" s="1401" t="s">
        <v>622</v>
      </c>
      <c r="B1" s="1375"/>
      <c r="C1" s="1375"/>
      <c r="D1" s="1375"/>
      <c r="E1" s="1375"/>
      <c r="F1" s="1375"/>
      <c r="G1" s="1375"/>
      <c r="H1" s="1375"/>
    </row>
    <row r="2" spans="1:10" x14ac:dyDescent="0.25">
      <c r="A2" s="724" t="s">
        <v>1362</v>
      </c>
      <c r="B2" s="589"/>
      <c r="C2" s="587"/>
      <c r="D2" s="587"/>
      <c r="E2" s="587"/>
      <c r="F2" s="587"/>
      <c r="G2" s="587"/>
      <c r="H2" s="587"/>
      <c r="I2" s="892"/>
      <c r="J2" s="587"/>
    </row>
    <row r="3" spans="1:10" ht="14.25" customHeight="1" x14ac:dyDescent="0.25">
      <c r="A3" s="589" t="s">
        <v>130</v>
      </c>
      <c r="B3" s="614"/>
      <c r="C3" s="613" t="s">
        <v>637</v>
      </c>
      <c r="D3" s="613" t="s">
        <v>638</v>
      </c>
      <c r="E3" s="613" t="s">
        <v>1361</v>
      </c>
      <c r="F3" s="613" t="s">
        <v>625</v>
      </c>
      <c r="G3" s="613"/>
      <c r="H3" s="613" t="s">
        <v>639</v>
      </c>
      <c r="I3" s="612" t="s">
        <v>635</v>
      </c>
      <c r="J3" s="612"/>
    </row>
    <row r="4" spans="1:10" ht="14.25" customHeight="1" x14ac:dyDescent="0.25">
      <c r="A4" s="589"/>
      <c r="B4" s="589"/>
      <c r="C4" s="611" t="s">
        <v>636</v>
      </c>
      <c r="D4" s="611" t="s">
        <v>648</v>
      </c>
      <c r="E4" s="611" t="s">
        <v>643</v>
      </c>
      <c r="F4" s="611" t="s">
        <v>649</v>
      </c>
      <c r="G4" s="611" t="s">
        <v>650</v>
      </c>
      <c r="H4" s="611" t="s">
        <v>651</v>
      </c>
      <c r="I4" s="611" t="s">
        <v>647</v>
      </c>
      <c r="J4" s="613"/>
    </row>
    <row r="5" spans="1:10" ht="14.25" customHeight="1" x14ac:dyDescent="0.25">
      <c r="A5" s="589"/>
      <c r="B5" s="588" t="s">
        <v>1246</v>
      </c>
      <c r="C5" s="587">
        <v>1.4461650224673575</v>
      </c>
      <c r="D5" s="587">
        <v>1.4756785943544464</v>
      </c>
      <c r="E5" s="587"/>
      <c r="F5" s="587"/>
      <c r="G5" s="587">
        <v>382.22819933852298</v>
      </c>
      <c r="H5" s="587"/>
      <c r="I5" s="587"/>
      <c r="J5" s="587"/>
    </row>
    <row r="6" spans="1:10" ht="14.25" customHeight="1" x14ac:dyDescent="0.25">
      <c r="A6" s="589"/>
      <c r="B6" s="600" t="s">
        <v>1245</v>
      </c>
      <c r="C6" s="599">
        <v>1.5760631480129064</v>
      </c>
      <c r="D6" s="599">
        <v>1.6082277020539861</v>
      </c>
      <c r="E6" s="599"/>
      <c r="F6" s="599"/>
      <c r="G6" s="599">
        <v>25.425518896462709</v>
      </c>
      <c r="H6" s="599"/>
      <c r="I6" s="599"/>
      <c r="J6" s="587"/>
    </row>
    <row r="7" spans="1:10" ht="14.25" customHeight="1" x14ac:dyDescent="0.25">
      <c r="A7" s="592"/>
      <c r="B7" s="593" t="s">
        <v>1269</v>
      </c>
      <c r="C7" s="591">
        <v>3.0222281704802638</v>
      </c>
      <c r="D7" s="591">
        <v>3.0839062964084323</v>
      </c>
      <c r="E7" s="591">
        <v>1284.1313933220399</v>
      </c>
      <c r="F7" s="591">
        <v>327.58453911276524</v>
      </c>
      <c r="G7" s="591">
        <v>407.65371823498572</v>
      </c>
      <c r="H7" s="591">
        <v>31.745483394840779</v>
      </c>
      <c r="I7" s="591">
        <v>39200</v>
      </c>
      <c r="J7" s="591"/>
    </row>
    <row r="8" spans="1:10" ht="14.25" customHeight="1" x14ac:dyDescent="0.25">
      <c r="A8" s="589"/>
      <c r="B8" s="588" t="s">
        <v>1246</v>
      </c>
      <c r="C8" s="587">
        <v>5.5808455699999993</v>
      </c>
      <c r="D8" s="587">
        <v>7.0867880253968245</v>
      </c>
      <c r="E8" s="587"/>
      <c r="F8" s="587"/>
      <c r="G8" s="587">
        <v>36.123562460000002</v>
      </c>
      <c r="H8" s="587"/>
      <c r="I8" s="587"/>
      <c r="J8" s="587"/>
    </row>
    <row r="9" spans="1:10" ht="14.25" customHeight="1" x14ac:dyDescent="0.25">
      <c r="A9" s="589"/>
      <c r="B9" s="600" t="s">
        <v>1245</v>
      </c>
      <c r="C9" s="599">
        <v>-4.5328835399999994</v>
      </c>
      <c r="D9" s="599">
        <v>-5.7560425904761896</v>
      </c>
      <c r="E9" s="599"/>
      <c r="F9" s="599"/>
      <c r="G9" s="599">
        <v>20.887070999999999</v>
      </c>
      <c r="H9" s="599"/>
      <c r="I9" s="599"/>
      <c r="J9" s="587"/>
    </row>
    <row r="10" spans="1:10" ht="14.25" customHeight="1" x14ac:dyDescent="0.25">
      <c r="A10" s="592"/>
      <c r="B10" s="593" t="s">
        <v>1266</v>
      </c>
      <c r="C10" s="591">
        <v>1.0479620299999999</v>
      </c>
      <c r="D10" s="591">
        <v>1.3307454349206349</v>
      </c>
      <c r="E10" s="591">
        <v>409.60856694999995</v>
      </c>
      <c r="F10" s="591">
        <v>130.03446569841267</v>
      </c>
      <c r="G10" s="591">
        <v>57.010633460000001</v>
      </c>
      <c r="H10" s="591">
        <v>13.918320577254715</v>
      </c>
      <c r="I10" s="591">
        <v>31500</v>
      </c>
      <c r="J10" s="591"/>
    </row>
    <row r="11" spans="1:10" ht="14.25" customHeight="1" x14ac:dyDescent="0.25">
      <c r="A11" s="589"/>
      <c r="B11" s="588" t="s">
        <v>1246</v>
      </c>
      <c r="C11" s="587">
        <v>0.3943078964203266</v>
      </c>
      <c r="D11" s="587">
        <v>0.57353875842956592</v>
      </c>
      <c r="E11" s="587"/>
      <c r="F11" s="587"/>
      <c r="G11" s="587">
        <v>16.655597746583336</v>
      </c>
      <c r="H11" s="587"/>
      <c r="I11" s="587"/>
      <c r="J11" s="587"/>
    </row>
    <row r="12" spans="1:10" ht="14.25" customHeight="1" x14ac:dyDescent="0.25">
      <c r="A12" s="589"/>
      <c r="B12" s="600" t="s">
        <v>1245</v>
      </c>
      <c r="C12" s="599">
        <v>0.59301977581842946</v>
      </c>
      <c r="D12" s="599">
        <v>0.86257421937226109</v>
      </c>
      <c r="E12" s="599"/>
      <c r="F12" s="599"/>
      <c r="G12" s="599">
        <v>7.1960886969230939</v>
      </c>
      <c r="H12" s="599"/>
      <c r="I12" s="599"/>
      <c r="J12" s="587"/>
    </row>
    <row r="13" spans="1:10" ht="14.25" customHeight="1" x14ac:dyDescent="0.25">
      <c r="A13" s="592"/>
      <c r="B13" s="593" t="s">
        <v>1262</v>
      </c>
      <c r="C13" s="591">
        <v>0.98732767223875606</v>
      </c>
      <c r="D13" s="591">
        <v>1.4361129778018271</v>
      </c>
      <c r="E13" s="591">
        <v>129.96360939323537</v>
      </c>
      <c r="F13" s="591">
        <v>47.259494324812863</v>
      </c>
      <c r="G13" s="591">
        <v>23.851686443506431</v>
      </c>
      <c r="H13" s="591">
        <v>18.352588509093774</v>
      </c>
      <c r="I13" s="591">
        <v>27500</v>
      </c>
      <c r="J13" s="591"/>
    </row>
    <row r="14" spans="1:10" ht="14.25" customHeight="1" x14ac:dyDescent="0.25">
      <c r="A14" s="589"/>
      <c r="B14" s="588" t="s">
        <v>1246</v>
      </c>
      <c r="C14" s="587">
        <v>3.4330167032953161</v>
      </c>
      <c r="D14" s="587">
        <v>2.8372038870209222</v>
      </c>
      <c r="E14" s="587"/>
      <c r="F14" s="587"/>
      <c r="G14" s="587">
        <v>5.7324909254946395</v>
      </c>
      <c r="H14" s="587"/>
      <c r="I14" s="587"/>
      <c r="J14" s="587"/>
    </row>
    <row r="15" spans="1:10" ht="14.25" customHeight="1" x14ac:dyDescent="0.25">
      <c r="A15" s="589"/>
      <c r="B15" s="600" t="s">
        <v>1245</v>
      </c>
      <c r="C15" s="599">
        <v>-0.4418162058891294</v>
      </c>
      <c r="D15" s="599">
        <v>-0.36513736023894988</v>
      </c>
      <c r="E15" s="599"/>
      <c r="F15" s="599"/>
      <c r="G15" s="599">
        <v>14.444627683011268</v>
      </c>
      <c r="H15" s="599"/>
      <c r="I15" s="599"/>
      <c r="J15" s="587"/>
    </row>
    <row r="16" spans="1:10" ht="14.25" customHeight="1" x14ac:dyDescent="0.25">
      <c r="A16" s="592"/>
      <c r="B16" s="593" t="s">
        <v>1260</v>
      </c>
      <c r="C16" s="591">
        <v>2.9912004974061865</v>
      </c>
      <c r="D16" s="591">
        <v>2.4720665267819721</v>
      </c>
      <c r="E16" s="591">
        <v>126.32879188434991</v>
      </c>
      <c r="F16" s="591">
        <v>26.100990058749982</v>
      </c>
      <c r="G16" s="591">
        <v>20.177118608505907</v>
      </c>
      <c r="H16" s="591">
        <v>15.971908151371725</v>
      </c>
      <c r="I16" s="591">
        <v>48400</v>
      </c>
      <c r="J16" s="591"/>
    </row>
    <row r="17" spans="1:10" ht="14.25" customHeight="1" x14ac:dyDescent="0.25">
      <c r="A17" s="589"/>
      <c r="B17" s="588" t="s">
        <v>1246</v>
      </c>
      <c r="C17" s="587">
        <v>1.8350700000000002</v>
      </c>
      <c r="D17" s="587">
        <v>8.6356235294117649</v>
      </c>
      <c r="E17" s="587"/>
      <c r="F17" s="587"/>
      <c r="G17" s="587"/>
      <c r="H17" s="587"/>
      <c r="I17" s="587"/>
      <c r="J17" s="587"/>
    </row>
    <row r="18" spans="1:10" ht="14.25" customHeight="1" x14ac:dyDescent="0.25">
      <c r="A18" s="589"/>
      <c r="B18" s="600" t="s">
        <v>1245</v>
      </c>
      <c r="C18" s="599">
        <v>-2.8772500000000001</v>
      </c>
      <c r="D18" s="599">
        <v>-13.54</v>
      </c>
      <c r="E18" s="599"/>
      <c r="F18" s="599"/>
      <c r="G18" s="599"/>
      <c r="H18" s="599"/>
      <c r="I18" s="599"/>
      <c r="J18" s="587"/>
    </row>
    <row r="19" spans="1:10" ht="14.25" customHeight="1" x14ac:dyDescent="0.25">
      <c r="A19" s="592"/>
      <c r="B19" s="593" t="s">
        <v>1259</v>
      </c>
      <c r="C19" s="591">
        <v>-1.0421799999999999</v>
      </c>
      <c r="D19" s="591">
        <v>-4.9043764705882342</v>
      </c>
      <c r="E19" s="591"/>
      <c r="F19" s="591"/>
      <c r="G19" s="591"/>
      <c r="H19" s="591"/>
      <c r="I19" s="591"/>
      <c r="J19" s="591"/>
    </row>
    <row r="20" spans="1:10" ht="14.25" customHeight="1" x14ac:dyDescent="0.25">
      <c r="A20" s="592"/>
      <c r="B20" s="593"/>
      <c r="C20" s="591"/>
      <c r="D20" s="591"/>
      <c r="E20" s="591"/>
      <c r="F20" s="591"/>
      <c r="G20" s="591"/>
      <c r="H20" s="591"/>
      <c r="I20" s="591"/>
      <c r="J20" s="591"/>
    </row>
    <row r="21" spans="1:10" ht="14.25" customHeight="1" x14ac:dyDescent="0.25">
      <c r="A21" s="592"/>
      <c r="B21" s="593" t="s">
        <v>114</v>
      </c>
      <c r="C21" s="591"/>
      <c r="D21" s="591"/>
      <c r="E21" s="591"/>
      <c r="F21" s="591"/>
      <c r="G21" s="591"/>
      <c r="H21" s="591"/>
      <c r="I21" s="591"/>
      <c r="J21" s="591"/>
    </row>
    <row r="22" spans="1:10" ht="14.25" customHeight="1" x14ac:dyDescent="0.25">
      <c r="A22" s="592"/>
      <c r="B22" s="593"/>
      <c r="C22" s="591"/>
      <c r="D22" s="591"/>
      <c r="E22" s="591"/>
      <c r="F22" s="610"/>
      <c r="G22" s="591"/>
      <c r="H22" s="591"/>
      <c r="I22" s="591"/>
      <c r="J22" s="591"/>
    </row>
    <row r="23" spans="1:10" ht="14.25" customHeight="1" x14ac:dyDescent="0.25">
      <c r="A23" s="589"/>
      <c r="B23" s="588" t="s">
        <v>1246</v>
      </c>
      <c r="C23" s="587">
        <v>12.689405192182999</v>
      </c>
      <c r="D23" s="587">
        <v>3.4623206527102317</v>
      </c>
      <c r="E23" s="587"/>
      <c r="F23" s="607"/>
      <c r="G23" s="587"/>
      <c r="H23" s="587"/>
      <c r="I23" s="587"/>
      <c r="J23" s="587"/>
    </row>
    <row r="24" spans="1:10" ht="14.25" customHeight="1" x14ac:dyDescent="0.25">
      <c r="A24" s="589"/>
      <c r="B24" s="600" t="s">
        <v>1245</v>
      </c>
      <c r="C24" s="599">
        <v>-5.6828668220577931</v>
      </c>
      <c r="D24" s="599">
        <v>-1.5505775776419626</v>
      </c>
      <c r="E24" s="599"/>
      <c r="F24" s="606"/>
      <c r="G24" s="599"/>
      <c r="H24" s="599"/>
      <c r="I24" s="599"/>
      <c r="J24" s="587"/>
    </row>
    <row r="25" spans="1:10" ht="14.25" customHeight="1" x14ac:dyDescent="0.25">
      <c r="A25" s="605" t="s">
        <v>1256</v>
      </c>
      <c r="B25" s="605"/>
      <c r="C25" s="603">
        <v>7.006538370125206</v>
      </c>
      <c r="D25" s="603">
        <v>1.9117430750682689</v>
      </c>
      <c r="E25" s="603">
        <v>1950.0323615496254</v>
      </c>
      <c r="F25" s="603">
        <v>133.0172142939717</v>
      </c>
      <c r="G25" s="603">
        <v>508.69315674699789</v>
      </c>
      <c r="H25" s="603">
        <v>26.086395630006699</v>
      </c>
      <c r="I25" s="602">
        <v>146600</v>
      </c>
      <c r="J25" s="591"/>
    </row>
    <row r="26" spans="1:10" ht="14.25" customHeight="1" x14ac:dyDescent="0.25">
      <c r="A26" s="589"/>
      <c r="B26" s="588" t="s">
        <v>1246</v>
      </c>
      <c r="C26" s="587">
        <v>29.756130969006296</v>
      </c>
      <c r="D26" s="587">
        <v>27.680121831633762</v>
      </c>
      <c r="E26" s="587"/>
      <c r="F26" s="607"/>
      <c r="G26" s="587">
        <v>491.8039847968966</v>
      </c>
      <c r="H26" s="587"/>
      <c r="I26" s="587"/>
      <c r="J26" s="587"/>
    </row>
    <row r="27" spans="1:10" ht="14.25" customHeight="1" x14ac:dyDescent="0.25">
      <c r="A27" s="589"/>
      <c r="B27" s="600" t="s">
        <v>1245</v>
      </c>
      <c r="C27" s="587">
        <v>-4.7927392783340448</v>
      </c>
      <c r="D27" s="599">
        <v>-4.4583621193805065</v>
      </c>
      <c r="E27" s="599"/>
      <c r="F27" s="606"/>
      <c r="G27" s="599">
        <v>62.240023934221753</v>
      </c>
      <c r="H27" s="599"/>
      <c r="I27" s="599"/>
      <c r="J27" s="587"/>
    </row>
    <row r="28" spans="1:10" ht="14.25" customHeight="1" x14ac:dyDescent="0.25">
      <c r="A28" s="592"/>
      <c r="B28" s="1424" t="s">
        <v>1255</v>
      </c>
      <c r="C28" s="1422">
        <v>24.963391690672253</v>
      </c>
      <c r="D28" s="1422">
        <v>23.22175971225326</v>
      </c>
      <c r="E28" s="1422">
        <v>1096.7862472847787</v>
      </c>
      <c r="F28" s="1422">
        <v>255.06656913599505</v>
      </c>
      <c r="G28" s="1422">
        <v>554.04400873111831</v>
      </c>
      <c r="H28" s="1422">
        <v>50.51522209571084</v>
      </c>
      <c r="I28" s="1422">
        <v>43000</v>
      </c>
      <c r="J28" s="591"/>
    </row>
    <row r="29" spans="1:10" ht="14.25" customHeight="1" x14ac:dyDescent="0.25">
      <c r="A29" s="589"/>
      <c r="B29" s="588" t="s">
        <v>1246</v>
      </c>
      <c r="C29" s="1404">
        <v>-5.0690612149178849</v>
      </c>
      <c r="D29" s="587">
        <v>-5.5248623595835262</v>
      </c>
      <c r="E29" s="587"/>
      <c r="F29" s="607"/>
      <c r="G29" s="587">
        <v>444.96761044200309</v>
      </c>
      <c r="H29" s="587"/>
      <c r="I29" s="587"/>
      <c r="J29" s="587"/>
    </row>
    <row r="30" spans="1:10" ht="14.25" customHeight="1" x14ac:dyDescent="0.25">
      <c r="A30" s="589"/>
      <c r="B30" s="600" t="s">
        <v>1245</v>
      </c>
      <c r="C30" s="599">
        <v>-5.9202578657916689</v>
      </c>
      <c r="D30" s="599">
        <v>-6.4525971289282502</v>
      </c>
      <c r="E30" s="599"/>
      <c r="F30" s="606"/>
      <c r="G30" s="599">
        <v>77.355166880592094</v>
      </c>
      <c r="H30" s="599"/>
      <c r="I30" s="599"/>
      <c r="J30" s="587"/>
    </row>
    <row r="31" spans="1:10" ht="14.25" customHeight="1" x14ac:dyDescent="0.25">
      <c r="A31" s="589"/>
      <c r="B31" s="609" t="s">
        <v>1253</v>
      </c>
      <c r="C31" s="608">
        <v>-10.989319080709553</v>
      </c>
      <c r="D31" s="608">
        <v>-11.977459488511773</v>
      </c>
      <c r="E31" s="608">
        <v>1168.2583926845882</v>
      </c>
      <c r="F31" s="608">
        <v>318.32653751623656</v>
      </c>
      <c r="G31" s="608">
        <v>522.32277732259513</v>
      </c>
      <c r="H31" s="608">
        <v>44.709524929868337</v>
      </c>
      <c r="I31" s="608">
        <v>36700</v>
      </c>
      <c r="J31" s="591"/>
    </row>
    <row r="32" spans="1:10" ht="14.25" customHeight="1" x14ac:dyDescent="0.25">
      <c r="A32" s="592"/>
      <c r="B32" s="593"/>
      <c r="C32" s="591"/>
      <c r="D32" s="591"/>
      <c r="E32" s="591"/>
      <c r="F32" s="591"/>
      <c r="G32" s="591"/>
      <c r="H32" s="591"/>
      <c r="I32" s="591"/>
      <c r="J32" s="591"/>
    </row>
    <row r="33" spans="1:10" ht="14.25" customHeight="1" x14ac:dyDescent="0.25">
      <c r="A33" s="891"/>
      <c r="B33" s="890" t="s">
        <v>1430</v>
      </c>
      <c r="C33" s="591">
        <v>2.9813796206158036</v>
      </c>
      <c r="D33" s="591"/>
      <c r="E33" s="591">
        <v>269.37359449069078</v>
      </c>
      <c r="F33" s="591"/>
      <c r="G33" s="591">
        <v>104.45591745470806</v>
      </c>
      <c r="H33" s="591"/>
      <c r="I33" s="591"/>
      <c r="J33" s="591"/>
    </row>
    <row r="34" spans="1:10" ht="14.25" customHeight="1" x14ac:dyDescent="0.25">
      <c r="A34" s="592"/>
      <c r="B34" s="593"/>
      <c r="C34" s="591"/>
      <c r="D34" s="591"/>
      <c r="E34" s="591"/>
      <c r="F34" s="591"/>
      <c r="G34" s="591"/>
      <c r="H34" s="591"/>
      <c r="I34" s="591"/>
      <c r="J34" s="591"/>
    </row>
    <row r="35" spans="1:10" ht="14.25" customHeight="1" x14ac:dyDescent="0.25">
      <c r="A35" s="589"/>
      <c r="B35" s="588" t="s">
        <v>1246</v>
      </c>
      <c r="C35" s="587">
        <v>30.359504498171276</v>
      </c>
      <c r="D35" s="587">
        <v>15.236890588793614</v>
      </c>
      <c r="E35" s="587"/>
      <c r="F35" s="607"/>
      <c r="G35" s="587">
        <v>1003.8335126936078</v>
      </c>
      <c r="H35" s="587"/>
      <c r="I35" s="587"/>
      <c r="J35" s="587"/>
    </row>
    <row r="36" spans="1:10" ht="14.25" customHeight="1" x14ac:dyDescent="0.25">
      <c r="A36" s="589"/>
      <c r="B36" s="600" t="s">
        <v>1245</v>
      </c>
      <c r="C36" s="599">
        <v>-13.359504498171274</v>
      </c>
      <c r="D36" s="599">
        <v>-6.7048956076141897</v>
      </c>
      <c r="E36" s="599"/>
      <c r="F36" s="606"/>
      <c r="G36" s="599">
        <v>176.98919081481384</v>
      </c>
      <c r="H36" s="599"/>
      <c r="I36" s="599"/>
      <c r="J36" s="587"/>
    </row>
    <row r="37" spans="1:10" ht="14.25" customHeight="1" x14ac:dyDescent="0.25">
      <c r="A37" s="605" t="s">
        <v>1252</v>
      </c>
      <c r="B37" s="605"/>
      <c r="C37" s="603">
        <v>17</v>
      </c>
      <c r="D37" s="603">
        <v>8.5319949811794231</v>
      </c>
      <c r="E37" s="603">
        <v>2534.4182344600572</v>
      </c>
      <c r="F37" s="603">
        <v>317.99475965621798</v>
      </c>
      <c r="G37" s="603">
        <v>1180.8227035084217</v>
      </c>
      <c r="H37" s="603">
        <v>46.591469689294946</v>
      </c>
      <c r="I37" s="602">
        <v>79700</v>
      </c>
      <c r="J37" s="591"/>
    </row>
    <row r="38" spans="1:10" ht="14.25" customHeight="1" x14ac:dyDescent="0.25">
      <c r="A38" s="592"/>
      <c r="B38" s="588" t="s">
        <v>1246</v>
      </c>
      <c r="C38" s="587">
        <v>18.054714676385256</v>
      </c>
      <c r="D38" s="587">
        <v>18.806994454567974</v>
      </c>
      <c r="E38" s="587"/>
      <c r="F38" s="587"/>
      <c r="G38" s="587">
        <v>398.07551063567149</v>
      </c>
      <c r="H38" s="587"/>
      <c r="I38" s="587"/>
      <c r="J38" s="587"/>
    </row>
    <row r="39" spans="1:10" ht="14.25" customHeight="1" x14ac:dyDescent="0.25">
      <c r="A39" s="589"/>
      <c r="B39" s="600" t="s">
        <v>1245</v>
      </c>
      <c r="C39" s="587">
        <v>-1.0178596226295091</v>
      </c>
      <c r="D39" s="599">
        <v>-1.0602704402390721</v>
      </c>
      <c r="E39" s="599"/>
      <c r="F39" s="599"/>
      <c r="G39" s="599">
        <v>54.773029765592206</v>
      </c>
      <c r="H39" s="599"/>
      <c r="I39" s="587"/>
      <c r="J39" s="587"/>
    </row>
    <row r="40" spans="1:10" ht="14.25" customHeight="1" x14ac:dyDescent="0.25">
      <c r="A40" s="592"/>
      <c r="B40" s="1423" t="s">
        <v>500</v>
      </c>
      <c r="C40" s="1422">
        <v>17.036855053755747</v>
      </c>
      <c r="D40" s="1422">
        <v>17.746724014328905</v>
      </c>
      <c r="E40" s="591">
        <v>602.00664944215748</v>
      </c>
      <c r="F40" s="591">
        <v>156.77256495889517</v>
      </c>
      <c r="G40" s="591">
        <v>452.84854040126368</v>
      </c>
      <c r="H40" s="591">
        <v>75.223179149414804</v>
      </c>
      <c r="I40" s="1422">
        <v>38400</v>
      </c>
      <c r="J40" s="591"/>
    </row>
    <row r="41" spans="1:10" ht="14.25" customHeight="1" x14ac:dyDescent="0.25">
      <c r="A41" s="589"/>
      <c r="B41" s="588" t="s">
        <v>1246</v>
      </c>
      <c r="C41" s="587">
        <v>53.08063094991968</v>
      </c>
      <c r="D41" s="587">
        <v>183.03665844799889</v>
      </c>
      <c r="E41" s="587"/>
      <c r="F41" s="587"/>
      <c r="G41" s="587">
        <v>146.06382626704499</v>
      </c>
      <c r="H41" s="587"/>
      <c r="I41" s="587"/>
      <c r="J41" s="587"/>
    </row>
    <row r="42" spans="1:10" ht="14.25" customHeight="1" x14ac:dyDescent="0.25">
      <c r="A42" s="589"/>
      <c r="B42" s="600" t="s">
        <v>1245</v>
      </c>
      <c r="C42" s="587">
        <v>4.8915841133980802</v>
      </c>
      <c r="D42" s="599">
        <v>16.86753142551062</v>
      </c>
      <c r="E42" s="599"/>
      <c r="F42" s="599"/>
      <c r="G42" s="599">
        <v>158.03536120681298</v>
      </c>
      <c r="H42" s="599"/>
      <c r="I42" s="587"/>
      <c r="J42" s="587"/>
    </row>
    <row r="43" spans="1:10" ht="14.25" customHeight="1" x14ac:dyDescent="0.25">
      <c r="A43" s="592"/>
      <c r="B43" s="1423" t="s">
        <v>1204</v>
      </c>
      <c r="C43" s="1422">
        <v>57.972215063317762</v>
      </c>
      <c r="D43" s="1422">
        <v>199.90418987350955</v>
      </c>
      <c r="E43" s="591">
        <v>513.57029045117076</v>
      </c>
      <c r="F43" s="591">
        <v>442.73300900963</v>
      </c>
      <c r="G43" s="591">
        <v>304.09918747385797</v>
      </c>
      <c r="H43" s="591">
        <v>59.212768559237972</v>
      </c>
      <c r="I43" s="1422">
        <v>11600</v>
      </c>
      <c r="J43" s="591"/>
    </row>
    <row r="44" spans="1:10" ht="14.25" customHeight="1" x14ac:dyDescent="0.25">
      <c r="A44" s="589"/>
      <c r="B44" s="588" t="s">
        <v>1246</v>
      </c>
      <c r="C44" s="587">
        <v>17.429320883166557</v>
      </c>
      <c r="D44" s="587">
        <v>188.42509062882766</v>
      </c>
      <c r="E44" s="587"/>
      <c r="F44" s="587"/>
      <c r="G44" s="587">
        <v>40.805814402369442</v>
      </c>
      <c r="H44" s="587"/>
      <c r="I44" s="587"/>
      <c r="J44" s="587"/>
    </row>
    <row r="45" spans="1:10" ht="14.25" customHeight="1" x14ac:dyDescent="0.25">
      <c r="A45" s="589"/>
      <c r="B45" s="600" t="s">
        <v>1245</v>
      </c>
      <c r="C45" s="587">
        <v>-2.4034023840865051</v>
      </c>
      <c r="D45" s="599">
        <v>-25.982728476610866</v>
      </c>
      <c r="E45" s="599"/>
      <c r="F45" s="599"/>
      <c r="G45" s="599">
        <v>18.797274000760371</v>
      </c>
      <c r="H45" s="599"/>
      <c r="I45" s="587"/>
      <c r="J45" s="587"/>
    </row>
    <row r="46" spans="1:10" ht="14.25" customHeight="1" x14ac:dyDescent="0.25">
      <c r="A46" s="592"/>
      <c r="B46" s="1423" t="s">
        <v>1250</v>
      </c>
      <c r="C46" s="1422">
        <v>15.025918499080053</v>
      </c>
      <c r="D46" s="1422">
        <v>162.44236215221679</v>
      </c>
      <c r="E46" s="591">
        <v>67.145754220000001</v>
      </c>
      <c r="F46" s="591">
        <v>181.47501140540541</v>
      </c>
      <c r="G46" s="591">
        <v>59.603088403129817</v>
      </c>
      <c r="H46" s="591">
        <v>88.766727093187484</v>
      </c>
      <c r="I46" s="1422">
        <v>3700</v>
      </c>
      <c r="J46" s="591"/>
    </row>
    <row r="47" spans="1:10" ht="14.25" customHeight="1" x14ac:dyDescent="0.25">
      <c r="A47" s="592"/>
      <c r="B47" s="593"/>
      <c r="C47" s="591"/>
      <c r="D47" s="591"/>
      <c r="E47" s="591"/>
      <c r="F47" s="591"/>
      <c r="G47" s="591"/>
      <c r="H47" s="591"/>
      <c r="I47" s="591"/>
      <c r="J47" s="591"/>
    </row>
    <row r="48" spans="1:10" ht="14.25" customHeight="1" x14ac:dyDescent="0.25">
      <c r="A48" s="589"/>
      <c r="B48" s="593" t="s">
        <v>1068</v>
      </c>
      <c r="C48" s="587">
        <v>3.5969965416677852E-2</v>
      </c>
      <c r="D48" s="587">
        <v>5.231994969698596E-2</v>
      </c>
      <c r="E48" s="587">
        <v>77.207303232412244</v>
      </c>
      <c r="F48" s="587">
        <v>28.075382993604453</v>
      </c>
      <c r="G48" s="587">
        <v>16.090352991328341</v>
      </c>
      <c r="H48" s="587"/>
      <c r="I48" s="591">
        <v>27500</v>
      </c>
      <c r="J48" s="587"/>
    </row>
    <row r="49" spans="1:11" ht="14.25" customHeight="1" x14ac:dyDescent="0.25">
      <c r="A49" s="589"/>
      <c r="B49" s="588"/>
      <c r="C49" s="587"/>
      <c r="D49" s="587"/>
      <c r="E49" s="587"/>
      <c r="F49" s="587"/>
      <c r="G49" s="587"/>
      <c r="H49" s="587"/>
      <c r="I49" s="587"/>
      <c r="J49" s="587"/>
    </row>
    <row r="50" spans="1:11" ht="14.25" customHeight="1" x14ac:dyDescent="0.25">
      <c r="A50" s="589"/>
      <c r="B50" s="588" t="s">
        <v>1246</v>
      </c>
      <c r="C50" s="587">
        <v>88.600636474888177</v>
      </c>
      <c r="D50" s="587">
        <v>43.64563373147201</v>
      </c>
      <c r="E50" s="587"/>
      <c r="F50" s="587"/>
      <c r="G50" s="587">
        <v>595.82410591661312</v>
      </c>
      <c r="H50" s="587"/>
      <c r="I50" s="587"/>
      <c r="J50" s="587"/>
    </row>
    <row r="51" spans="1:11" ht="14.25" customHeight="1" x14ac:dyDescent="0.25">
      <c r="A51" s="589"/>
      <c r="B51" s="588" t="s">
        <v>1245</v>
      </c>
      <c r="C51" s="599">
        <v>1.4456853081741581</v>
      </c>
      <c r="D51" s="599">
        <v>0.71216025033209762</v>
      </c>
      <c r="E51" s="599"/>
      <c r="F51" s="599"/>
      <c r="G51" s="599">
        <v>236.81706335296664</v>
      </c>
      <c r="H51" s="599"/>
      <c r="I51" s="599"/>
      <c r="J51" s="587"/>
    </row>
    <row r="52" spans="1:11" ht="14.25" customHeight="1" x14ac:dyDescent="0.25">
      <c r="A52" s="605" t="s">
        <v>1249</v>
      </c>
      <c r="B52" s="605"/>
      <c r="C52" s="603">
        <v>90.070958581570238</v>
      </c>
      <c r="D52" s="603">
        <v>44.36993033574889</v>
      </c>
      <c r="E52" s="603">
        <v>1259.9299973457403</v>
      </c>
      <c r="F52" s="603">
        <v>155.16379277656898</v>
      </c>
      <c r="G52" s="603">
        <v>832.64116926957979</v>
      </c>
      <c r="H52" s="603">
        <v>66.086304082265045</v>
      </c>
      <c r="I52" s="602">
        <v>81200</v>
      </c>
      <c r="J52" s="591"/>
    </row>
    <row r="53" spans="1:11" ht="14.25" customHeight="1" x14ac:dyDescent="0.25">
      <c r="A53" s="589"/>
      <c r="B53" s="889"/>
      <c r="C53" s="888"/>
      <c r="D53" s="888"/>
      <c r="E53" s="888"/>
      <c r="F53" s="888"/>
      <c r="G53" s="888"/>
      <c r="H53" s="888"/>
      <c r="I53" s="888"/>
      <c r="J53" s="587"/>
    </row>
    <row r="54" spans="1:11" ht="14.25" customHeight="1" x14ac:dyDescent="0.25">
      <c r="A54" s="605" t="s">
        <v>1248</v>
      </c>
      <c r="B54" s="604"/>
      <c r="C54" s="603"/>
      <c r="D54" s="603"/>
      <c r="E54" s="603"/>
      <c r="F54" s="603"/>
      <c r="G54" s="603"/>
      <c r="H54" s="603"/>
      <c r="I54" s="602">
        <v>11300</v>
      </c>
      <c r="J54" s="591"/>
    </row>
    <row r="55" spans="1:11" ht="14.25" customHeight="1" x14ac:dyDescent="0.25">
      <c r="A55" s="589"/>
      <c r="B55" s="588"/>
      <c r="C55" s="599"/>
      <c r="D55" s="599"/>
      <c r="E55" s="599"/>
      <c r="F55" s="599"/>
      <c r="G55" s="599"/>
      <c r="H55" s="599"/>
      <c r="I55" s="599"/>
      <c r="J55" s="587"/>
    </row>
    <row r="56" spans="1:11" ht="14.25" customHeight="1" x14ac:dyDescent="0.25">
      <c r="A56" s="605" t="s">
        <v>1068</v>
      </c>
      <c r="B56" s="604"/>
      <c r="C56" s="603">
        <v>-1.1631377217509029</v>
      </c>
      <c r="D56" s="603"/>
      <c r="E56" s="603">
        <v>1.6264517576197581</v>
      </c>
      <c r="F56" s="603">
        <v>14.785925069270528</v>
      </c>
      <c r="G56" s="603">
        <v>0.89036447738730584</v>
      </c>
      <c r="H56" s="603">
        <v>54.742753556386802</v>
      </c>
      <c r="I56" s="602">
        <v>1100</v>
      </c>
      <c r="J56" s="591"/>
    </row>
    <row r="57" spans="1:11" ht="14.25" customHeight="1" x14ac:dyDescent="0.25">
      <c r="A57" s="589"/>
      <c r="B57" s="889"/>
      <c r="C57" s="888"/>
      <c r="D57" s="888"/>
      <c r="E57" s="888"/>
      <c r="F57" s="888"/>
      <c r="G57" s="888"/>
      <c r="H57" s="888"/>
      <c r="I57" s="888"/>
      <c r="J57" s="587"/>
    </row>
    <row r="58" spans="1:11" ht="14.25" customHeight="1" x14ac:dyDescent="0.25">
      <c r="A58" s="586"/>
      <c r="B58" s="588" t="s">
        <v>1246</v>
      </c>
      <c r="C58" s="587">
        <v>130.42835601205491</v>
      </c>
      <c r="D58" s="587">
        <v>16.308640951804303</v>
      </c>
      <c r="E58" s="587"/>
      <c r="F58" s="587"/>
      <c r="G58" s="587">
        <v>2026.7650850078719</v>
      </c>
      <c r="H58" s="587"/>
      <c r="I58" s="587"/>
      <c r="J58" s="587"/>
    </row>
    <row r="59" spans="1:11" ht="14.25" customHeight="1" thickBot="1" x14ac:dyDescent="0.3">
      <c r="A59" s="601"/>
      <c r="B59" s="600" t="s">
        <v>1245</v>
      </c>
      <c r="C59" s="587">
        <v>-17.658356012054909</v>
      </c>
      <c r="D59" s="599">
        <v>-2.2079844966620708</v>
      </c>
      <c r="E59" s="587"/>
      <c r="F59" s="587"/>
      <c r="G59" s="587">
        <v>496.28231410294495</v>
      </c>
      <c r="H59" s="599"/>
      <c r="I59" s="587"/>
      <c r="J59" s="587"/>
    </row>
    <row r="60" spans="1:11" ht="14.25" customHeight="1" thickBot="1" x14ac:dyDescent="0.3">
      <c r="A60" s="598" t="s">
        <v>1244</v>
      </c>
      <c r="B60" s="597"/>
      <c r="C60" s="595">
        <v>112.77</v>
      </c>
      <c r="D60" s="596">
        <v>14.10065645514223</v>
      </c>
      <c r="E60" s="595">
        <v>5746.0070451130432</v>
      </c>
      <c r="F60" s="595">
        <v>179.61885105073597</v>
      </c>
      <c r="G60" s="595">
        <v>2523.0473991108165</v>
      </c>
      <c r="H60" s="595">
        <v>43.909577195117755</v>
      </c>
      <c r="I60" s="594">
        <v>319900</v>
      </c>
      <c r="J60" s="584"/>
      <c r="K60" s="1421"/>
    </row>
    <row r="61" spans="1:11" ht="14.25" customHeight="1" x14ac:dyDescent="0.25">
      <c r="A61" s="589"/>
      <c r="B61" s="588"/>
      <c r="C61" s="587"/>
      <c r="D61" s="587"/>
      <c r="E61" s="587"/>
      <c r="F61" s="587"/>
      <c r="G61" s="587"/>
      <c r="H61" s="587"/>
      <c r="I61" s="587"/>
      <c r="J61" s="587"/>
    </row>
    <row r="62" spans="1:11" ht="14.25" customHeight="1" thickBot="1" x14ac:dyDescent="0.3">
      <c r="A62" s="1420"/>
      <c r="B62" s="1420"/>
      <c r="C62" s="1420"/>
      <c r="D62" s="1420"/>
      <c r="E62" s="1419"/>
      <c r="F62" s="1419"/>
      <c r="G62" s="1419"/>
      <c r="H62" s="1419"/>
      <c r="I62" s="1419"/>
      <c r="J62" s="1393"/>
    </row>
    <row r="63" spans="1:11" ht="14.25" customHeight="1" x14ac:dyDescent="0.25">
      <c r="A63" s="1418" t="s">
        <v>701</v>
      </c>
      <c r="B63" s="1417"/>
      <c r="C63" s="1416"/>
      <c r="D63" s="1416"/>
      <c r="E63" s="1415">
        <v>5618.0772115182044</v>
      </c>
      <c r="F63" s="1415"/>
      <c r="G63" s="1415"/>
      <c r="H63" s="1415"/>
      <c r="I63" s="1415"/>
      <c r="J63" s="1415"/>
    </row>
    <row r="64" spans="1:11" ht="14.25" customHeight="1" thickBot="1" x14ac:dyDescent="0.3">
      <c r="A64" s="1414" t="s">
        <v>702</v>
      </c>
      <c r="B64" s="1413"/>
      <c r="C64" s="1412"/>
      <c r="D64" s="1412"/>
      <c r="E64" s="1410"/>
      <c r="F64" s="1411">
        <v>163.57435114532908</v>
      </c>
      <c r="G64" s="1410"/>
      <c r="H64" s="1410"/>
      <c r="I64" s="1409">
        <v>343457.09899999999</v>
      </c>
      <c r="J64" s="1408"/>
    </row>
    <row r="65" spans="1:10" ht="14.25" customHeight="1" x14ac:dyDescent="0.25">
      <c r="B65" s="1375"/>
      <c r="C65" s="1375"/>
      <c r="D65" s="1407"/>
      <c r="I65" s="587"/>
      <c r="J65" s="587"/>
    </row>
    <row r="66" spans="1:10" ht="14.25" customHeight="1" x14ac:dyDescent="0.25">
      <c r="A66" s="1375" t="s">
        <v>703</v>
      </c>
      <c r="G66" s="1406"/>
      <c r="H66" s="1406"/>
      <c r="I66" s="591"/>
      <c r="J66" s="591"/>
    </row>
    <row r="67" spans="1:10" ht="14.25" customHeight="1" x14ac:dyDescent="0.25">
      <c r="A67" s="1375" t="s">
        <v>704</v>
      </c>
      <c r="I67" s="587"/>
      <c r="J67" s="587"/>
    </row>
    <row r="68" spans="1:10" x14ac:dyDescent="0.25">
      <c r="A68" s="586"/>
      <c r="B68" s="586"/>
      <c r="C68" s="591"/>
      <c r="D68" s="591"/>
      <c r="E68" s="591"/>
      <c r="F68" s="591"/>
      <c r="G68" s="591"/>
      <c r="H68" s="591"/>
      <c r="I68" s="591"/>
      <c r="J68" s="591"/>
    </row>
    <row r="69" spans="1:10" x14ac:dyDescent="0.25">
      <c r="A69" s="589"/>
      <c r="B69" s="587"/>
      <c r="C69" s="587"/>
      <c r="D69" s="587"/>
      <c r="E69" s="587"/>
      <c r="F69" s="587"/>
      <c r="G69" s="587"/>
      <c r="H69" s="587"/>
      <c r="I69" s="587"/>
      <c r="J69" s="587"/>
    </row>
    <row r="70" spans="1:10" x14ac:dyDescent="0.25">
      <c r="A70" s="586"/>
      <c r="B70" s="586"/>
      <c r="C70" s="587"/>
      <c r="D70" s="587"/>
      <c r="E70" s="587"/>
      <c r="F70" s="587"/>
      <c r="G70" s="587"/>
      <c r="H70" s="591"/>
      <c r="I70" s="591"/>
      <c r="J70" s="591"/>
    </row>
    <row r="71" spans="1:10" x14ac:dyDescent="0.25">
      <c r="A71" s="589"/>
      <c r="B71" s="588"/>
      <c r="C71" s="587"/>
      <c r="D71" s="587"/>
      <c r="E71" s="587"/>
      <c r="F71" s="587"/>
      <c r="G71" s="587"/>
      <c r="H71" s="587"/>
      <c r="I71" s="587"/>
      <c r="J71" s="587"/>
    </row>
    <row r="72" spans="1:10" x14ac:dyDescent="0.25">
      <c r="A72" s="586"/>
      <c r="B72" s="586"/>
      <c r="C72" s="587"/>
      <c r="D72" s="587"/>
      <c r="E72" s="587"/>
      <c r="F72" s="587"/>
      <c r="G72" s="587"/>
      <c r="H72" s="591"/>
      <c r="I72" s="591"/>
      <c r="J72" s="591"/>
    </row>
    <row r="73" spans="1:10" x14ac:dyDescent="0.25">
      <c r="A73" s="589"/>
      <c r="B73" s="587"/>
      <c r="C73" s="587"/>
      <c r="D73" s="587"/>
      <c r="E73" s="587"/>
      <c r="F73" s="587"/>
      <c r="G73" s="587"/>
      <c r="H73" s="587"/>
      <c r="I73" s="587"/>
      <c r="J73" s="587"/>
    </row>
    <row r="74" spans="1:10" x14ac:dyDescent="0.25">
      <c r="A74" s="586"/>
      <c r="B74" s="588"/>
      <c r="C74" s="587"/>
      <c r="D74" s="587"/>
      <c r="E74" s="587"/>
      <c r="F74" s="587"/>
      <c r="G74" s="587"/>
      <c r="H74" s="590"/>
      <c r="I74" s="587"/>
      <c r="J74" s="587"/>
    </row>
    <row r="75" spans="1:10" x14ac:dyDescent="0.25">
      <c r="A75" s="589"/>
      <c r="B75" s="588"/>
      <c r="C75" s="587"/>
      <c r="D75" s="587"/>
      <c r="E75" s="587"/>
      <c r="F75" s="587"/>
      <c r="G75" s="587"/>
      <c r="H75" s="587"/>
      <c r="I75" s="587"/>
      <c r="J75" s="587"/>
    </row>
    <row r="76" spans="1:10" x14ac:dyDescent="0.25">
      <c r="A76" s="586"/>
      <c r="B76" s="586"/>
      <c r="C76" s="584"/>
      <c r="D76" s="585"/>
      <c r="E76" s="584"/>
      <c r="F76" s="584"/>
      <c r="G76" s="584"/>
      <c r="H76" s="584"/>
      <c r="I76" s="584"/>
      <c r="J76" s="584"/>
    </row>
    <row r="77" spans="1:10" x14ac:dyDescent="0.25">
      <c r="A77" s="1406"/>
      <c r="B77" s="1406"/>
      <c r="C77" s="1406"/>
      <c r="D77" s="1406"/>
      <c r="E77" s="1406"/>
      <c r="F77" s="1406"/>
      <c r="G77" s="1406"/>
      <c r="H77" s="1406"/>
      <c r="I77" s="1393"/>
      <c r="J77" s="1393"/>
    </row>
    <row r="78" spans="1:10" x14ac:dyDescent="0.25">
      <c r="A78" s="1406"/>
      <c r="B78" s="1406"/>
      <c r="C78" s="1406"/>
      <c r="D78" s="1406"/>
      <c r="E78" s="1406"/>
      <c r="F78" s="1406"/>
      <c r="G78" s="1406"/>
      <c r="H78" s="1406"/>
      <c r="I78" s="1393"/>
      <c r="J78" s="1393"/>
    </row>
    <row r="79" spans="1:10" x14ac:dyDescent="0.25">
      <c r="A79" s="1406"/>
      <c r="B79" s="1406"/>
      <c r="C79" s="1406"/>
      <c r="D79" s="1406"/>
      <c r="E79" s="1406"/>
      <c r="F79" s="1406"/>
      <c r="G79" s="1406"/>
      <c r="H79" s="1406"/>
      <c r="I79" s="1393"/>
      <c r="J79" s="1393"/>
    </row>
    <row r="80" spans="1:10" x14ac:dyDescent="0.25">
      <c r="A80" s="1406"/>
      <c r="B80" s="1406"/>
      <c r="C80" s="1406"/>
      <c r="D80" s="1406"/>
      <c r="E80" s="1406"/>
      <c r="F80" s="1406"/>
      <c r="G80" s="1406"/>
      <c r="H80" s="1406"/>
      <c r="I80" s="1393"/>
      <c r="J80" s="1393"/>
    </row>
    <row r="81" spans="1:10" x14ac:dyDescent="0.25">
      <c r="A81" s="1406"/>
      <c r="B81" s="1406"/>
      <c r="C81" s="1406"/>
      <c r="D81" s="1406"/>
      <c r="E81" s="1406"/>
      <c r="F81" s="1406"/>
      <c r="G81" s="1406"/>
      <c r="H81" s="1406"/>
      <c r="I81" s="1393"/>
      <c r="J81" s="1393"/>
    </row>
    <row r="82" spans="1:10" x14ac:dyDescent="0.25">
      <c r="A82" s="1406"/>
      <c r="B82" s="1406"/>
      <c r="C82" s="1406"/>
      <c r="D82" s="1406"/>
      <c r="E82" s="1406"/>
      <c r="F82" s="1406"/>
      <c r="G82" s="1406"/>
      <c r="H82" s="1406"/>
      <c r="I82" s="1393"/>
      <c r="J82" s="1393"/>
    </row>
    <row r="83" spans="1:10" x14ac:dyDescent="0.25">
      <c r="A83" s="1406"/>
      <c r="B83" s="1406"/>
      <c r="C83" s="1406"/>
      <c r="D83" s="1406"/>
      <c r="E83" s="1406"/>
      <c r="F83" s="1406"/>
      <c r="G83" s="1406"/>
      <c r="H83" s="1406"/>
      <c r="I83" s="1393"/>
      <c r="J83" s="1393"/>
    </row>
    <row r="84" spans="1:10" x14ac:dyDescent="0.25">
      <c r="A84" s="1406"/>
      <c r="B84" s="1406"/>
      <c r="C84" s="1406"/>
      <c r="D84" s="1406"/>
      <c r="E84" s="1406"/>
      <c r="F84" s="1406"/>
      <c r="G84" s="1406"/>
      <c r="H84" s="1406"/>
      <c r="I84" s="1393"/>
      <c r="J84" s="1393"/>
    </row>
    <row r="85" spans="1:10" x14ac:dyDescent="0.25">
      <c r="A85" s="1406"/>
      <c r="B85" s="1406"/>
      <c r="C85" s="1406"/>
      <c r="D85" s="1406"/>
      <c r="E85" s="1406"/>
      <c r="F85" s="1406"/>
      <c r="G85" s="1406"/>
      <c r="H85" s="1406"/>
      <c r="I85" s="1393"/>
      <c r="J85" s="1393"/>
    </row>
    <row r="86" spans="1:10" x14ac:dyDescent="0.25">
      <c r="A86" s="1406"/>
      <c r="B86" s="1406"/>
      <c r="C86" s="1406"/>
      <c r="D86" s="1406"/>
      <c r="E86" s="1406"/>
      <c r="F86" s="1406"/>
      <c r="G86" s="1406"/>
      <c r="H86" s="1406"/>
      <c r="I86" s="1393"/>
      <c r="J86" s="1393"/>
    </row>
    <row r="87" spans="1:10" x14ac:dyDescent="0.25">
      <c r="A87" s="1406"/>
      <c r="B87" s="1406"/>
      <c r="C87" s="1406"/>
      <c r="D87" s="1406"/>
      <c r="E87" s="1406"/>
      <c r="F87" s="1406"/>
      <c r="G87" s="1406"/>
      <c r="H87" s="1406"/>
      <c r="I87" s="1393"/>
      <c r="J87" s="1393"/>
    </row>
    <row r="88" spans="1:10" x14ac:dyDescent="0.25">
      <c r="A88" s="1406"/>
      <c r="B88" s="1406"/>
      <c r="C88" s="1406"/>
      <c r="D88" s="1406"/>
      <c r="E88" s="1406"/>
      <c r="F88" s="1406"/>
      <c r="G88" s="1406"/>
      <c r="H88" s="1406"/>
      <c r="I88" s="1393"/>
      <c r="J88" s="1393"/>
    </row>
    <row r="89" spans="1:10" x14ac:dyDescent="0.25">
      <c r="A89" s="1406"/>
      <c r="B89" s="1406"/>
      <c r="C89" s="1406"/>
      <c r="D89" s="1406"/>
      <c r="E89" s="1406"/>
      <c r="F89" s="1406"/>
      <c r="G89" s="1406"/>
      <c r="H89" s="1406"/>
      <c r="I89" s="1393"/>
      <c r="J89" s="1393"/>
    </row>
    <row r="90" spans="1:10" x14ac:dyDescent="0.25">
      <c r="A90" s="1406"/>
      <c r="B90" s="1406"/>
      <c r="C90" s="1406"/>
      <c r="D90" s="1406"/>
      <c r="E90" s="1406"/>
      <c r="F90" s="1406"/>
      <c r="G90" s="1406"/>
      <c r="H90" s="1406"/>
      <c r="I90" s="1393"/>
      <c r="J90" s="1393"/>
    </row>
    <row r="91" spans="1:10" x14ac:dyDescent="0.25">
      <c r="A91" s="1406"/>
      <c r="B91" s="1406"/>
      <c r="C91" s="1406"/>
      <c r="D91" s="1406"/>
      <c r="E91" s="1406"/>
      <c r="F91" s="1406"/>
      <c r="G91" s="1406"/>
      <c r="H91" s="1406"/>
      <c r="I91" s="1393"/>
      <c r="J91" s="1393"/>
    </row>
    <row r="92" spans="1:10" x14ac:dyDescent="0.25">
      <c r="A92" s="1406"/>
      <c r="B92" s="1406"/>
      <c r="C92" s="1406"/>
      <c r="D92" s="1406"/>
      <c r="E92" s="1406"/>
      <c r="F92" s="1406"/>
      <c r="G92" s="1406"/>
      <c r="H92" s="1406"/>
      <c r="I92" s="1393"/>
      <c r="J92" s="1393"/>
    </row>
    <row r="93" spans="1:10" x14ac:dyDescent="0.25">
      <c r="A93" s="1406"/>
      <c r="B93" s="1406"/>
      <c r="C93" s="1406"/>
      <c r="D93" s="1406"/>
      <c r="E93" s="1406"/>
      <c r="F93" s="1406"/>
      <c r="G93" s="1406"/>
      <c r="H93" s="1406"/>
      <c r="I93" s="1393"/>
      <c r="J93" s="1393"/>
    </row>
    <row r="94" spans="1:10" x14ac:dyDescent="0.25">
      <c r="I94" s="1375"/>
      <c r="J94" s="1393"/>
    </row>
    <row r="95" spans="1:10" x14ac:dyDescent="0.25">
      <c r="I95" s="1375"/>
      <c r="J95" s="1393"/>
    </row>
    <row r="96" spans="1:10" x14ac:dyDescent="0.25">
      <c r="I96" s="1375"/>
      <c r="J96" s="1393"/>
    </row>
    <row r="97" spans="9:10" x14ac:dyDescent="0.25">
      <c r="I97" s="1375"/>
      <c r="J97" s="1393"/>
    </row>
    <row r="98" spans="9:10" x14ac:dyDescent="0.25">
      <c r="I98" s="1375"/>
      <c r="J98" s="1393"/>
    </row>
  </sheetData>
  <pageMargins left="0.7" right="0.7" top="0.75" bottom="0.75" header="0.3" footer="0.3"/>
  <pageSetup paperSize="9" scale="80" fitToWidth="0"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98"/>
  <sheetViews>
    <sheetView view="pageBreakPreview" zoomScale="60" zoomScaleNormal="100" workbookViewId="0">
      <selection sqref="A1:A1048576"/>
    </sheetView>
  </sheetViews>
  <sheetFormatPr defaultRowHeight="15" x14ac:dyDescent="0.25"/>
  <cols>
    <col min="1" max="1" width="8.83203125" style="1318" customWidth="1"/>
    <col min="2" max="2" width="25.33203125" style="1318" customWidth="1"/>
    <col min="3" max="3" width="11.33203125" style="1318" customWidth="1"/>
    <col min="4" max="4" width="13.1640625" style="1318" customWidth="1"/>
    <col min="5" max="5" width="9.33203125" style="1318" bestFit="1" customWidth="1"/>
    <col min="6" max="6" width="13.33203125" style="1318" bestFit="1" customWidth="1"/>
    <col min="7" max="7" width="14.5" style="1318" bestFit="1" customWidth="1"/>
    <col min="8" max="8" width="15" style="1318" bestFit="1" customWidth="1"/>
    <col min="9" max="9" width="11.83203125" style="1318" customWidth="1"/>
    <col min="10" max="16384" width="9.33203125" style="1317"/>
  </cols>
  <sheetData>
    <row r="1" spans="1:9" x14ac:dyDescent="0.25">
      <c r="A1" s="1401" t="s">
        <v>622</v>
      </c>
      <c r="B1" s="1375"/>
      <c r="C1" s="1375"/>
      <c r="D1" s="1375"/>
      <c r="E1" s="1375"/>
      <c r="F1" s="1375"/>
      <c r="G1" s="1375"/>
      <c r="H1" s="1375"/>
    </row>
    <row r="2" spans="1:9" x14ac:dyDescent="0.25">
      <c r="A2" s="724" t="s">
        <v>53</v>
      </c>
      <c r="B2" s="589"/>
      <c r="C2" s="587"/>
      <c r="D2" s="587"/>
      <c r="E2" s="587"/>
      <c r="F2" s="587"/>
      <c r="G2" s="587"/>
      <c r="H2" s="587"/>
      <c r="I2" s="587"/>
    </row>
    <row r="3" spans="1:9" ht="14.25" customHeight="1" x14ac:dyDescent="0.25">
      <c r="A3" s="589" t="s">
        <v>130</v>
      </c>
      <c r="B3" s="614"/>
      <c r="C3" s="613" t="s">
        <v>637</v>
      </c>
      <c r="D3" s="613" t="s">
        <v>638</v>
      </c>
      <c r="E3" s="613" t="s">
        <v>1361</v>
      </c>
      <c r="F3" s="613" t="s">
        <v>625</v>
      </c>
      <c r="G3" s="613"/>
      <c r="H3" s="613" t="s">
        <v>639</v>
      </c>
      <c r="I3" s="612" t="s">
        <v>635</v>
      </c>
    </row>
    <row r="4" spans="1:9" ht="14.25" customHeight="1" x14ac:dyDescent="0.25">
      <c r="A4" s="589"/>
      <c r="B4" s="589"/>
      <c r="C4" s="611" t="s">
        <v>636</v>
      </c>
      <c r="D4" s="611" t="s">
        <v>648</v>
      </c>
      <c r="E4" s="611" t="s">
        <v>643</v>
      </c>
      <c r="F4" s="611" t="s">
        <v>649</v>
      </c>
      <c r="G4" s="611" t="s">
        <v>650</v>
      </c>
      <c r="H4" s="611" t="s">
        <v>651</v>
      </c>
      <c r="I4" s="611" t="s">
        <v>647</v>
      </c>
    </row>
    <row r="5" spans="1:9" ht="14.25" customHeight="1" x14ac:dyDescent="0.25">
      <c r="A5" s="589"/>
      <c r="B5" s="588" t="s">
        <v>1246</v>
      </c>
      <c r="C5" s="587">
        <v>-6.9971770563333564</v>
      </c>
      <c r="D5" s="587">
        <v>-7.103733052115083</v>
      </c>
      <c r="E5" s="587"/>
      <c r="F5" s="587"/>
      <c r="G5" s="587">
        <v>395.0147643764123</v>
      </c>
      <c r="H5" s="587">
        <v>29.430372106405422</v>
      </c>
      <c r="I5" s="587"/>
    </row>
    <row r="6" spans="1:9" ht="14.25" customHeight="1" x14ac:dyDescent="0.25">
      <c r="A6" s="589"/>
      <c r="B6" s="600" t="s">
        <v>1245</v>
      </c>
      <c r="C6" s="599">
        <v>-3.033386431270928</v>
      </c>
      <c r="D6" s="599">
        <v>-3.0795801332699777</v>
      </c>
      <c r="E6" s="599"/>
      <c r="F6" s="599"/>
      <c r="G6" s="599">
        <v>24.833484881093295</v>
      </c>
      <c r="H6" s="599">
        <v>1.8502060344583187</v>
      </c>
      <c r="I6" s="599"/>
    </row>
    <row r="7" spans="1:9" ht="14.25" customHeight="1" x14ac:dyDescent="0.25">
      <c r="A7" s="592"/>
      <c r="B7" s="593" t="s">
        <v>1269</v>
      </c>
      <c r="C7" s="591">
        <v>-10.030563487604285</v>
      </c>
      <c r="D7" s="591">
        <v>-10</v>
      </c>
      <c r="E7" s="591">
        <v>1342.2010532120953</v>
      </c>
      <c r="F7" s="591">
        <v>340.66016578987188</v>
      </c>
      <c r="G7" s="591">
        <v>419.84824925750559</v>
      </c>
      <c r="H7" s="591">
        <v>31.280578140863742</v>
      </c>
      <c r="I7" s="591">
        <v>39400</v>
      </c>
    </row>
    <row r="8" spans="1:9" ht="14.25" customHeight="1" x14ac:dyDescent="0.25">
      <c r="A8" s="589"/>
      <c r="B8" s="588" t="s">
        <v>1246</v>
      </c>
      <c r="C8" s="587">
        <v>1.1355136700000008</v>
      </c>
      <c r="D8" s="587">
        <v>1.4465142292993642</v>
      </c>
      <c r="E8" s="587"/>
      <c r="F8" s="587"/>
      <c r="G8" s="587">
        <v>73.188332799999998</v>
      </c>
      <c r="H8" s="587">
        <v>11.552055511615103</v>
      </c>
      <c r="I8" s="587"/>
    </row>
    <row r="9" spans="1:9" ht="14.25" customHeight="1" x14ac:dyDescent="0.25">
      <c r="A9" s="589"/>
      <c r="B9" s="600" t="s">
        <v>1245</v>
      </c>
      <c r="C9" s="599">
        <v>0.89775682999999984</v>
      </c>
      <c r="D9" s="599">
        <v>1.14363927388535</v>
      </c>
      <c r="E9" s="599"/>
      <c r="F9" s="599"/>
      <c r="G9" s="599">
        <v>66.974154539999986</v>
      </c>
      <c r="H9" s="599">
        <v>10.571208845593057</v>
      </c>
      <c r="I9" s="599"/>
    </row>
    <row r="10" spans="1:9" ht="14.25" customHeight="1" x14ac:dyDescent="0.25">
      <c r="A10" s="592"/>
      <c r="B10" s="593" t="s">
        <v>1266</v>
      </c>
      <c r="C10" s="591">
        <v>2.0332705000000004</v>
      </c>
      <c r="D10" s="591">
        <v>3</v>
      </c>
      <c r="E10" s="591">
        <v>633.55246801240025</v>
      </c>
      <c r="F10" s="591">
        <v>201.76830191477717</v>
      </c>
      <c r="G10" s="591">
        <v>140.16248733999998</v>
      </c>
      <c r="H10" s="591">
        <v>22.123264357208161</v>
      </c>
      <c r="I10" s="591">
        <v>31400</v>
      </c>
    </row>
    <row r="11" spans="1:9" ht="14.25" customHeight="1" x14ac:dyDescent="0.25">
      <c r="A11" s="589"/>
      <c r="B11" s="588" t="s">
        <v>1246</v>
      </c>
      <c r="C11" s="587">
        <v>0.42987909581581807</v>
      </c>
      <c r="D11" s="587">
        <v>0.62076403727915952</v>
      </c>
      <c r="E11" s="587"/>
      <c r="F11" s="587"/>
      <c r="G11" s="587">
        <v>39.137534530006711</v>
      </c>
      <c r="H11" s="587">
        <v>20.521722866737015</v>
      </c>
      <c r="I11" s="587"/>
    </row>
    <row r="12" spans="1:9" ht="14.25" customHeight="1" x14ac:dyDescent="0.25">
      <c r="A12" s="589"/>
      <c r="B12" s="600" t="s">
        <v>1245</v>
      </c>
      <c r="C12" s="599">
        <v>-0.43217617153709353</v>
      </c>
      <c r="D12" s="599">
        <v>-0.62408111413298706</v>
      </c>
      <c r="E12" s="599"/>
      <c r="F12" s="599"/>
      <c r="G12" s="599">
        <v>19.200159580907524</v>
      </c>
      <c r="H12" s="599">
        <v>10.067582402627194</v>
      </c>
      <c r="I12" s="599"/>
    </row>
    <row r="13" spans="1:9" ht="14.25" customHeight="1" x14ac:dyDescent="0.25">
      <c r="A13" s="592"/>
      <c r="B13" s="593" t="s">
        <v>1262</v>
      </c>
      <c r="C13" s="591">
        <v>-2.2970757212754656E-3</v>
      </c>
      <c r="D13" s="591">
        <v>0</v>
      </c>
      <c r="E13" s="591">
        <v>190.71271347028787</v>
      </c>
      <c r="F13" s="591">
        <v>68.849355043425234</v>
      </c>
      <c r="G13" s="591">
        <v>58.337694110914235</v>
      </c>
      <c r="H13" s="591">
        <v>30.58930526936421</v>
      </c>
      <c r="I13" s="591">
        <v>27700</v>
      </c>
    </row>
    <row r="14" spans="1:9" ht="14.25" customHeight="1" x14ac:dyDescent="0.25">
      <c r="A14" s="589"/>
      <c r="B14" s="588" t="s">
        <v>1246</v>
      </c>
      <c r="C14" s="587">
        <v>3.3734499999999987</v>
      </c>
      <c r="D14" s="587">
        <v>2.8170772442588712</v>
      </c>
      <c r="E14" s="587"/>
      <c r="F14" s="587"/>
      <c r="G14" s="587">
        <v>10.502469999999997</v>
      </c>
      <c r="H14" s="587">
        <v>5.6174803363890167</v>
      </c>
      <c r="I14" s="587"/>
    </row>
    <row r="15" spans="1:9" ht="14.25" customHeight="1" x14ac:dyDescent="0.25">
      <c r="A15" s="589"/>
      <c r="B15" s="600" t="s">
        <v>1245</v>
      </c>
      <c r="C15" s="599">
        <v>0.60824999999999962</v>
      </c>
      <c r="D15" s="599">
        <v>0.50793319415448823</v>
      </c>
      <c r="E15" s="599"/>
      <c r="F15" s="599"/>
      <c r="G15" s="599">
        <v>18.117900000000002</v>
      </c>
      <c r="H15" s="599">
        <v>9.6907629335444518</v>
      </c>
      <c r="I15" s="599"/>
    </row>
    <row r="16" spans="1:9" ht="14.25" customHeight="1" x14ac:dyDescent="0.25">
      <c r="A16" s="592"/>
      <c r="B16" s="593" t="s">
        <v>1260</v>
      </c>
      <c r="C16" s="591">
        <v>3.9816999999999982</v>
      </c>
      <c r="D16" s="591">
        <v>3</v>
      </c>
      <c r="E16" s="591">
        <v>186.96051202826482</v>
      </c>
      <c r="F16" s="591">
        <v>39.031422135337117</v>
      </c>
      <c r="G16" s="591">
        <v>28.620370000000001</v>
      </c>
      <c r="H16" s="591">
        <v>15.308243269933469</v>
      </c>
      <c r="I16" s="591">
        <v>47900</v>
      </c>
    </row>
    <row r="17" spans="1:9" ht="14.25" customHeight="1" x14ac:dyDescent="0.25">
      <c r="A17" s="589"/>
      <c r="B17" s="588" t="s">
        <v>1246</v>
      </c>
      <c r="C17" s="587">
        <v>3.3149730600000051</v>
      </c>
      <c r="D17" s="587">
        <v>16</v>
      </c>
      <c r="E17" s="587"/>
      <c r="F17" s="587"/>
      <c r="G17" s="587"/>
      <c r="H17" s="587"/>
      <c r="I17" s="587"/>
    </row>
    <row r="18" spans="1:9" ht="14.25" customHeight="1" x14ac:dyDescent="0.25">
      <c r="A18" s="589"/>
      <c r="B18" s="600" t="s">
        <v>1245</v>
      </c>
      <c r="C18" s="599">
        <v>-1.3316200000000009</v>
      </c>
      <c r="D18" s="599">
        <v>-6</v>
      </c>
      <c r="E18" s="599"/>
      <c r="F18" s="599"/>
      <c r="G18" s="599"/>
      <c r="H18" s="599"/>
      <c r="I18" s="599"/>
    </row>
    <row r="19" spans="1:9" ht="14.25" customHeight="1" x14ac:dyDescent="0.25">
      <c r="A19" s="592"/>
      <c r="B19" s="593" t="s">
        <v>1259</v>
      </c>
      <c r="C19" s="591">
        <v>1.9833530600000042</v>
      </c>
      <c r="D19" s="591">
        <v>10</v>
      </c>
      <c r="E19" s="591"/>
      <c r="F19" s="591"/>
      <c r="G19" s="591"/>
      <c r="H19" s="591"/>
      <c r="I19" s="591"/>
    </row>
    <row r="20" spans="1:9" ht="14.25" customHeight="1" x14ac:dyDescent="0.25">
      <c r="A20" s="592"/>
      <c r="B20" s="593"/>
      <c r="C20" s="591"/>
      <c r="D20" s="591"/>
      <c r="E20" s="591"/>
      <c r="F20" s="591"/>
      <c r="G20" s="591"/>
      <c r="H20" s="591"/>
      <c r="I20" s="591"/>
    </row>
    <row r="21" spans="1:9" ht="14.25" customHeight="1" x14ac:dyDescent="0.25">
      <c r="A21" s="592"/>
      <c r="B21" s="593" t="s">
        <v>114</v>
      </c>
      <c r="C21" s="591"/>
      <c r="D21" s="591"/>
      <c r="E21" s="591"/>
      <c r="F21" s="591"/>
      <c r="G21" s="591"/>
      <c r="H21" s="591"/>
      <c r="I21" s="591">
        <v>100</v>
      </c>
    </row>
    <row r="22" spans="1:9" ht="14.25" customHeight="1" x14ac:dyDescent="0.25">
      <c r="A22" s="592"/>
      <c r="B22" s="593"/>
      <c r="C22" s="591"/>
      <c r="D22" s="591"/>
      <c r="E22" s="591"/>
      <c r="F22" s="610"/>
      <c r="G22" s="591"/>
      <c r="H22" s="591"/>
      <c r="I22" s="591"/>
    </row>
    <row r="23" spans="1:9" ht="14.25" customHeight="1" x14ac:dyDescent="0.25">
      <c r="A23" s="589"/>
      <c r="B23" s="588" t="s">
        <v>1246</v>
      </c>
      <c r="C23" s="587">
        <v>1.2566387694824663</v>
      </c>
      <c r="D23" s="587">
        <v>0.34310956163343787</v>
      </c>
      <c r="E23" s="587"/>
      <c r="F23" s="607"/>
      <c r="G23" s="587">
        <v>517.84310170641902</v>
      </c>
      <c r="H23" s="587">
        <v>22.003790958332253</v>
      </c>
      <c r="I23" s="587"/>
    </row>
    <row r="24" spans="1:9" ht="14.25" customHeight="1" x14ac:dyDescent="0.25">
      <c r="A24" s="589"/>
      <c r="B24" s="600" t="s">
        <v>1245</v>
      </c>
      <c r="C24" s="599">
        <v>-3.2911757728080229</v>
      </c>
      <c r="D24" s="599">
        <v>-0.89861454547659325</v>
      </c>
      <c r="E24" s="599"/>
      <c r="F24" s="606"/>
      <c r="G24" s="599">
        <v>129.1256990020008</v>
      </c>
      <c r="H24" s="599">
        <v>5.4867099297565831</v>
      </c>
      <c r="I24" s="599"/>
    </row>
    <row r="25" spans="1:9" ht="14.25" customHeight="1" x14ac:dyDescent="0.25">
      <c r="A25" s="605" t="s">
        <v>1256</v>
      </c>
      <c r="B25" s="605"/>
      <c r="C25" s="603">
        <v>-2.034537003325557</v>
      </c>
      <c r="D25" s="603">
        <v>-1</v>
      </c>
      <c r="E25" s="603">
        <v>2353.4267467230484</v>
      </c>
      <c r="F25" s="603">
        <v>160.64346394013981</v>
      </c>
      <c r="G25" s="603">
        <v>646.96880070841974</v>
      </c>
      <c r="H25" s="603">
        <v>27.490500888088832</v>
      </c>
      <c r="I25" s="602">
        <v>146500</v>
      </c>
    </row>
    <row r="26" spans="1:9" ht="14.25" customHeight="1" x14ac:dyDescent="0.25">
      <c r="A26" s="589"/>
      <c r="B26" s="588" t="s">
        <v>1246</v>
      </c>
      <c r="C26" s="587">
        <v>27.130377065104231</v>
      </c>
      <c r="D26" s="587">
        <v>25.17900423675567</v>
      </c>
      <c r="E26" s="587"/>
      <c r="F26" s="607"/>
      <c r="G26" s="587">
        <v>478.32379848859887</v>
      </c>
      <c r="H26" s="587">
        <v>42.441269453043269</v>
      </c>
      <c r="I26" s="587"/>
    </row>
    <row r="27" spans="1:9" ht="14.25" customHeight="1" x14ac:dyDescent="0.25">
      <c r="A27" s="589"/>
      <c r="B27" s="600" t="s">
        <v>1245</v>
      </c>
      <c r="C27" s="599">
        <v>-7.108920785919727</v>
      </c>
      <c r="D27" s="599">
        <v>-6.5976062978373324</v>
      </c>
      <c r="E27" s="599"/>
      <c r="F27" s="606"/>
      <c r="G27" s="599">
        <v>67.184193061106555</v>
      </c>
      <c r="H27" s="599">
        <v>5.9611971005863875</v>
      </c>
      <c r="I27" s="599"/>
    </row>
    <row r="28" spans="1:9" ht="14.25" customHeight="1" x14ac:dyDescent="0.25">
      <c r="A28" s="592"/>
      <c r="B28" s="1424" t="s">
        <v>1255</v>
      </c>
      <c r="C28" s="1422">
        <v>20.021456279184505</v>
      </c>
      <c r="D28" s="1422">
        <v>19</v>
      </c>
      <c r="E28" s="1422">
        <v>1127.0251918779504</v>
      </c>
      <c r="F28" s="1422">
        <v>261.49076377678659</v>
      </c>
      <c r="G28" s="1422">
        <v>545.50799154970537</v>
      </c>
      <c r="H28" s="1422">
        <v>48.402466553629651</v>
      </c>
      <c r="I28" s="1422">
        <v>43100</v>
      </c>
    </row>
    <row r="29" spans="1:9" ht="14.25" customHeight="1" x14ac:dyDescent="0.25">
      <c r="A29" s="589"/>
      <c r="B29" s="588" t="s">
        <v>1246</v>
      </c>
      <c r="C29" s="587">
        <v>12.597852467017262</v>
      </c>
      <c r="D29" s="587">
        <v>13.693317898931806</v>
      </c>
      <c r="E29" s="587"/>
      <c r="F29" s="607"/>
      <c r="G29" s="587">
        <v>457.11596776748871</v>
      </c>
      <c r="H29" s="587">
        <v>37.164791050284776</v>
      </c>
      <c r="I29" s="587"/>
    </row>
    <row r="30" spans="1:9" ht="14.25" customHeight="1" x14ac:dyDescent="0.25">
      <c r="A30" s="589"/>
      <c r="B30" s="600" t="s">
        <v>1245</v>
      </c>
      <c r="C30" s="599">
        <v>1.4507787963836394</v>
      </c>
      <c r="D30" s="599">
        <v>1.5769334743300427</v>
      </c>
      <c r="E30" s="599"/>
      <c r="F30" s="606"/>
      <c r="G30" s="599">
        <v>82.51807041220259</v>
      </c>
      <c r="H30" s="599">
        <v>6.7089470965540663</v>
      </c>
      <c r="I30" s="599"/>
    </row>
    <row r="31" spans="1:9" ht="14.25" customHeight="1" x14ac:dyDescent="0.25">
      <c r="A31" s="589"/>
      <c r="B31" s="609" t="s">
        <v>1253</v>
      </c>
      <c r="C31" s="608">
        <v>14.048631263400901</v>
      </c>
      <c r="D31" s="608">
        <v>15</v>
      </c>
      <c r="E31" s="608">
        <v>1229.9705039347614</v>
      </c>
      <c r="F31" s="608">
        <v>334.23111519966341</v>
      </c>
      <c r="G31" s="608">
        <v>539.6340381796914</v>
      </c>
      <c r="H31" s="608">
        <v>43.873738146838846</v>
      </c>
      <c r="I31" s="608">
        <v>36800</v>
      </c>
    </row>
    <row r="32" spans="1:9" ht="14.25" customHeight="1" x14ac:dyDescent="0.25">
      <c r="A32" s="592"/>
      <c r="B32" s="593"/>
      <c r="C32" s="591"/>
      <c r="D32" s="591"/>
      <c r="E32" s="591"/>
      <c r="F32" s="591"/>
      <c r="G32" s="591"/>
      <c r="H32" s="591"/>
      <c r="I32" s="591"/>
    </row>
    <row r="33" spans="1:9" ht="14.25" customHeight="1" x14ac:dyDescent="0.25">
      <c r="A33" s="592"/>
      <c r="B33" s="593" t="s">
        <v>114</v>
      </c>
      <c r="C33" s="591"/>
      <c r="D33" s="591"/>
      <c r="E33" s="591"/>
      <c r="F33" s="591"/>
      <c r="G33" s="591"/>
      <c r="H33" s="591"/>
      <c r="I33" s="591">
        <v>-100</v>
      </c>
    </row>
    <row r="34" spans="1:9" ht="14.25" customHeight="1" x14ac:dyDescent="0.25">
      <c r="A34" s="592"/>
      <c r="B34" s="593"/>
      <c r="C34" s="591"/>
      <c r="D34" s="591"/>
      <c r="E34" s="591"/>
      <c r="F34" s="591"/>
      <c r="G34" s="591"/>
      <c r="H34" s="591"/>
      <c r="I34" s="591"/>
    </row>
    <row r="35" spans="1:9" ht="14.25" customHeight="1" x14ac:dyDescent="0.25">
      <c r="A35" s="589"/>
      <c r="B35" s="588" t="s">
        <v>1246</v>
      </c>
      <c r="C35" s="587">
        <v>39.728229532121489</v>
      </c>
      <c r="D35" s="587">
        <v>19.913899514847866</v>
      </c>
      <c r="E35" s="587"/>
      <c r="F35" s="607"/>
      <c r="G35" s="587">
        <v>935.43976625608752</v>
      </c>
      <c r="H35" s="587">
        <v>39.687801208883414</v>
      </c>
      <c r="I35" s="587"/>
    </row>
    <row r="36" spans="1:9" ht="14.25" customHeight="1" x14ac:dyDescent="0.25">
      <c r="A36" s="589"/>
      <c r="B36" s="600" t="s">
        <v>1245</v>
      </c>
      <c r="C36" s="599">
        <v>-5.6581419895360874</v>
      </c>
      <c r="D36" s="599">
        <v>-2.8361613982637031</v>
      </c>
      <c r="E36" s="599"/>
      <c r="F36" s="606"/>
      <c r="G36" s="599">
        <v>149.70226347330913</v>
      </c>
      <c r="H36" s="599">
        <v>6.3514016482618372</v>
      </c>
      <c r="I36" s="599"/>
    </row>
    <row r="37" spans="1:9" ht="14.25" customHeight="1" x14ac:dyDescent="0.25">
      <c r="A37" s="605" t="s">
        <v>1252</v>
      </c>
      <c r="B37" s="605"/>
      <c r="C37" s="603">
        <v>34.070087542585398</v>
      </c>
      <c r="D37" s="603">
        <v>17</v>
      </c>
      <c r="E37" s="603">
        <v>2356.9956958127118</v>
      </c>
      <c r="F37" s="603">
        <v>295.3628691494626</v>
      </c>
      <c r="G37" s="603">
        <v>1085.1420297293967</v>
      </c>
      <c r="H37" s="603">
        <v>46.039202857145249</v>
      </c>
      <c r="I37" s="602">
        <v>79800</v>
      </c>
    </row>
    <row r="38" spans="1:9" ht="14.25" customHeight="1" x14ac:dyDescent="0.25">
      <c r="A38" s="592"/>
      <c r="B38" s="588" t="s">
        <v>1246</v>
      </c>
      <c r="C38" s="587">
        <v>43.146048309070224</v>
      </c>
      <c r="D38" s="587">
        <v>45.536726447567524</v>
      </c>
      <c r="E38" s="587"/>
      <c r="F38" s="587"/>
      <c r="G38" s="587">
        <v>394.69997120219585</v>
      </c>
      <c r="H38" s="587">
        <v>66.146555919440516</v>
      </c>
      <c r="I38" s="587"/>
    </row>
    <row r="39" spans="1:9" ht="14.25" customHeight="1" x14ac:dyDescent="0.25">
      <c r="A39" s="589"/>
      <c r="B39" s="600" t="s">
        <v>1245</v>
      </c>
      <c r="C39" s="587">
        <v>-5.1573884157341903</v>
      </c>
      <c r="D39" s="599">
        <v>-5.4431540007748707</v>
      </c>
      <c r="E39" s="599"/>
      <c r="F39" s="599"/>
      <c r="G39" s="599">
        <v>54.363568771080928</v>
      </c>
      <c r="H39" s="599">
        <v>9.1106235218206404</v>
      </c>
      <c r="I39" s="587"/>
    </row>
    <row r="40" spans="1:9" ht="14.25" customHeight="1" x14ac:dyDescent="0.25">
      <c r="A40" s="592"/>
      <c r="B40" s="1423" t="s">
        <v>500</v>
      </c>
      <c r="C40" s="1422">
        <v>37.988659893336035</v>
      </c>
      <c r="D40" s="1422">
        <v>40</v>
      </c>
      <c r="E40" s="591">
        <v>596.70524899723955</v>
      </c>
      <c r="F40" s="591">
        <v>157.44201820507641</v>
      </c>
      <c r="G40" s="591">
        <v>449.06353997327676</v>
      </c>
      <c r="H40" s="591">
        <v>75.257179441261158</v>
      </c>
      <c r="I40" s="1422">
        <v>37900</v>
      </c>
    </row>
    <row r="41" spans="1:9" ht="14.25" customHeight="1" x14ac:dyDescent="0.25">
      <c r="A41" s="589"/>
      <c r="B41" s="588" t="s">
        <v>1246</v>
      </c>
      <c r="C41" s="587">
        <v>23.654663572424163</v>
      </c>
      <c r="D41" s="587">
        <v>78.848878574747218</v>
      </c>
      <c r="E41" s="587"/>
      <c r="F41" s="587"/>
      <c r="G41" s="587">
        <v>105.57821657910802</v>
      </c>
      <c r="H41" s="587">
        <v>34.67221861673675</v>
      </c>
      <c r="I41" s="587"/>
    </row>
    <row r="42" spans="1:9" ht="14.25" customHeight="1" x14ac:dyDescent="0.25">
      <c r="A42" s="589"/>
      <c r="B42" s="600" t="s">
        <v>1245</v>
      </c>
      <c r="C42" s="587">
        <v>25.350250187709356</v>
      </c>
      <c r="D42" s="599">
        <v>84.500833959031183</v>
      </c>
      <c r="E42" s="599"/>
      <c r="F42" s="599"/>
      <c r="G42" s="599">
        <v>158.54909451044324</v>
      </c>
      <c r="H42" s="599">
        <v>52.068021647559718</v>
      </c>
      <c r="I42" s="587"/>
    </row>
    <row r="43" spans="1:9" ht="14.25" customHeight="1" x14ac:dyDescent="0.25">
      <c r="A43" s="592"/>
      <c r="B43" s="1423" t="s">
        <v>1204</v>
      </c>
      <c r="C43" s="1422">
        <v>49.004913760133519</v>
      </c>
      <c r="D43" s="1422">
        <v>163</v>
      </c>
      <c r="E43" s="591">
        <v>304.50378081125729</v>
      </c>
      <c r="F43" s="591">
        <v>253.75315067604777</v>
      </c>
      <c r="G43" s="591">
        <v>264.12731108955126</v>
      </c>
      <c r="H43" s="591">
        <v>86.74024026429646</v>
      </c>
      <c r="I43" s="1422">
        <v>12000</v>
      </c>
    </row>
    <row r="44" spans="1:9" ht="14.25" customHeight="1" x14ac:dyDescent="0.25">
      <c r="A44" s="589"/>
      <c r="B44" s="588" t="s">
        <v>1246</v>
      </c>
      <c r="C44" s="587">
        <v>8.7959740800502981</v>
      </c>
      <c r="D44" s="587">
        <v>92.58920084263471</v>
      </c>
      <c r="E44" s="587"/>
      <c r="F44" s="587"/>
      <c r="G44" s="587">
        <v>24.744661928460342</v>
      </c>
      <c r="H44" s="587">
        <v>36.663159427696989</v>
      </c>
      <c r="I44" s="587"/>
    </row>
    <row r="45" spans="1:9" ht="14.25" customHeight="1" x14ac:dyDescent="0.25">
      <c r="A45" s="589"/>
      <c r="B45" s="600" t="s">
        <v>1245</v>
      </c>
      <c r="C45" s="587">
        <v>0.20846591994969821</v>
      </c>
      <c r="D45" s="599">
        <v>2.1943781047336652</v>
      </c>
      <c r="E45" s="599"/>
      <c r="F45" s="599"/>
      <c r="G45" s="599">
        <v>20.498216096423018</v>
      </c>
      <c r="H45" s="599">
        <v>30.371373304646447</v>
      </c>
      <c r="I45" s="587"/>
    </row>
    <row r="46" spans="1:9" ht="14.25" customHeight="1" x14ac:dyDescent="0.25">
      <c r="A46" s="592"/>
      <c r="B46" s="1423" t="s">
        <v>1250</v>
      </c>
      <c r="C46" s="1422">
        <v>9.0044399999999971</v>
      </c>
      <c r="D46" s="1422">
        <v>95</v>
      </c>
      <c r="E46" s="591">
        <v>67.49189735614307</v>
      </c>
      <c r="F46" s="591">
        <v>177.61025620037648</v>
      </c>
      <c r="G46" s="591">
        <v>45.24287802488336</v>
      </c>
      <c r="H46" s="591">
        <v>67.034532732343436</v>
      </c>
      <c r="I46" s="1422">
        <v>3800</v>
      </c>
    </row>
    <row r="47" spans="1:9" ht="14.25" customHeight="1" x14ac:dyDescent="0.25">
      <c r="A47" s="592"/>
      <c r="B47" s="593"/>
      <c r="C47" s="591"/>
      <c r="D47" s="591"/>
      <c r="E47" s="591"/>
      <c r="F47" s="591"/>
      <c r="G47" s="591"/>
      <c r="H47" s="591"/>
      <c r="I47" s="591"/>
    </row>
    <row r="48" spans="1:9" ht="14.25" customHeight="1" x14ac:dyDescent="0.25">
      <c r="A48" s="589"/>
      <c r="B48" s="593" t="s">
        <v>1068</v>
      </c>
      <c r="C48" s="587"/>
      <c r="D48" s="587"/>
      <c r="E48" s="587"/>
      <c r="F48" s="587"/>
      <c r="G48" s="587"/>
      <c r="H48" s="587"/>
      <c r="I48" s="587">
        <v>26600</v>
      </c>
    </row>
    <row r="49" spans="1:9" ht="14.25" customHeight="1" x14ac:dyDescent="0.25">
      <c r="A49" s="589"/>
      <c r="B49" s="588"/>
      <c r="C49" s="587"/>
      <c r="D49" s="587"/>
      <c r="E49" s="587"/>
      <c r="F49" s="587"/>
      <c r="G49" s="587"/>
      <c r="H49" s="587"/>
      <c r="I49" s="587"/>
    </row>
    <row r="50" spans="1:9" ht="14.25" customHeight="1" x14ac:dyDescent="0.25">
      <c r="A50" s="589"/>
      <c r="B50" s="588" t="s">
        <v>1246</v>
      </c>
      <c r="C50" s="587">
        <v>75.596685961544679</v>
      </c>
      <c r="D50" s="587">
        <v>37.657128747967462</v>
      </c>
      <c r="E50" s="587"/>
      <c r="F50" s="587"/>
      <c r="G50" s="587">
        <v>525.02284970976416</v>
      </c>
      <c r="H50" s="587">
        <v>54.198652544546555</v>
      </c>
      <c r="I50" s="587"/>
    </row>
    <row r="51" spans="1:9" ht="14.25" customHeight="1" x14ac:dyDescent="0.25">
      <c r="A51" s="589"/>
      <c r="B51" s="588" t="s">
        <v>1245</v>
      </c>
      <c r="C51" s="599">
        <v>20.401327691924866</v>
      </c>
      <c r="D51" s="599">
        <v>10.162554267459461</v>
      </c>
      <c r="E51" s="599"/>
      <c r="F51" s="599"/>
      <c r="G51" s="599">
        <v>233.4108793779472</v>
      </c>
      <c r="H51" s="599">
        <v>24.095246823096804</v>
      </c>
      <c r="I51" s="599"/>
    </row>
    <row r="52" spans="1:9" ht="14.25" customHeight="1" x14ac:dyDescent="0.25">
      <c r="A52" s="605" t="s">
        <v>1249</v>
      </c>
      <c r="B52" s="605"/>
      <c r="C52" s="603">
        <v>95.998013653469556</v>
      </c>
      <c r="D52" s="603">
        <v>48</v>
      </c>
      <c r="E52" s="603">
        <v>968.70092716463989</v>
      </c>
      <c r="F52" s="603">
        <v>120.63523376894642</v>
      </c>
      <c r="G52" s="603">
        <v>758.4337290877113</v>
      </c>
      <c r="H52" s="603">
        <v>78.293899367643348</v>
      </c>
      <c r="I52" s="602">
        <v>80300</v>
      </c>
    </row>
    <row r="53" spans="1:9" ht="14.25" customHeight="1" x14ac:dyDescent="0.25">
      <c r="A53" s="589"/>
      <c r="B53" s="889"/>
      <c r="C53" s="888"/>
      <c r="D53" s="888"/>
      <c r="E53" s="888"/>
      <c r="F53" s="888"/>
      <c r="G53" s="888"/>
      <c r="H53" s="888"/>
      <c r="I53" s="888"/>
    </row>
    <row r="54" spans="1:9" ht="14.25" customHeight="1" x14ac:dyDescent="0.25">
      <c r="A54" s="605" t="s">
        <v>1248</v>
      </c>
      <c r="B54" s="604"/>
      <c r="C54" s="603"/>
      <c r="D54" s="603"/>
      <c r="E54" s="603"/>
      <c r="F54" s="603"/>
      <c r="G54" s="603"/>
      <c r="H54" s="603"/>
      <c r="I54" s="602">
        <v>11500</v>
      </c>
    </row>
    <row r="55" spans="1:9" ht="14.25" customHeight="1" x14ac:dyDescent="0.25">
      <c r="A55" s="589"/>
      <c r="B55" s="588"/>
      <c r="C55" s="599"/>
      <c r="D55" s="599"/>
      <c r="E55" s="599"/>
      <c r="F55" s="599"/>
      <c r="G55" s="599"/>
      <c r="H55" s="599"/>
      <c r="I55" s="599"/>
    </row>
    <row r="56" spans="1:9" ht="14.25" customHeight="1" x14ac:dyDescent="0.25">
      <c r="A56" s="605" t="s">
        <v>1068</v>
      </c>
      <c r="B56" s="604"/>
      <c r="C56" s="603">
        <v>0.50049099999999225</v>
      </c>
      <c r="D56" s="603"/>
      <c r="E56" s="603">
        <v>17.163028247067686</v>
      </c>
      <c r="F56" s="603"/>
      <c r="G56" s="603">
        <v>6.7267600000000201</v>
      </c>
      <c r="H56" s="603"/>
      <c r="I56" s="602">
        <v>-100</v>
      </c>
    </row>
    <row r="57" spans="1:9" ht="14.25" customHeight="1" x14ac:dyDescent="0.25">
      <c r="A57" s="589"/>
      <c r="B57" s="889"/>
      <c r="C57" s="888"/>
      <c r="D57" s="888"/>
      <c r="E57" s="888"/>
      <c r="F57" s="888"/>
      <c r="G57" s="888"/>
      <c r="H57" s="888"/>
      <c r="I57" s="888"/>
    </row>
    <row r="58" spans="1:9" ht="14.25" customHeight="1" x14ac:dyDescent="0.25">
      <c r="A58" s="586"/>
      <c r="B58" s="588" t="s">
        <v>1246</v>
      </c>
      <c r="C58" s="587">
        <v>117.08204526314863</v>
      </c>
      <c r="D58" s="587">
        <v>14.687964184043857</v>
      </c>
      <c r="E58" s="587"/>
      <c r="F58" s="587"/>
      <c r="G58" s="587">
        <v>1984.7267376722712</v>
      </c>
      <c r="H58" s="587">
        <v>34.842467513350869</v>
      </c>
      <c r="I58" s="587"/>
    </row>
    <row r="59" spans="1:9" ht="14.25" customHeight="1" thickBot="1" x14ac:dyDescent="0.3">
      <c r="A59" s="601"/>
      <c r="B59" s="600" t="s">
        <v>1245</v>
      </c>
      <c r="C59" s="587">
        <v>11.852009929580756</v>
      </c>
      <c r="D59" s="599">
        <v>1.4798415005761956</v>
      </c>
      <c r="E59" s="587"/>
      <c r="F59" s="587"/>
      <c r="G59" s="587">
        <v>512.84458185325707</v>
      </c>
      <c r="H59" s="599">
        <v>8.9978724039918578</v>
      </c>
      <c r="I59" s="587"/>
    </row>
    <row r="60" spans="1:9" ht="14.25" customHeight="1" thickBot="1" x14ac:dyDescent="0.3">
      <c r="A60" s="598" t="s">
        <v>1244</v>
      </c>
      <c r="B60" s="597"/>
      <c r="C60" s="595">
        <v>128.93405519272937</v>
      </c>
      <c r="D60" s="596">
        <v>16</v>
      </c>
      <c r="E60" s="595">
        <v>5696.2863979474687</v>
      </c>
      <c r="F60" s="595">
        <v>179.12850308010911</v>
      </c>
      <c r="G60" s="595">
        <v>2497.2713195255283</v>
      </c>
      <c r="H60" s="595">
        <v>43.840339917342725</v>
      </c>
      <c r="I60" s="594">
        <v>318000</v>
      </c>
    </row>
    <row r="61" spans="1:9" ht="14.25" customHeight="1" x14ac:dyDescent="0.25">
      <c r="A61" s="589"/>
      <c r="B61" s="588"/>
      <c r="C61" s="587"/>
      <c r="D61" s="587"/>
      <c r="E61" s="587"/>
      <c r="F61" s="587"/>
      <c r="G61" s="587"/>
      <c r="H61" s="587"/>
      <c r="I61" s="587"/>
    </row>
    <row r="62" spans="1:9" ht="14.25" customHeight="1" thickBot="1" x14ac:dyDescent="0.3">
      <c r="A62" s="1420"/>
      <c r="B62" s="1420"/>
      <c r="C62" s="1420"/>
      <c r="D62" s="1420"/>
      <c r="E62" s="1419"/>
      <c r="F62" s="1419"/>
      <c r="G62" s="1419"/>
      <c r="H62" s="1419"/>
      <c r="I62" s="1419"/>
    </row>
    <row r="63" spans="1:9" ht="14.25" customHeight="1" x14ac:dyDescent="0.25">
      <c r="A63" s="1408" t="s">
        <v>701</v>
      </c>
      <c r="B63" s="1426"/>
      <c r="C63" s="1416"/>
      <c r="D63" s="1416"/>
      <c r="E63" s="1415">
        <v>5550</v>
      </c>
      <c r="F63" s="1415"/>
      <c r="G63" s="1415">
        <v>2426</v>
      </c>
      <c r="H63" s="1415">
        <v>44</v>
      </c>
      <c r="I63" s="1415"/>
    </row>
    <row r="64" spans="1:9" ht="14.25" customHeight="1" thickBot="1" x14ac:dyDescent="0.3">
      <c r="A64" s="1410" t="s">
        <v>702</v>
      </c>
      <c r="B64" s="1425"/>
      <c r="C64" s="1412"/>
      <c r="D64" s="1412"/>
      <c r="E64" s="1410"/>
      <c r="F64" s="1410">
        <v>163</v>
      </c>
      <c r="G64" s="1410"/>
      <c r="H64" s="1410"/>
      <c r="I64" s="1410">
        <v>337950</v>
      </c>
    </row>
    <row r="65" spans="1:9" ht="14.25" customHeight="1" x14ac:dyDescent="0.25">
      <c r="B65" s="1375"/>
      <c r="C65" s="1375"/>
      <c r="D65" s="1407"/>
      <c r="I65" s="587"/>
    </row>
    <row r="66" spans="1:9" ht="14.25" customHeight="1" x14ac:dyDescent="0.25">
      <c r="A66" s="1375" t="s">
        <v>703</v>
      </c>
      <c r="G66" s="1406"/>
      <c r="H66" s="1406"/>
      <c r="I66" s="591"/>
    </row>
    <row r="67" spans="1:9" ht="14.25" customHeight="1" x14ac:dyDescent="0.25">
      <c r="A67" s="1375" t="s">
        <v>704</v>
      </c>
      <c r="I67" s="587"/>
    </row>
    <row r="68" spans="1:9" x14ac:dyDescent="0.25">
      <c r="A68" s="586"/>
      <c r="B68" s="586"/>
      <c r="C68" s="591"/>
      <c r="D68" s="591"/>
      <c r="E68" s="591"/>
      <c r="F68" s="591"/>
      <c r="G68" s="591"/>
      <c r="H68" s="591"/>
      <c r="I68" s="591"/>
    </row>
    <row r="69" spans="1:9" x14ac:dyDescent="0.25">
      <c r="A69" s="589"/>
      <c r="B69" s="587"/>
      <c r="C69" s="587"/>
      <c r="D69" s="587"/>
      <c r="E69" s="587"/>
      <c r="F69" s="587"/>
      <c r="G69" s="587"/>
      <c r="H69" s="587"/>
      <c r="I69" s="587"/>
    </row>
    <row r="70" spans="1:9" x14ac:dyDescent="0.25">
      <c r="A70" s="586"/>
      <c r="B70" s="586"/>
      <c r="C70" s="591"/>
      <c r="D70" s="591"/>
      <c r="E70" s="591"/>
      <c r="F70" s="591"/>
      <c r="G70" s="591"/>
      <c r="H70" s="591"/>
      <c r="I70" s="591"/>
    </row>
    <row r="71" spans="1:9" x14ac:dyDescent="0.25">
      <c r="A71" s="589"/>
      <c r="B71" s="588"/>
      <c r="C71" s="587"/>
      <c r="D71" s="587"/>
      <c r="E71" s="587"/>
      <c r="F71" s="587"/>
      <c r="G71" s="587"/>
      <c r="H71" s="587"/>
      <c r="I71" s="587"/>
    </row>
    <row r="72" spans="1:9" x14ac:dyDescent="0.25">
      <c r="A72" s="586"/>
      <c r="B72" s="586"/>
      <c r="C72" s="591"/>
      <c r="D72" s="591"/>
      <c r="E72" s="591"/>
      <c r="F72" s="591"/>
      <c r="G72" s="591"/>
      <c r="H72" s="591"/>
      <c r="I72" s="591"/>
    </row>
    <row r="73" spans="1:9" x14ac:dyDescent="0.25">
      <c r="A73" s="589"/>
      <c r="B73" s="587"/>
      <c r="C73" s="587"/>
      <c r="D73" s="587"/>
      <c r="E73" s="587"/>
      <c r="F73" s="587"/>
      <c r="G73" s="587"/>
      <c r="H73" s="587"/>
      <c r="I73" s="587"/>
    </row>
    <row r="74" spans="1:9" x14ac:dyDescent="0.25">
      <c r="A74" s="586"/>
      <c r="B74" s="588"/>
      <c r="C74" s="587"/>
      <c r="D74" s="587"/>
      <c r="E74" s="587"/>
      <c r="F74" s="587"/>
      <c r="G74" s="587"/>
      <c r="H74" s="590"/>
      <c r="I74" s="587"/>
    </row>
    <row r="75" spans="1:9" x14ac:dyDescent="0.25">
      <c r="A75" s="589"/>
      <c r="B75" s="588"/>
      <c r="C75" s="587"/>
      <c r="D75" s="587"/>
      <c r="E75" s="587"/>
      <c r="F75" s="587"/>
      <c r="G75" s="587"/>
      <c r="H75" s="587"/>
      <c r="I75" s="587"/>
    </row>
    <row r="76" spans="1:9" x14ac:dyDescent="0.25">
      <c r="A76" s="586"/>
      <c r="B76" s="586"/>
      <c r="C76" s="584"/>
      <c r="D76" s="585"/>
      <c r="E76" s="584"/>
      <c r="F76" s="584"/>
      <c r="G76" s="584"/>
      <c r="H76" s="584"/>
      <c r="I76" s="584"/>
    </row>
    <row r="77" spans="1:9" x14ac:dyDescent="0.25">
      <c r="A77" s="1406"/>
      <c r="B77" s="1406"/>
      <c r="C77" s="1406"/>
      <c r="D77" s="1406"/>
      <c r="E77" s="1406"/>
      <c r="F77" s="1406"/>
      <c r="G77" s="1406"/>
      <c r="H77" s="1406"/>
      <c r="I77" s="1393"/>
    </row>
    <row r="78" spans="1:9" x14ac:dyDescent="0.25">
      <c r="A78" s="1406"/>
      <c r="B78" s="1406"/>
      <c r="C78" s="1406"/>
      <c r="D78" s="1406"/>
      <c r="E78" s="1406"/>
      <c r="F78" s="1406"/>
      <c r="G78" s="1406"/>
      <c r="H78" s="1406"/>
      <c r="I78" s="1393"/>
    </row>
    <row r="79" spans="1:9" x14ac:dyDescent="0.25">
      <c r="A79" s="1406"/>
      <c r="B79" s="1406"/>
      <c r="C79" s="1406"/>
      <c r="D79" s="1406"/>
      <c r="E79" s="1406"/>
      <c r="F79" s="1406"/>
      <c r="G79" s="1406"/>
      <c r="H79" s="1406"/>
      <c r="I79" s="1393"/>
    </row>
    <row r="80" spans="1:9" x14ac:dyDescent="0.25">
      <c r="A80" s="1406"/>
      <c r="B80" s="1406"/>
      <c r="C80" s="1406"/>
      <c r="D80" s="1406"/>
      <c r="E80" s="1406"/>
      <c r="F80" s="1406"/>
      <c r="G80" s="1406"/>
      <c r="H80" s="1406"/>
      <c r="I80" s="1393"/>
    </row>
    <row r="81" spans="1:9" x14ac:dyDescent="0.25">
      <c r="A81" s="1406"/>
      <c r="B81" s="1406"/>
      <c r="C81" s="1406"/>
      <c r="D81" s="1406"/>
      <c r="E81" s="1406"/>
      <c r="F81" s="1406"/>
      <c r="G81" s="1406"/>
      <c r="H81" s="1406"/>
      <c r="I81" s="1393"/>
    </row>
    <row r="82" spans="1:9" x14ac:dyDescent="0.25">
      <c r="A82" s="1406"/>
      <c r="B82" s="1406"/>
      <c r="C82" s="1406"/>
      <c r="D82" s="1406"/>
      <c r="E82" s="1406"/>
      <c r="F82" s="1406"/>
      <c r="G82" s="1406"/>
      <c r="H82" s="1406"/>
      <c r="I82" s="1393"/>
    </row>
    <row r="83" spans="1:9" x14ac:dyDescent="0.25">
      <c r="A83" s="1406"/>
      <c r="B83" s="1406"/>
      <c r="C83" s="1406"/>
      <c r="D83" s="1406"/>
      <c r="E83" s="1406"/>
      <c r="F83" s="1406"/>
      <c r="G83" s="1406"/>
      <c r="H83" s="1406"/>
      <c r="I83" s="1393"/>
    </row>
    <row r="84" spans="1:9" x14ac:dyDescent="0.25">
      <c r="A84" s="1406"/>
      <c r="B84" s="1406"/>
      <c r="C84" s="1406"/>
      <c r="D84" s="1406"/>
      <c r="E84" s="1406"/>
      <c r="F84" s="1406"/>
      <c r="G84" s="1406"/>
      <c r="H84" s="1406"/>
      <c r="I84" s="1393"/>
    </row>
    <row r="85" spans="1:9" x14ac:dyDescent="0.25">
      <c r="A85" s="1406"/>
      <c r="B85" s="1406"/>
      <c r="C85" s="1406"/>
      <c r="D85" s="1406"/>
      <c r="E85" s="1406"/>
      <c r="F85" s="1406"/>
      <c r="G85" s="1406"/>
      <c r="H85" s="1406"/>
      <c r="I85" s="1393"/>
    </row>
    <row r="86" spans="1:9" x14ac:dyDescent="0.25">
      <c r="A86" s="1406"/>
      <c r="B86" s="1406"/>
      <c r="C86" s="1406"/>
      <c r="D86" s="1406"/>
      <c r="E86" s="1406"/>
      <c r="F86" s="1406"/>
      <c r="G86" s="1406"/>
      <c r="H86" s="1406"/>
      <c r="I86" s="1393"/>
    </row>
    <row r="87" spans="1:9" x14ac:dyDescent="0.25">
      <c r="A87" s="1406"/>
      <c r="B87" s="1406"/>
      <c r="C87" s="1406"/>
      <c r="D87" s="1406"/>
      <c r="E87" s="1406"/>
      <c r="F87" s="1406"/>
      <c r="G87" s="1406"/>
      <c r="H87" s="1406"/>
      <c r="I87" s="1393"/>
    </row>
    <row r="88" spans="1:9" x14ac:dyDescent="0.25">
      <c r="A88" s="1406"/>
      <c r="B88" s="1406"/>
      <c r="C88" s="1406"/>
      <c r="D88" s="1406"/>
      <c r="E88" s="1406"/>
      <c r="F88" s="1406"/>
      <c r="G88" s="1406"/>
      <c r="H88" s="1406"/>
      <c r="I88" s="1393"/>
    </row>
    <row r="89" spans="1:9" x14ac:dyDescent="0.25">
      <c r="A89" s="1406"/>
      <c r="B89" s="1406"/>
      <c r="C89" s="1406"/>
      <c r="D89" s="1406"/>
      <c r="E89" s="1406"/>
      <c r="F89" s="1406"/>
      <c r="G89" s="1406"/>
      <c r="H89" s="1406"/>
      <c r="I89" s="1393"/>
    </row>
    <row r="90" spans="1:9" x14ac:dyDescent="0.25">
      <c r="A90" s="1406"/>
      <c r="B90" s="1406"/>
      <c r="C90" s="1406"/>
      <c r="D90" s="1406"/>
      <c r="E90" s="1406"/>
      <c r="F90" s="1406"/>
      <c r="G90" s="1406"/>
      <c r="H90" s="1406"/>
      <c r="I90" s="1393"/>
    </row>
    <row r="91" spans="1:9" x14ac:dyDescent="0.25">
      <c r="A91" s="1406"/>
      <c r="B91" s="1406"/>
      <c r="C91" s="1406"/>
      <c r="D91" s="1406"/>
      <c r="E91" s="1406"/>
      <c r="F91" s="1406"/>
      <c r="G91" s="1406"/>
      <c r="H91" s="1406"/>
      <c r="I91" s="1393"/>
    </row>
    <row r="92" spans="1:9" x14ac:dyDescent="0.25">
      <c r="A92" s="1406"/>
      <c r="B92" s="1406"/>
      <c r="C92" s="1406"/>
      <c r="D92" s="1406"/>
      <c r="E92" s="1406"/>
      <c r="F92" s="1406"/>
      <c r="G92" s="1406"/>
      <c r="H92" s="1406"/>
      <c r="I92" s="1393"/>
    </row>
    <row r="93" spans="1:9" x14ac:dyDescent="0.25">
      <c r="A93" s="1406"/>
      <c r="B93" s="1406"/>
      <c r="C93" s="1406"/>
      <c r="D93" s="1406"/>
      <c r="E93" s="1406"/>
      <c r="F93" s="1406"/>
      <c r="G93" s="1406"/>
      <c r="H93" s="1406"/>
      <c r="I93" s="1393"/>
    </row>
    <row r="94" spans="1:9" x14ac:dyDescent="0.25">
      <c r="I94" s="1375"/>
    </row>
    <row r="95" spans="1:9" x14ac:dyDescent="0.25">
      <c r="I95" s="1375"/>
    </row>
    <row r="96" spans="1:9" x14ac:dyDescent="0.25">
      <c r="I96" s="1375"/>
    </row>
    <row r="97" spans="9:9" x14ac:dyDescent="0.25">
      <c r="I97" s="1375"/>
    </row>
    <row r="98" spans="9:9" x14ac:dyDescent="0.25">
      <c r="I98" s="1375"/>
    </row>
  </sheetData>
  <pageMargins left="0.7" right="0.7" top="0.75" bottom="0.75" header="0.3" footer="0.3"/>
  <pageSetup paperSize="9" scale="8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106"/>
  <sheetViews>
    <sheetView view="pageBreakPreview" zoomScale="60" zoomScaleNormal="100" workbookViewId="0">
      <selection activeCell="P24" sqref="P24"/>
    </sheetView>
  </sheetViews>
  <sheetFormatPr defaultRowHeight="15" x14ac:dyDescent="0.25"/>
  <cols>
    <col min="1" max="1" width="28.1640625" style="1318" customWidth="1"/>
    <col min="2" max="2" width="7.5" style="1318" customWidth="1"/>
    <col min="3" max="4" width="10" style="1319" customWidth="1"/>
    <col min="5" max="5" width="6" style="1319" bestFit="1" customWidth="1"/>
    <col min="6" max="10" width="10" style="1319" customWidth="1"/>
    <col min="11" max="16384" width="9.33203125" style="1317"/>
  </cols>
  <sheetData>
    <row r="1" spans="1:10" x14ac:dyDescent="0.25">
      <c r="A1" s="1456" t="s">
        <v>1431</v>
      </c>
      <c r="B1" s="1455"/>
      <c r="C1" s="1455"/>
      <c r="D1" s="1455"/>
      <c r="E1" s="1455"/>
      <c r="F1" s="1455"/>
      <c r="G1" s="1455"/>
      <c r="H1" s="1455"/>
      <c r="I1" s="1455"/>
      <c r="J1" s="1455"/>
    </row>
    <row r="2" spans="1:10" x14ac:dyDescent="0.25">
      <c r="A2" s="1429"/>
      <c r="B2" s="1440"/>
      <c r="C2" s="1440"/>
      <c r="D2" s="1440"/>
      <c r="E2" s="1440"/>
      <c r="F2" s="1440"/>
      <c r="G2" s="1440"/>
      <c r="H2" s="1440"/>
      <c r="I2" s="1440"/>
      <c r="J2" s="1440"/>
    </row>
    <row r="3" spans="1:10" x14ac:dyDescent="0.25">
      <c r="A3" s="1429"/>
      <c r="B3" s="1440"/>
      <c r="C3" s="1440"/>
      <c r="D3" s="1440"/>
      <c r="E3" s="1440"/>
      <c r="F3" s="1440"/>
      <c r="G3" s="1440"/>
      <c r="H3" s="1440"/>
      <c r="I3" s="1440"/>
      <c r="J3" s="1440"/>
    </row>
    <row r="4" spans="1:10" ht="15.75" thickBot="1" x14ac:dyDescent="0.3">
      <c r="A4" s="1454" t="s">
        <v>412</v>
      </c>
      <c r="B4" s="1453" t="s">
        <v>1364</v>
      </c>
      <c r="C4" s="1453" t="s">
        <v>580</v>
      </c>
      <c r="D4" s="1453" t="s">
        <v>131</v>
      </c>
      <c r="E4" s="1453" t="s">
        <v>132</v>
      </c>
      <c r="F4" s="1453" t="s">
        <v>133</v>
      </c>
      <c r="G4" s="1453" t="s">
        <v>134</v>
      </c>
      <c r="H4" s="1453" t="s">
        <v>135</v>
      </c>
      <c r="I4" s="1453" t="s">
        <v>136</v>
      </c>
      <c r="J4" s="1453" t="s">
        <v>137</v>
      </c>
    </row>
    <row r="5" spans="1:10" x14ac:dyDescent="0.25">
      <c r="A5" s="1452" t="s">
        <v>681</v>
      </c>
      <c r="B5" s="1449">
        <v>2.8865814723353513</v>
      </c>
      <c r="C5" s="1449">
        <v>3.08</v>
      </c>
      <c r="D5" s="1449">
        <v>2.93</v>
      </c>
      <c r="E5" s="1449">
        <v>2.9</v>
      </c>
      <c r="F5" s="1449">
        <v>2.96</v>
      </c>
      <c r="G5" s="1449">
        <v>3.02</v>
      </c>
      <c r="H5" s="1449">
        <v>3.18</v>
      </c>
      <c r="I5" s="1449">
        <v>2.92</v>
      </c>
      <c r="J5" s="1449">
        <v>3.07</v>
      </c>
    </row>
    <row r="6" spans="1:10" x14ac:dyDescent="0.25">
      <c r="A6" s="1450" t="s">
        <v>652</v>
      </c>
      <c r="B6" s="1449">
        <v>1.4286246948120058</v>
      </c>
      <c r="C6" s="1449">
        <v>1.48</v>
      </c>
      <c r="D6" s="1449">
        <v>1.49</v>
      </c>
      <c r="E6" s="1449">
        <v>1.54</v>
      </c>
      <c r="F6" s="1449">
        <v>1.55</v>
      </c>
      <c r="G6" s="1449">
        <v>1.73</v>
      </c>
      <c r="H6" s="1449">
        <v>1.69</v>
      </c>
      <c r="I6" s="1449">
        <v>1.73</v>
      </c>
      <c r="J6" s="1449">
        <v>1.9</v>
      </c>
    </row>
    <row r="7" spans="1:10" x14ac:dyDescent="0.25">
      <c r="A7" s="1450" t="s">
        <v>1268</v>
      </c>
      <c r="B7" s="1449">
        <v>1.8002515472456357</v>
      </c>
      <c r="C7" s="1449">
        <v>2.0099999999999998</v>
      </c>
      <c r="D7" s="1449">
        <v>1.93</v>
      </c>
      <c r="E7" s="1449">
        <v>1.85</v>
      </c>
      <c r="F7" s="1449">
        <v>1.8</v>
      </c>
      <c r="G7" s="1449">
        <v>1.87</v>
      </c>
      <c r="H7" s="1449">
        <v>1.54</v>
      </c>
      <c r="I7" s="1449">
        <v>1.47</v>
      </c>
      <c r="J7" s="1449">
        <v>1.49</v>
      </c>
    </row>
    <row r="8" spans="1:10" x14ac:dyDescent="0.25">
      <c r="A8" s="1450" t="s">
        <v>658</v>
      </c>
      <c r="B8" s="1449">
        <v>0.20331689747591813</v>
      </c>
      <c r="C8" s="1449">
        <v>0.23</v>
      </c>
      <c r="D8" s="1449">
        <v>0.27</v>
      </c>
      <c r="E8" s="1449">
        <v>0.23</v>
      </c>
      <c r="F8" s="1449">
        <v>0.22</v>
      </c>
      <c r="G8" s="1449">
        <v>0.23</v>
      </c>
      <c r="H8" s="1449">
        <v>0.22</v>
      </c>
      <c r="I8" s="1449">
        <v>0.24</v>
      </c>
      <c r="J8" s="1449">
        <v>0.18</v>
      </c>
    </row>
    <row r="9" spans="1:10" x14ac:dyDescent="0.25">
      <c r="A9" s="1450" t="s">
        <v>659</v>
      </c>
      <c r="B9" s="1449">
        <v>0.18079343424327335</v>
      </c>
      <c r="C9" s="1449">
        <v>0.25</v>
      </c>
      <c r="D9" s="1449">
        <v>0.25</v>
      </c>
      <c r="E9" s="1449">
        <v>0.25</v>
      </c>
      <c r="F9" s="1449">
        <v>0.25</v>
      </c>
      <c r="G9" s="1449">
        <v>0.26</v>
      </c>
      <c r="H9" s="1449">
        <v>0.28999999999999998</v>
      </c>
      <c r="I9" s="1449">
        <v>0.25</v>
      </c>
      <c r="J9" s="1449">
        <v>0.28000000000000003</v>
      </c>
    </row>
    <row r="10" spans="1:10" x14ac:dyDescent="0.25">
      <c r="A10" s="1450" t="s">
        <v>662</v>
      </c>
      <c r="B10" s="1449">
        <v>0.76580433455947361</v>
      </c>
      <c r="C10" s="1449">
        <v>0.76</v>
      </c>
      <c r="D10" s="1449">
        <v>0.76</v>
      </c>
      <c r="E10" s="1449">
        <v>0.81</v>
      </c>
      <c r="F10" s="1449">
        <v>0.81</v>
      </c>
      <c r="G10" s="1449">
        <v>0.8</v>
      </c>
      <c r="H10" s="1449">
        <v>0.83</v>
      </c>
      <c r="I10" s="1449">
        <v>0.79</v>
      </c>
      <c r="J10" s="1449">
        <v>0.82</v>
      </c>
    </row>
    <row r="11" spans="1:10" x14ac:dyDescent="0.25">
      <c r="A11" s="1450" t="s">
        <v>665</v>
      </c>
      <c r="B11" s="1449">
        <v>0.17767864643627682</v>
      </c>
      <c r="C11" s="1449">
        <v>0.19</v>
      </c>
      <c r="D11" s="1449">
        <v>0.2</v>
      </c>
      <c r="E11" s="1449">
        <v>0.14000000000000001</v>
      </c>
      <c r="F11" s="1449">
        <v>0.16</v>
      </c>
      <c r="G11" s="1449">
        <v>0.18</v>
      </c>
      <c r="H11" s="1449">
        <v>0.15</v>
      </c>
      <c r="I11" s="1449">
        <v>0.24</v>
      </c>
      <c r="J11" s="1449">
        <v>0.2</v>
      </c>
    </row>
    <row r="12" spans="1:10" x14ac:dyDescent="0.25">
      <c r="A12" s="1450" t="s">
        <v>1265</v>
      </c>
      <c r="B12" s="1449">
        <v>1.1072106577612177</v>
      </c>
      <c r="C12" s="1449">
        <v>1.1299999999999999</v>
      </c>
      <c r="D12" s="1449">
        <v>1.1000000000000001</v>
      </c>
      <c r="E12" s="1449">
        <v>1.1399999999999999</v>
      </c>
      <c r="F12" s="1449">
        <v>1.17</v>
      </c>
      <c r="G12" s="1449">
        <v>1.2</v>
      </c>
      <c r="H12" s="1449">
        <v>1.1599999999999999</v>
      </c>
      <c r="I12" s="1449">
        <v>1.26</v>
      </c>
      <c r="J12" s="1449">
        <v>1.4</v>
      </c>
    </row>
    <row r="13" spans="1:10" x14ac:dyDescent="0.25">
      <c r="A13" s="1451" t="s">
        <v>1264</v>
      </c>
      <c r="B13" s="1449">
        <v>0.90714781307199877</v>
      </c>
      <c r="C13" s="1449">
        <v>0.94</v>
      </c>
      <c r="D13" s="1449">
        <v>0.92</v>
      </c>
      <c r="E13" s="1449">
        <v>0.92</v>
      </c>
      <c r="F13" s="1449">
        <v>0.9</v>
      </c>
      <c r="G13" s="1449">
        <v>0.86</v>
      </c>
      <c r="H13" s="1449">
        <v>0.84</v>
      </c>
      <c r="I13" s="1449">
        <v>0.85</v>
      </c>
      <c r="J13" s="1449">
        <v>0.8</v>
      </c>
    </row>
    <row r="14" spans="1:10" x14ac:dyDescent="0.25">
      <c r="A14" s="1450" t="s">
        <v>1263</v>
      </c>
      <c r="B14" s="1449">
        <v>0.37527671334395934</v>
      </c>
      <c r="C14" s="1449">
        <v>0.42</v>
      </c>
      <c r="D14" s="1449">
        <v>0.4</v>
      </c>
      <c r="E14" s="1449">
        <v>0.43</v>
      </c>
      <c r="F14" s="1449">
        <v>0.36</v>
      </c>
      <c r="G14" s="1449">
        <v>0.38</v>
      </c>
      <c r="H14" s="1449">
        <v>0.35</v>
      </c>
      <c r="I14" s="1449">
        <v>0.32</v>
      </c>
      <c r="J14" s="1449">
        <v>0.34</v>
      </c>
    </row>
    <row r="15" spans="1:10" x14ac:dyDescent="0.25">
      <c r="A15" s="1451" t="s">
        <v>1261</v>
      </c>
      <c r="B15" s="1449">
        <v>0.29154574616525347</v>
      </c>
      <c r="C15" s="1449">
        <v>0.32</v>
      </c>
      <c r="D15" s="1449">
        <v>0.33</v>
      </c>
      <c r="E15" s="1449">
        <v>0.35</v>
      </c>
      <c r="F15" s="1449">
        <v>0.34</v>
      </c>
      <c r="G15" s="1449">
        <v>0.34</v>
      </c>
      <c r="H15" s="1449">
        <v>0.34</v>
      </c>
      <c r="I15" s="1449">
        <v>0.28000000000000003</v>
      </c>
      <c r="J15" s="1449">
        <v>0.47</v>
      </c>
    </row>
    <row r="16" spans="1:10" x14ac:dyDescent="0.25">
      <c r="A16" s="1451" t="s">
        <v>675</v>
      </c>
      <c r="B16" s="1449">
        <v>0.45298284086927149</v>
      </c>
      <c r="C16" s="1449">
        <v>0.48</v>
      </c>
      <c r="D16" s="1449">
        <v>0.44</v>
      </c>
      <c r="E16" s="1449">
        <v>0.47</v>
      </c>
      <c r="F16" s="1449">
        <v>0.43</v>
      </c>
      <c r="G16" s="1449">
        <v>0.41</v>
      </c>
      <c r="H16" s="1449">
        <v>0.39</v>
      </c>
      <c r="I16" s="1449">
        <v>0.42</v>
      </c>
      <c r="J16" s="1449">
        <v>0.46</v>
      </c>
    </row>
    <row r="17" spans="1:10" x14ac:dyDescent="0.25">
      <c r="A17" s="1450" t="s">
        <v>678</v>
      </c>
      <c r="B17" s="1449">
        <v>0.2208817191246174</v>
      </c>
      <c r="C17" s="1449">
        <v>0.19</v>
      </c>
      <c r="D17" s="1449">
        <v>0.2</v>
      </c>
      <c r="E17" s="1449">
        <v>0.2</v>
      </c>
      <c r="F17" s="1449">
        <v>0.21</v>
      </c>
      <c r="G17" s="1449">
        <v>0.21</v>
      </c>
      <c r="H17" s="1449">
        <v>0.22</v>
      </c>
      <c r="I17" s="1449">
        <v>0.21</v>
      </c>
      <c r="J17" s="1449">
        <v>0.26</v>
      </c>
    </row>
    <row r="18" spans="1:10" x14ac:dyDescent="0.25">
      <c r="A18" s="1450" t="s">
        <v>114</v>
      </c>
      <c r="B18" s="1449">
        <v>0.8111186555912816</v>
      </c>
      <c r="C18" s="1449">
        <v>0.55000000000000004</v>
      </c>
      <c r="D18" s="1449">
        <v>0.64</v>
      </c>
      <c r="E18" s="1449">
        <v>0.75</v>
      </c>
      <c r="F18" s="1449">
        <v>0.72</v>
      </c>
      <c r="G18" s="1449">
        <v>0.94</v>
      </c>
      <c r="H18" s="1449">
        <v>1.2</v>
      </c>
      <c r="I18" s="1449">
        <v>1.29</v>
      </c>
      <c r="J18" s="1449">
        <v>1.1499999999999999</v>
      </c>
    </row>
    <row r="19" spans="1:10" x14ac:dyDescent="0.25">
      <c r="A19" s="1448" t="s">
        <v>425</v>
      </c>
      <c r="B19" s="1447">
        <v>11.609215173035537</v>
      </c>
      <c r="C19" s="1447">
        <v>12.03</v>
      </c>
      <c r="D19" s="1447">
        <v>11.86</v>
      </c>
      <c r="E19" s="1447">
        <v>11.979999999999999</v>
      </c>
      <c r="F19" s="1447">
        <v>11.88</v>
      </c>
      <c r="G19" s="1447">
        <v>12.43</v>
      </c>
      <c r="H19" s="1447">
        <v>12.4</v>
      </c>
      <c r="I19" s="1446">
        <v>12.27</v>
      </c>
      <c r="J19" s="1446">
        <v>12.820000000000002</v>
      </c>
    </row>
    <row r="20" spans="1:10" x14ac:dyDescent="0.25">
      <c r="A20" s="1432"/>
      <c r="B20" s="1445"/>
      <c r="C20" s="1444"/>
      <c r="D20" s="1443"/>
      <c r="E20" s="1443"/>
      <c r="F20" s="1443"/>
      <c r="G20" s="1442"/>
      <c r="H20" s="1442"/>
      <c r="I20" s="1442"/>
      <c r="J20" s="1442"/>
    </row>
    <row r="21" spans="1:10" x14ac:dyDescent="0.25">
      <c r="A21" s="1439" t="s">
        <v>681</v>
      </c>
      <c r="B21" s="894">
        <v>0.24864570337536246</v>
      </c>
      <c r="C21" s="894">
        <v>0.25606726893070814</v>
      </c>
      <c r="D21" s="1441"/>
      <c r="E21" s="1441"/>
      <c r="F21" s="1440"/>
      <c r="G21" s="1440"/>
      <c r="H21" s="1440"/>
      <c r="I21" s="1440"/>
      <c r="J21" s="1440"/>
    </row>
    <row r="22" spans="1:10" x14ac:dyDescent="0.25">
      <c r="A22" s="1439" t="s">
        <v>652</v>
      </c>
      <c r="B22" s="894">
        <v>0.12305954136591768</v>
      </c>
      <c r="C22" s="894">
        <v>0.12310203213956082</v>
      </c>
      <c r="D22" s="1441"/>
      <c r="E22" s="1441"/>
      <c r="F22" s="1440"/>
      <c r="G22" s="1440"/>
      <c r="H22" s="1440"/>
      <c r="I22" s="1440"/>
      <c r="J22" s="1440"/>
    </row>
    <row r="23" spans="1:10" x14ac:dyDescent="0.25">
      <c r="A23" s="1439" t="s">
        <v>1268</v>
      </c>
      <c r="B23" s="894">
        <v>0.15507090879209814</v>
      </c>
      <c r="C23" s="893">
        <v>0.1665288053885646</v>
      </c>
      <c r="D23" s="1435"/>
      <c r="E23" s="1435"/>
    </row>
    <row r="24" spans="1:10" x14ac:dyDescent="0.25">
      <c r="A24" s="1439" t="s">
        <v>658</v>
      </c>
      <c r="B24" s="894">
        <v>1.7513405897425154E-2</v>
      </c>
      <c r="C24" s="893">
        <v>1.8928159413986533E-2</v>
      </c>
      <c r="D24" s="1435"/>
      <c r="E24" s="1435"/>
    </row>
    <row r="25" spans="1:10" x14ac:dyDescent="0.25">
      <c r="A25" s="1439" t="s">
        <v>659</v>
      </c>
      <c r="B25" s="894">
        <v>1.557326929930614E-2</v>
      </c>
      <c r="C25" s="893">
        <v>2.1100769230536894E-2</v>
      </c>
      <c r="D25" s="1435"/>
      <c r="E25" s="1435"/>
    </row>
    <row r="26" spans="1:10" x14ac:dyDescent="0.25">
      <c r="A26" s="1439" t="s">
        <v>662</v>
      </c>
      <c r="B26" s="894">
        <v>6.5965211527665546E-2</v>
      </c>
      <c r="C26" s="893">
        <v>6.2969205280660703E-2</v>
      </c>
      <c r="D26" s="1435"/>
      <c r="E26" s="1435"/>
    </row>
    <row r="27" spans="1:10" x14ac:dyDescent="0.25">
      <c r="A27" s="1439" t="s">
        <v>665</v>
      </c>
      <c r="B27" s="894">
        <v>1.5304966252065602E-2</v>
      </c>
      <c r="C27" s="893">
        <v>1.5819955974324253E-2</v>
      </c>
      <c r="D27" s="1435"/>
      <c r="E27" s="1435"/>
    </row>
    <row r="28" spans="1:10" x14ac:dyDescent="0.25">
      <c r="A28" s="1439" t="s">
        <v>1265</v>
      </c>
      <c r="B28" s="894">
        <v>9.5373428888880535E-2</v>
      </c>
      <c r="C28" s="893">
        <v>9.4076736269565531E-2</v>
      </c>
      <c r="D28" s="1435"/>
      <c r="E28" s="1435"/>
    </row>
    <row r="29" spans="1:10" x14ac:dyDescent="0.25">
      <c r="A29" s="1439" t="s">
        <v>1264</v>
      </c>
      <c r="B29" s="894">
        <v>7.8140322110577351E-2</v>
      </c>
      <c r="C29" s="893">
        <v>7.8392302717005577E-2</v>
      </c>
      <c r="D29" s="1435"/>
      <c r="E29" s="1435"/>
    </row>
    <row r="30" spans="1:10" x14ac:dyDescent="0.25">
      <c r="A30" s="1439" t="s">
        <v>1263</v>
      </c>
      <c r="B30" s="894">
        <v>3.2325760850363608E-2</v>
      </c>
      <c r="C30" s="893">
        <v>3.5176356085913608E-2</v>
      </c>
      <c r="D30" s="1435"/>
      <c r="E30" s="1435"/>
    </row>
    <row r="31" spans="1:10" x14ac:dyDescent="0.25">
      <c r="A31" s="1439" t="s">
        <v>1261</v>
      </c>
      <c r="B31" s="894">
        <v>2.5113303683303261E-2</v>
      </c>
      <c r="C31" s="893">
        <v>2.6886180350596828E-2</v>
      </c>
      <c r="D31" s="1435"/>
      <c r="E31" s="1435"/>
    </row>
    <row r="32" spans="1:10" x14ac:dyDescent="0.25">
      <c r="A32" s="1439" t="s">
        <v>675</v>
      </c>
      <c r="B32" s="894">
        <v>3.9019247564762563E-2</v>
      </c>
      <c r="C32" s="893">
        <v>3.9475539439420108E-2</v>
      </c>
      <c r="D32" s="1435"/>
      <c r="E32" s="1435"/>
    </row>
    <row r="33" spans="1:5" x14ac:dyDescent="0.25">
      <c r="A33" s="1439" t="s">
        <v>678</v>
      </c>
      <c r="B33" s="894">
        <v>1.9026412710279883E-2</v>
      </c>
      <c r="C33" s="893">
        <v>1.5858556974727447E-2</v>
      </c>
      <c r="D33" s="1435"/>
      <c r="E33" s="1435"/>
    </row>
    <row r="34" spans="1:5" x14ac:dyDescent="0.25">
      <c r="A34" s="1439" t="s">
        <v>114</v>
      </c>
      <c r="B34" s="894">
        <v>6.9868517681991857E-2</v>
      </c>
      <c r="C34" s="893">
        <v>4.5618131804428912E-2</v>
      </c>
      <c r="D34" s="1435"/>
      <c r="E34" s="1435"/>
    </row>
    <row r="35" spans="1:5" x14ac:dyDescent="0.25">
      <c r="A35" s="1438"/>
      <c r="B35" s="1437"/>
      <c r="C35" s="1435"/>
      <c r="D35" s="1435"/>
      <c r="E35" s="1435"/>
    </row>
    <row r="36" spans="1:5" x14ac:dyDescent="0.25">
      <c r="A36" s="1436"/>
      <c r="B36" s="1335"/>
      <c r="C36" s="1435"/>
      <c r="D36" s="1435"/>
      <c r="E36" s="1435"/>
    </row>
    <row r="37" spans="1:5" x14ac:dyDescent="0.25">
      <c r="A37" s="1434"/>
    </row>
    <row r="38" spans="1:5" x14ac:dyDescent="0.25">
      <c r="A38" s="1433"/>
    </row>
    <row r="39" spans="1:5" x14ac:dyDescent="0.25">
      <c r="A39" s="1431"/>
    </row>
    <row r="40" spans="1:5" x14ac:dyDescent="0.25">
      <c r="A40" s="1431"/>
    </row>
    <row r="41" spans="1:5" x14ac:dyDescent="0.25">
      <c r="A41" s="1431"/>
    </row>
    <row r="42" spans="1:5" x14ac:dyDescent="0.25">
      <c r="A42" s="1431"/>
    </row>
    <row r="43" spans="1:5" x14ac:dyDescent="0.25">
      <c r="A43" s="1431"/>
    </row>
    <row r="44" spans="1:5" x14ac:dyDescent="0.25">
      <c r="A44" s="1431"/>
    </row>
    <row r="45" spans="1:5" x14ac:dyDescent="0.25">
      <c r="A45" s="1431"/>
    </row>
    <row r="46" spans="1:5" x14ac:dyDescent="0.25">
      <c r="A46" s="1431"/>
    </row>
    <row r="47" spans="1:5" x14ac:dyDescent="0.25">
      <c r="A47" s="1431"/>
    </row>
    <row r="48" spans="1:5" x14ac:dyDescent="0.25">
      <c r="A48" s="1431"/>
    </row>
    <row r="49" spans="1:10" x14ac:dyDescent="0.25">
      <c r="A49" s="1431"/>
    </row>
    <row r="50" spans="1:10" x14ac:dyDescent="0.25">
      <c r="A50" s="1431"/>
    </row>
    <row r="51" spans="1:10" x14ac:dyDescent="0.25">
      <c r="A51" s="1431"/>
    </row>
    <row r="52" spans="1:10" x14ac:dyDescent="0.25">
      <c r="A52" s="1431"/>
    </row>
    <row r="53" spans="1:10" x14ac:dyDescent="0.25">
      <c r="A53" s="1431"/>
    </row>
    <row r="54" spans="1:10" x14ac:dyDescent="0.25">
      <c r="A54" s="1432"/>
    </row>
    <row r="55" spans="1:10" x14ac:dyDescent="0.25">
      <c r="A55" s="1430"/>
      <c r="B55" s="1427"/>
      <c r="C55" s="1427"/>
      <c r="D55" s="1427"/>
      <c r="E55" s="1427"/>
      <c r="F55" s="1427"/>
      <c r="G55" s="1427"/>
      <c r="H55" s="1427"/>
      <c r="I55" s="1427"/>
      <c r="J55" s="1427"/>
    </row>
    <row r="56" spans="1:10" x14ac:dyDescent="0.25">
      <c r="A56" s="1431"/>
      <c r="B56" s="1427"/>
      <c r="C56" s="1427"/>
      <c r="D56" s="1427"/>
      <c r="E56" s="1427"/>
      <c r="F56" s="1427"/>
      <c r="G56" s="1427"/>
      <c r="H56" s="1427"/>
      <c r="I56" s="1427"/>
      <c r="J56" s="1427"/>
    </row>
    <row r="57" spans="1:10" x14ac:dyDescent="0.25">
      <c r="A57" s="1431"/>
      <c r="B57" s="1427"/>
      <c r="C57" s="1427"/>
      <c r="D57" s="1427"/>
      <c r="E57" s="1427"/>
      <c r="F57" s="1427"/>
      <c r="G57" s="1427"/>
      <c r="H57" s="1427"/>
      <c r="I57" s="1427"/>
      <c r="J57" s="1427"/>
    </row>
    <row r="58" spans="1:10" x14ac:dyDescent="0.25">
      <c r="A58" s="1431"/>
      <c r="B58" s="1427"/>
      <c r="C58" s="1427"/>
      <c r="D58" s="1427"/>
      <c r="E58" s="1427"/>
      <c r="F58" s="1427"/>
      <c r="G58" s="1427"/>
      <c r="H58" s="1427"/>
      <c r="I58" s="1427"/>
      <c r="J58" s="1427"/>
    </row>
    <row r="59" spans="1:10" x14ac:dyDescent="0.25">
      <c r="A59" s="1431"/>
      <c r="B59" s="1427"/>
      <c r="C59" s="1427"/>
      <c r="D59" s="1427"/>
      <c r="E59" s="1427"/>
      <c r="F59" s="1427"/>
      <c r="G59" s="1427"/>
      <c r="H59" s="1427"/>
      <c r="I59" s="1427"/>
      <c r="J59" s="1427"/>
    </row>
    <row r="60" spans="1:10" x14ac:dyDescent="0.25">
      <c r="A60" s="1431"/>
      <c r="B60" s="1427"/>
      <c r="C60" s="1427"/>
      <c r="D60" s="1427"/>
      <c r="E60" s="1427"/>
      <c r="F60" s="1427"/>
      <c r="G60" s="1427"/>
      <c r="H60" s="1427"/>
      <c r="I60" s="1427"/>
      <c r="J60" s="1427"/>
    </row>
    <row r="61" spans="1:10" x14ac:dyDescent="0.25">
      <c r="A61" s="1430"/>
      <c r="B61" s="1427"/>
      <c r="C61" s="1427"/>
      <c r="D61" s="1427"/>
      <c r="E61" s="1427"/>
      <c r="F61" s="1427"/>
      <c r="G61" s="1427"/>
      <c r="H61" s="1427"/>
      <c r="I61" s="1427"/>
      <c r="J61" s="1427"/>
    </row>
    <row r="62" spans="1:10" x14ac:dyDescent="0.25">
      <c r="A62" s="1430"/>
      <c r="B62" s="1427"/>
      <c r="C62" s="1427"/>
      <c r="D62" s="1427"/>
      <c r="E62" s="1427"/>
      <c r="F62" s="1427"/>
      <c r="G62" s="1427"/>
      <c r="H62" s="1427"/>
      <c r="I62" s="1427"/>
      <c r="J62" s="1427"/>
    </row>
    <row r="63" spans="1:10" x14ac:dyDescent="0.25">
      <c r="A63" s="1415"/>
      <c r="B63" s="1427"/>
      <c r="C63" s="1427"/>
      <c r="D63" s="1427"/>
      <c r="E63" s="1427"/>
      <c r="F63" s="1427"/>
      <c r="G63" s="1427"/>
      <c r="H63" s="1427"/>
      <c r="I63" s="1427"/>
      <c r="J63" s="1427"/>
    </row>
    <row r="64" spans="1:10" x14ac:dyDescent="0.25">
      <c r="A64" s="1429"/>
      <c r="B64" s="1427"/>
      <c r="C64" s="1427"/>
      <c r="D64" s="1427"/>
      <c r="E64" s="1427"/>
      <c r="F64" s="1427"/>
      <c r="G64" s="1427"/>
      <c r="H64" s="1427"/>
      <c r="I64" s="1427"/>
      <c r="J64" s="1427"/>
    </row>
    <row r="65" spans="1:10" x14ac:dyDescent="0.25">
      <c r="A65" s="1429"/>
      <c r="B65" s="1427"/>
      <c r="C65" s="1427"/>
      <c r="D65" s="1427"/>
      <c r="E65" s="1427"/>
      <c r="F65" s="1427"/>
      <c r="G65" s="1427"/>
      <c r="H65" s="1427"/>
      <c r="I65" s="1427"/>
      <c r="J65" s="1427"/>
    </row>
    <row r="66" spans="1:10" x14ac:dyDescent="0.25">
      <c r="A66" s="1429"/>
      <c r="B66" s="1427"/>
      <c r="C66" s="1427"/>
      <c r="D66" s="1427"/>
      <c r="E66" s="1427"/>
      <c r="F66" s="1427"/>
      <c r="G66" s="1427"/>
      <c r="H66" s="1427"/>
      <c r="I66" s="1427"/>
      <c r="J66" s="1427"/>
    </row>
    <row r="67" spans="1:10" x14ac:dyDescent="0.25">
      <c r="A67" s="1429"/>
      <c r="B67" s="1427"/>
      <c r="C67" s="1427"/>
      <c r="D67" s="1427"/>
      <c r="E67" s="1427"/>
      <c r="F67" s="1427"/>
      <c r="G67" s="1427"/>
      <c r="H67" s="1427"/>
      <c r="I67" s="1427"/>
      <c r="J67" s="1427"/>
    </row>
    <row r="68" spans="1:10" x14ac:dyDescent="0.25">
      <c r="A68" s="1428"/>
      <c r="B68" s="1427"/>
      <c r="C68" s="1427"/>
      <c r="D68" s="1427"/>
      <c r="E68" s="1427"/>
      <c r="F68" s="1427"/>
      <c r="G68" s="1427"/>
      <c r="H68" s="1427"/>
      <c r="I68" s="1427"/>
      <c r="J68" s="1427"/>
    </row>
    <row r="69" spans="1:10" x14ac:dyDescent="0.25">
      <c r="B69" s="1427"/>
      <c r="C69" s="1427"/>
      <c r="D69" s="1427"/>
      <c r="E69" s="1427"/>
      <c r="F69" s="1427"/>
      <c r="G69" s="1427"/>
      <c r="H69" s="1427"/>
      <c r="I69" s="1427"/>
      <c r="J69" s="1427"/>
    </row>
    <row r="75" spans="1:10" x14ac:dyDescent="0.25">
      <c r="A75" s="1375"/>
    </row>
    <row r="76" spans="1:10" x14ac:dyDescent="0.25">
      <c r="A76" s="1375"/>
    </row>
    <row r="77" spans="1:10" x14ac:dyDescent="0.25">
      <c r="A77" s="1375"/>
    </row>
    <row r="78" spans="1:10" x14ac:dyDescent="0.25">
      <c r="A78" s="1375"/>
    </row>
    <row r="79" spans="1:10" x14ac:dyDescent="0.25">
      <c r="A79" s="1375"/>
    </row>
    <row r="80" spans="1:10" x14ac:dyDescent="0.25">
      <c r="A80" s="1375"/>
    </row>
    <row r="81" spans="1:1" x14ac:dyDescent="0.25">
      <c r="A81" s="1375"/>
    </row>
    <row r="82" spans="1:1" x14ac:dyDescent="0.25">
      <c r="A82" s="1375"/>
    </row>
    <row r="83" spans="1:1" x14ac:dyDescent="0.25">
      <c r="A83" s="1375"/>
    </row>
    <row r="84" spans="1:1" x14ac:dyDescent="0.25">
      <c r="A84" s="1375"/>
    </row>
    <row r="85" spans="1:1" x14ac:dyDescent="0.25">
      <c r="A85" s="1375"/>
    </row>
    <row r="86" spans="1:1" x14ac:dyDescent="0.25">
      <c r="A86" s="1375"/>
    </row>
    <row r="87" spans="1:1" x14ac:dyDescent="0.25">
      <c r="A87" s="1375"/>
    </row>
    <row r="88" spans="1:1" x14ac:dyDescent="0.25">
      <c r="A88" s="1375"/>
    </row>
    <row r="89" spans="1:1" x14ac:dyDescent="0.25">
      <c r="A89" s="1375"/>
    </row>
    <row r="90" spans="1:1" x14ac:dyDescent="0.25">
      <c r="A90" s="1375"/>
    </row>
    <row r="91" spans="1:1" x14ac:dyDescent="0.25">
      <c r="A91" s="1375"/>
    </row>
    <row r="92" spans="1:1" x14ac:dyDescent="0.25">
      <c r="A92" s="1375"/>
    </row>
    <row r="93" spans="1:1" x14ac:dyDescent="0.25">
      <c r="A93" s="1375"/>
    </row>
    <row r="94" spans="1:1" x14ac:dyDescent="0.25">
      <c r="A94" s="1375"/>
    </row>
    <row r="95" spans="1:1" x14ac:dyDescent="0.25">
      <c r="A95" s="1375"/>
    </row>
    <row r="96" spans="1:1" x14ac:dyDescent="0.25">
      <c r="A96" s="1375"/>
    </row>
    <row r="97" spans="1:1" x14ac:dyDescent="0.25">
      <c r="A97" s="1375"/>
    </row>
    <row r="98" spans="1:1" x14ac:dyDescent="0.25">
      <c r="A98" s="1375"/>
    </row>
    <row r="99" spans="1:1" x14ac:dyDescent="0.25">
      <c r="A99" s="1375"/>
    </row>
    <row r="100" spans="1:1" x14ac:dyDescent="0.25">
      <c r="A100" s="1375"/>
    </row>
    <row r="101" spans="1:1" x14ac:dyDescent="0.25">
      <c r="A101" s="1375"/>
    </row>
    <row r="102" spans="1:1" x14ac:dyDescent="0.25">
      <c r="A102" s="1375"/>
    </row>
    <row r="103" spans="1:1" x14ac:dyDescent="0.25">
      <c r="A103" s="1375"/>
    </row>
    <row r="104" spans="1:1" x14ac:dyDescent="0.25">
      <c r="A104" s="1375"/>
    </row>
    <row r="105" spans="1:1" x14ac:dyDescent="0.25">
      <c r="A105" s="1375"/>
    </row>
    <row r="106" spans="1:1" x14ac:dyDescent="0.25">
      <c r="A106" s="1375"/>
    </row>
  </sheetData>
  <pageMargins left="0.7" right="0.7" top="0.75" bottom="0.75" header="0.3" footer="0.3"/>
  <pageSetup paperSize="9" scale="8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96"/>
  <sheetViews>
    <sheetView view="pageBreakPreview" topLeftCell="A7" zoomScale="85" zoomScaleNormal="100" zoomScaleSheetLayoutView="85" workbookViewId="0"/>
  </sheetViews>
  <sheetFormatPr defaultRowHeight="15" x14ac:dyDescent="0.25"/>
  <cols>
    <col min="1" max="1" width="42.6640625" style="1318" customWidth="1"/>
    <col min="2" max="4" width="10" style="1318" customWidth="1"/>
    <col min="5" max="5" width="8" style="1318" bestFit="1" customWidth="1"/>
    <col min="6" max="6" width="10" style="1318" customWidth="1"/>
    <col min="7" max="7" width="8.6640625" style="1318" customWidth="1"/>
    <col min="8" max="8" width="10.6640625" style="1318" customWidth="1"/>
    <col min="9" max="16384" width="9.33203125" style="1317"/>
  </cols>
  <sheetData>
    <row r="1" spans="1:9" x14ac:dyDescent="0.25">
      <c r="A1" s="1337" t="s">
        <v>1433</v>
      </c>
    </row>
    <row r="2" spans="1:9" ht="13.5" customHeight="1" x14ac:dyDescent="0.25">
      <c r="A2" s="1336" t="s">
        <v>1362</v>
      </c>
    </row>
    <row r="3" spans="1:9" ht="13.5" customHeight="1" x14ac:dyDescent="0.25"/>
    <row r="4" spans="1:9" ht="24.75" customHeight="1" thickBot="1" x14ac:dyDescent="0.3">
      <c r="A4" s="1465" t="s">
        <v>130</v>
      </c>
      <c r="B4" s="1373" t="s">
        <v>632</v>
      </c>
      <c r="C4" s="1373" t="s">
        <v>549</v>
      </c>
      <c r="D4" s="1373" t="s">
        <v>551</v>
      </c>
      <c r="E4" s="1373" t="s">
        <v>552</v>
      </c>
      <c r="F4" s="1373" t="s">
        <v>554</v>
      </c>
      <c r="G4" s="1373" t="s">
        <v>501</v>
      </c>
      <c r="H4" s="1464" t="s">
        <v>1391</v>
      </c>
    </row>
    <row r="5" spans="1:9" ht="13.5" customHeight="1" x14ac:dyDescent="0.25">
      <c r="A5" s="1469" t="s">
        <v>677</v>
      </c>
      <c r="B5" s="1431">
        <v>313.6490091007127</v>
      </c>
      <c r="C5" s="1431">
        <v>0.25067693838314575</v>
      </c>
      <c r="D5" s="1431">
        <v>1.3234944200000001</v>
      </c>
      <c r="E5" s="1431">
        <v>109.90552774232955</v>
      </c>
      <c r="F5" s="1431">
        <v>0</v>
      </c>
      <c r="G5" s="1431">
        <v>0</v>
      </c>
      <c r="H5" s="1431">
        <v>202.16931</v>
      </c>
    </row>
    <row r="6" spans="1:9" ht="13.5" customHeight="1" x14ac:dyDescent="0.25">
      <c r="A6" s="1469" t="s">
        <v>671</v>
      </c>
      <c r="B6" s="1431">
        <v>48.309366341020294</v>
      </c>
      <c r="C6" s="1431">
        <v>0.63940493956627542</v>
      </c>
      <c r="D6" s="1431">
        <v>15.422118960000001</v>
      </c>
      <c r="E6" s="1431">
        <v>30.583714538136842</v>
      </c>
      <c r="F6" s="1431">
        <v>1.6641279033171776</v>
      </c>
      <c r="G6" s="1431">
        <v>0</v>
      </c>
      <c r="H6" s="1431">
        <v>0</v>
      </c>
      <c r="I6" s="1361"/>
    </row>
    <row r="7" spans="1:9" ht="13.5" customHeight="1" x14ac:dyDescent="0.25">
      <c r="A7" s="1469" t="s">
        <v>683</v>
      </c>
      <c r="B7" s="1431">
        <v>5.1661626919618655</v>
      </c>
      <c r="C7" s="1431">
        <v>3.8421422713400286</v>
      </c>
      <c r="D7" s="1431">
        <v>0.60724774999999998</v>
      </c>
      <c r="E7" s="1431">
        <v>0.70068824100433014</v>
      </c>
      <c r="F7" s="1431">
        <v>1.6084429617506977E-2</v>
      </c>
      <c r="G7" s="1431">
        <v>0</v>
      </c>
      <c r="H7" s="1431">
        <v>0</v>
      </c>
    </row>
    <row r="8" spans="1:9" ht="13.5" customHeight="1" x14ac:dyDescent="0.25">
      <c r="A8" s="1469" t="s">
        <v>660</v>
      </c>
      <c r="B8" s="1431">
        <v>262.50782011370774</v>
      </c>
      <c r="C8" s="1431">
        <v>19.512866534909048</v>
      </c>
      <c r="D8" s="1431">
        <v>206.13007567000002</v>
      </c>
      <c r="E8" s="1431">
        <v>13.242372086428237</v>
      </c>
      <c r="F8" s="1431">
        <v>23.622505822370492</v>
      </c>
      <c r="G8" s="1431">
        <v>0</v>
      </c>
      <c r="H8" s="1431">
        <v>0</v>
      </c>
    </row>
    <row r="9" spans="1:9" ht="13.5" customHeight="1" x14ac:dyDescent="0.25">
      <c r="A9" s="1469" t="s">
        <v>676</v>
      </c>
      <c r="B9" s="1431">
        <v>85.310889551560464</v>
      </c>
      <c r="C9" s="1431">
        <v>11.509764852982697</v>
      </c>
      <c r="D9" s="1431">
        <v>69.010146390000003</v>
      </c>
      <c r="E9" s="1431">
        <v>0.22043890361353796</v>
      </c>
      <c r="F9" s="1431">
        <v>1.2967594049642266</v>
      </c>
      <c r="G9" s="1431">
        <v>0</v>
      </c>
      <c r="H9" s="1431">
        <v>3.2737800000000004</v>
      </c>
    </row>
    <row r="10" spans="1:9" ht="13.5" customHeight="1" x14ac:dyDescent="0.25">
      <c r="A10" s="1469" t="s">
        <v>655</v>
      </c>
      <c r="B10" s="1431">
        <v>463.85930331050565</v>
      </c>
      <c r="C10" s="1431">
        <v>114.66881646701354</v>
      </c>
      <c r="D10" s="1431">
        <v>98.409111020000012</v>
      </c>
      <c r="E10" s="1431">
        <v>51.063284360241269</v>
      </c>
      <c r="F10" s="1431">
        <v>111.63466146325086</v>
      </c>
      <c r="G10" s="1431">
        <v>0</v>
      </c>
      <c r="H10" s="1431">
        <v>88.083429999999993</v>
      </c>
    </row>
    <row r="11" spans="1:9" ht="13.5" customHeight="1" x14ac:dyDescent="0.25">
      <c r="A11" s="1469" t="s">
        <v>668</v>
      </c>
      <c r="B11" s="1431">
        <v>176.17446057891445</v>
      </c>
      <c r="C11" s="1431">
        <v>107.69847672057972</v>
      </c>
      <c r="D11" s="1431">
        <v>44.315156040000005</v>
      </c>
      <c r="E11" s="1431">
        <v>20.676420928634531</v>
      </c>
      <c r="F11" s="1431">
        <v>3.4338368897001743</v>
      </c>
      <c r="G11" s="1431">
        <v>0</v>
      </c>
      <c r="H11" s="1431">
        <v>5.0569999999999997E-2</v>
      </c>
    </row>
    <row r="12" spans="1:9" ht="13.5" customHeight="1" x14ac:dyDescent="0.25">
      <c r="A12" s="1469" t="s">
        <v>661</v>
      </c>
      <c r="B12" s="1431">
        <v>154.05673454446705</v>
      </c>
      <c r="C12" s="1431">
        <v>33.867442423264627</v>
      </c>
      <c r="D12" s="1431">
        <v>3.7539954</v>
      </c>
      <c r="E12" s="1431">
        <v>113.2316667212024</v>
      </c>
      <c r="F12" s="1431">
        <v>0</v>
      </c>
      <c r="G12" s="1431">
        <v>0</v>
      </c>
      <c r="H12" s="1431">
        <v>3.20363</v>
      </c>
    </row>
    <row r="13" spans="1:9" ht="13.5" customHeight="1" x14ac:dyDescent="0.25">
      <c r="A13" s="1469" t="s">
        <v>674</v>
      </c>
      <c r="B13" s="1431">
        <v>63.019369987651054</v>
      </c>
      <c r="C13" s="1431">
        <v>24.142143615805534</v>
      </c>
      <c r="D13" s="1431">
        <v>11.506169589999999</v>
      </c>
      <c r="E13" s="1431">
        <v>25.371661049485724</v>
      </c>
      <c r="F13" s="1431">
        <v>1.9993957323597911</v>
      </c>
      <c r="G13" s="1431">
        <v>0</v>
      </c>
      <c r="H13" s="1431">
        <v>0</v>
      </c>
    </row>
    <row r="14" spans="1:9" ht="13.5" customHeight="1" x14ac:dyDescent="0.25">
      <c r="A14" s="1469" t="s">
        <v>669</v>
      </c>
      <c r="B14" s="1431">
        <v>133.33333519948428</v>
      </c>
      <c r="C14" s="1431">
        <v>29.077841863966981</v>
      </c>
      <c r="D14" s="1431">
        <v>27.323996020000003</v>
      </c>
      <c r="E14" s="1431">
        <v>58.689155023286752</v>
      </c>
      <c r="F14" s="1431">
        <v>16.745752292230549</v>
      </c>
      <c r="G14" s="1431">
        <v>0</v>
      </c>
      <c r="H14" s="1431">
        <v>1.4965899999999999</v>
      </c>
    </row>
    <row r="15" spans="1:9" ht="13.5" customHeight="1" x14ac:dyDescent="0.25">
      <c r="A15" s="1469" t="s">
        <v>679</v>
      </c>
      <c r="B15" s="1431">
        <v>70.944623438427485</v>
      </c>
      <c r="C15" s="1431">
        <v>25.049359362185562</v>
      </c>
      <c r="D15" s="1431">
        <v>18.647654580000001</v>
      </c>
      <c r="E15" s="1431">
        <v>4.567499972732131</v>
      </c>
      <c r="F15" s="1431">
        <v>22.680109523509785</v>
      </c>
      <c r="G15" s="1431">
        <v>0</v>
      </c>
      <c r="H15" s="1431">
        <v>0</v>
      </c>
    </row>
    <row r="16" spans="1:9" ht="13.5" customHeight="1" x14ac:dyDescent="0.25">
      <c r="A16" s="1469" t="s">
        <v>663</v>
      </c>
      <c r="B16" s="1431">
        <v>321.9279875834174</v>
      </c>
      <c r="C16" s="1431">
        <v>161.06920770647628</v>
      </c>
      <c r="D16" s="1431">
        <v>71.762023849999991</v>
      </c>
      <c r="E16" s="1431">
        <v>8.8295790931797598</v>
      </c>
      <c r="F16" s="1431">
        <v>80.207736933761367</v>
      </c>
      <c r="G16" s="1431">
        <v>0</v>
      </c>
      <c r="H16" s="1431">
        <v>5.9439999999999993E-2</v>
      </c>
    </row>
    <row r="17" spans="1:8" ht="13.5" customHeight="1" x14ac:dyDescent="0.25">
      <c r="A17" s="1469" t="s">
        <v>653</v>
      </c>
      <c r="B17" s="1431">
        <v>872.98582450468348</v>
      </c>
      <c r="C17" s="1431">
        <v>799.19853318813091</v>
      </c>
      <c r="D17" s="1431">
        <v>53.087840539999995</v>
      </c>
      <c r="E17" s="1431">
        <v>19.362749910016031</v>
      </c>
      <c r="F17" s="1431">
        <v>1.3367008665365814</v>
      </c>
      <c r="G17" s="1431">
        <v>0</v>
      </c>
      <c r="H17" s="1431">
        <v>0</v>
      </c>
    </row>
    <row r="18" spans="1:8" ht="13.5" customHeight="1" x14ac:dyDescent="0.25">
      <c r="A18" s="1469" t="s">
        <v>682</v>
      </c>
      <c r="B18" s="1431">
        <v>18.609875994083993</v>
      </c>
      <c r="C18" s="1431">
        <v>12.168622863980424</v>
      </c>
      <c r="D18" s="1431">
        <v>5.3460832099999989</v>
      </c>
      <c r="E18" s="1431">
        <v>1.0785620016797006</v>
      </c>
      <c r="F18" s="1431">
        <v>1.6607918423868571E-2</v>
      </c>
      <c r="G18" s="1431">
        <v>0</v>
      </c>
      <c r="H18" s="1431">
        <v>0</v>
      </c>
    </row>
    <row r="19" spans="1:8" ht="13.5" customHeight="1" x14ac:dyDescent="0.25">
      <c r="A19" s="1469" t="s">
        <v>672</v>
      </c>
      <c r="B19" s="1431">
        <v>0.428616</v>
      </c>
      <c r="C19" s="1431">
        <v>0</v>
      </c>
      <c r="D19" s="1431">
        <v>0.428616</v>
      </c>
      <c r="E19" s="1431">
        <v>0</v>
      </c>
      <c r="F19" s="1431">
        <v>0</v>
      </c>
      <c r="G19" s="1431">
        <v>0</v>
      </c>
      <c r="H19" s="1431">
        <v>0</v>
      </c>
    </row>
    <row r="20" spans="1:8" ht="13.5" customHeight="1" x14ac:dyDescent="0.25">
      <c r="A20" s="1469" t="s">
        <v>657</v>
      </c>
      <c r="B20" s="1431">
        <v>296.25888951864209</v>
      </c>
      <c r="C20" s="1431">
        <v>167.21569663480284</v>
      </c>
      <c r="D20" s="1431">
        <v>28.550185509999995</v>
      </c>
      <c r="E20" s="1431">
        <v>58.623838661474863</v>
      </c>
      <c r="F20" s="1431">
        <v>41.869168712364413</v>
      </c>
      <c r="G20" s="1431">
        <v>0</v>
      </c>
      <c r="H20" s="1431">
        <v>0</v>
      </c>
    </row>
    <row r="21" spans="1:8" ht="13.5" customHeight="1" x14ac:dyDescent="0.25">
      <c r="A21" s="1469" t="s">
        <v>641</v>
      </c>
      <c r="B21" s="1431">
        <v>384.03248999425108</v>
      </c>
      <c r="C21" s="1431">
        <v>248.14930155016873</v>
      </c>
      <c r="D21" s="1431">
        <v>59.891379640000004</v>
      </c>
      <c r="E21" s="1431">
        <v>58.805885496766031</v>
      </c>
      <c r="F21" s="1431">
        <v>4.0173307316254382E-2</v>
      </c>
      <c r="G21" s="1431">
        <v>17.14575</v>
      </c>
      <c r="H21" s="1431">
        <v>0</v>
      </c>
    </row>
    <row r="22" spans="1:8" ht="13.5" customHeight="1" x14ac:dyDescent="0.25">
      <c r="A22" s="1469" t="s">
        <v>680</v>
      </c>
      <c r="B22" s="1431">
        <v>59.971478806638139</v>
      </c>
      <c r="C22" s="1431">
        <v>27.233118218852095</v>
      </c>
      <c r="D22" s="1431">
        <v>32.208887789999999</v>
      </c>
      <c r="E22" s="1431">
        <v>0.30868536151740233</v>
      </c>
      <c r="F22" s="1431">
        <v>0.22078743626864736</v>
      </c>
      <c r="G22" s="1431">
        <v>0</v>
      </c>
      <c r="H22" s="1431">
        <v>0</v>
      </c>
    </row>
    <row r="23" spans="1:8" ht="13.5" customHeight="1" x14ac:dyDescent="0.25">
      <c r="A23" s="1469" t="s">
        <v>684</v>
      </c>
      <c r="B23" s="1431">
        <v>1.1001402114716521</v>
      </c>
      <c r="C23" s="1431">
        <v>8.8882614716519447E-3</v>
      </c>
      <c r="D23" s="1431">
        <v>1.0912519499999997</v>
      </c>
      <c r="E23" s="1431">
        <v>0</v>
      </c>
      <c r="F23" s="1431">
        <v>0</v>
      </c>
      <c r="G23" s="1431">
        <v>0</v>
      </c>
      <c r="H23" s="1431">
        <v>0</v>
      </c>
    </row>
    <row r="24" spans="1:8" ht="13.5" customHeight="1" x14ac:dyDescent="0.25">
      <c r="A24" s="1469" t="s">
        <v>673</v>
      </c>
      <c r="B24" s="1431">
        <v>16.444541119489216</v>
      </c>
      <c r="C24" s="1431">
        <v>0.54622675755253502</v>
      </c>
      <c r="D24" s="1431">
        <v>11.153149970000003</v>
      </c>
      <c r="E24" s="1431">
        <v>3.6351635526760684</v>
      </c>
      <c r="F24" s="1431">
        <v>1.1100008392606113</v>
      </c>
      <c r="G24" s="1431">
        <v>0</v>
      </c>
      <c r="H24" s="1431">
        <v>0</v>
      </c>
    </row>
    <row r="25" spans="1:8" ht="13.5" customHeight="1" x14ac:dyDescent="0.25">
      <c r="A25" s="1469" t="s">
        <v>670</v>
      </c>
      <c r="B25" s="1431">
        <v>22.872751982988799</v>
      </c>
      <c r="C25" s="1431">
        <v>2.452731281678969</v>
      </c>
      <c r="D25" s="1431">
        <v>0.95828566000000004</v>
      </c>
      <c r="E25" s="1431">
        <v>17.006652269232028</v>
      </c>
      <c r="F25" s="1431">
        <v>2.4550827720777999</v>
      </c>
      <c r="G25" s="1431">
        <v>0</v>
      </c>
      <c r="H25" s="1431">
        <v>0</v>
      </c>
    </row>
    <row r="26" spans="1:8" ht="13.5" customHeight="1" x14ac:dyDescent="0.25">
      <c r="A26" s="1468" t="s">
        <v>666</v>
      </c>
      <c r="B26" s="1467">
        <v>18.966980574178251</v>
      </c>
      <c r="C26" s="1467">
        <v>15.988093413463478</v>
      </c>
      <c r="D26" s="1467">
        <v>2.9788860699999997</v>
      </c>
      <c r="E26" s="1467">
        <v>1.0907147717836316E-6</v>
      </c>
      <c r="F26" s="1467">
        <v>0</v>
      </c>
      <c r="G26" s="1467">
        <v>0</v>
      </c>
      <c r="H26" s="1467">
        <v>0</v>
      </c>
    </row>
    <row r="27" spans="1:8" ht="13.5" customHeight="1" x14ac:dyDescent="0.25">
      <c r="A27" s="1466" t="s">
        <v>627</v>
      </c>
      <c r="B27" s="1458">
        <v>3789.9306511482573</v>
      </c>
      <c r="C27" s="1458">
        <v>1804.2893558665751</v>
      </c>
      <c r="D27" s="1458">
        <v>763.90575603000002</v>
      </c>
      <c r="E27" s="1458">
        <v>595.90354700435205</v>
      </c>
      <c r="F27" s="1458">
        <v>310.3494922473302</v>
      </c>
      <c r="G27" s="1458">
        <v>17.14575</v>
      </c>
      <c r="H27" s="1458">
        <v>298.33674999999999</v>
      </c>
    </row>
    <row r="28" spans="1:8" ht="13.5" customHeight="1" x14ac:dyDescent="0.25">
      <c r="A28" s="1466" t="s">
        <v>664</v>
      </c>
      <c r="B28" s="1458">
        <v>1956.0632527730636</v>
      </c>
      <c r="C28" s="1458">
        <v>1024.4754056924669</v>
      </c>
      <c r="D28" s="1458">
        <v>629.74875343999997</v>
      </c>
      <c r="E28" s="1458">
        <v>134.77249544626594</v>
      </c>
      <c r="F28" s="1458">
        <v>151.49245819433079</v>
      </c>
      <c r="G28" s="1458">
        <v>0</v>
      </c>
      <c r="H28" s="1458">
        <v>15.574140000000002</v>
      </c>
    </row>
    <row r="29" spans="1:8" ht="13.5" customHeight="1" x14ac:dyDescent="0.25">
      <c r="A29" s="1466" t="s">
        <v>631</v>
      </c>
      <c r="B29" s="1458">
        <v>1.3157291973430187E-2</v>
      </c>
      <c r="C29" s="1458">
        <v>0</v>
      </c>
      <c r="D29" s="1458">
        <v>0</v>
      </c>
      <c r="E29" s="1458">
        <v>1.3157291973430187E-2</v>
      </c>
      <c r="F29" s="1458">
        <v>0</v>
      </c>
      <c r="G29" s="1458">
        <v>0</v>
      </c>
      <c r="H29" s="1458">
        <v>0</v>
      </c>
    </row>
    <row r="30" spans="1:8" ht="13.5" customHeight="1" x14ac:dyDescent="0.25">
      <c r="A30" s="1466" t="s">
        <v>632</v>
      </c>
      <c r="B30" s="1458">
        <v>5746.007061213294</v>
      </c>
      <c r="C30" s="1458">
        <v>2828.7647615590422</v>
      </c>
      <c r="D30" s="1458">
        <v>1393.65450947</v>
      </c>
      <c r="E30" s="1458">
        <v>730.68919974259143</v>
      </c>
      <c r="F30" s="1458">
        <v>461.84195044166097</v>
      </c>
      <c r="G30" s="1458">
        <v>17.14575</v>
      </c>
      <c r="H30" s="1458">
        <v>313.91088999999999</v>
      </c>
    </row>
    <row r="31" spans="1:8" ht="13.5" customHeight="1" x14ac:dyDescent="0.25"/>
    <row r="32" spans="1:8" ht="13.5" customHeight="1" x14ac:dyDescent="0.25">
      <c r="A32" s="1337" t="s">
        <v>1432</v>
      </c>
      <c r="B32" s="1375"/>
    </row>
    <row r="33" spans="1:8" ht="13.5" customHeight="1" x14ac:dyDescent="0.25">
      <c r="A33" s="1336" t="s">
        <v>53</v>
      </c>
    </row>
    <row r="34" spans="1:8" ht="13.5" customHeight="1" x14ac:dyDescent="0.25">
      <c r="H34" s="1361"/>
    </row>
    <row r="35" spans="1:8" ht="24.75" customHeight="1" thickBot="1" x14ac:dyDescent="0.3">
      <c r="A35" s="1465" t="s">
        <v>130</v>
      </c>
      <c r="B35" s="1373" t="s">
        <v>632</v>
      </c>
      <c r="C35" s="1373" t="s">
        <v>549</v>
      </c>
      <c r="D35" s="1373" t="s">
        <v>551</v>
      </c>
      <c r="E35" s="1373" t="s">
        <v>552</v>
      </c>
      <c r="F35" s="1373" t="s">
        <v>554</v>
      </c>
      <c r="G35" s="1373" t="s">
        <v>501</v>
      </c>
      <c r="H35" s="1464" t="s">
        <v>1391</v>
      </c>
    </row>
    <row r="36" spans="1:8" ht="13.5" customHeight="1" x14ac:dyDescent="0.25">
      <c r="A36" s="1462" t="s">
        <v>677</v>
      </c>
      <c r="B36" s="1430">
        <v>115.78974924581431</v>
      </c>
      <c r="C36" s="1430">
        <v>0.25079495319057354</v>
      </c>
      <c r="D36" s="1430">
        <v>1.4473310899999998</v>
      </c>
      <c r="E36" s="1430">
        <v>54.143003202623731</v>
      </c>
      <c r="F36" s="1430">
        <v>0</v>
      </c>
      <c r="G36" s="1430">
        <v>0</v>
      </c>
      <c r="H36" s="1430">
        <v>59.948620000000005</v>
      </c>
    </row>
    <row r="37" spans="1:8" ht="13.5" customHeight="1" x14ac:dyDescent="0.25">
      <c r="A37" s="1463" t="s">
        <v>671</v>
      </c>
      <c r="B37" s="1431">
        <v>64.901054904065873</v>
      </c>
      <c r="C37" s="1431">
        <v>0.64722775207145156</v>
      </c>
      <c r="D37" s="1431">
        <v>31.987574649999996</v>
      </c>
      <c r="E37" s="1431">
        <v>29.77543334470576</v>
      </c>
      <c r="F37" s="1431">
        <v>2.490819157288668</v>
      </c>
      <c r="G37" s="1431">
        <v>0</v>
      </c>
      <c r="H37" s="1431">
        <v>0</v>
      </c>
    </row>
    <row r="38" spans="1:8" ht="13.5" customHeight="1" x14ac:dyDescent="0.25">
      <c r="A38" s="1463" t="s">
        <v>683</v>
      </c>
      <c r="B38" s="1431">
        <v>9.4739892778436658</v>
      </c>
      <c r="C38" s="1431">
        <v>5.8670518131927247</v>
      </c>
      <c r="D38" s="1431">
        <v>0.83944825999999995</v>
      </c>
      <c r="E38" s="1431">
        <v>0.46244235827564578</v>
      </c>
      <c r="F38" s="1431">
        <v>2.3050468463752947</v>
      </c>
      <c r="G38" s="1431">
        <v>0</v>
      </c>
      <c r="H38" s="1431">
        <v>0</v>
      </c>
    </row>
    <row r="39" spans="1:8" ht="13.5" customHeight="1" x14ac:dyDescent="0.25">
      <c r="A39" s="1463" t="s">
        <v>660</v>
      </c>
      <c r="B39" s="1431">
        <v>265.78785673989319</v>
      </c>
      <c r="C39" s="1431">
        <v>18.667182287743465</v>
      </c>
      <c r="D39" s="1431">
        <v>206.01871129</v>
      </c>
      <c r="E39" s="1431">
        <v>13.77186423516723</v>
      </c>
      <c r="F39" s="1431">
        <v>27.330098926982469</v>
      </c>
      <c r="G39" s="1431">
        <v>0</v>
      </c>
      <c r="H39" s="1431">
        <v>0</v>
      </c>
    </row>
    <row r="40" spans="1:8" ht="13.5" customHeight="1" x14ac:dyDescent="0.25">
      <c r="A40" s="1463" t="s">
        <v>676</v>
      </c>
      <c r="B40" s="1431">
        <v>71.904538478713093</v>
      </c>
      <c r="C40" s="1431">
        <v>11.670495265253418</v>
      </c>
      <c r="D40" s="1431">
        <v>53.434131600000001</v>
      </c>
      <c r="E40" s="1431">
        <v>0.25563210547747711</v>
      </c>
      <c r="F40" s="1431">
        <v>6.5442795079822025</v>
      </c>
      <c r="G40" s="1431">
        <v>0</v>
      </c>
      <c r="H40" s="1431">
        <v>0</v>
      </c>
    </row>
    <row r="41" spans="1:8" ht="13.5" customHeight="1" x14ac:dyDescent="0.25">
      <c r="A41" s="1463" t="s">
        <v>655</v>
      </c>
      <c r="B41" s="1431">
        <v>395.52723982904581</v>
      </c>
      <c r="C41" s="1431">
        <v>119.97562278058754</v>
      </c>
      <c r="D41" s="1431">
        <v>101.41621393</v>
      </c>
      <c r="E41" s="1431">
        <v>61.986225416286054</v>
      </c>
      <c r="F41" s="1431">
        <v>112.14917770217221</v>
      </c>
      <c r="G41" s="1431">
        <v>0</v>
      </c>
      <c r="H41" s="1431">
        <v>0</v>
      </c>
    </row>
    <row r="42" spans="1:8" ht="13.5" customHeight="1" x14ac:dyDescent="0.25">
      <c r="A42" s="1463" t="s">
        <v>668</v>
      </c>
      <c r="B42" s="1431">
        <v>183.81369318951243</v>
      </c>
      <c r="C42" s="1431">
        <v>110.86958059829981</v>
      </c>
      <c r="D42" s="1431">
        <v>42.351418279999997</v>
      </c>
      <c r="E42" s="1431">
        <v>27.545307771039919</v>
      </c>
      <c r="F42" s="1431">
        <v>2.9968165401727296</v>
      </c>
      <c r="G42" s="1431">
        <v>0</v>
      </c>
      <c r="H42" s="1431">
        <v>5.0569999999999997E-2</v>
      </c>
    </row>
    <row r="43" spans="1:8" ht="13.5" customHeight="1" x14ac:dyDescent="0.25">
      <c r="A43" s="1463" t="s">
        <v>661</v>
      </c>
      <c r="B43" s="1431">
        <v>244.02949596094928</v>
      </c>
      <c r="C43" s="1431">
        <v>36.048969654578713</v>
      </c>
      <c r="D43" s="1431">
        <v>7.1630249999998341E-2</v>
      </c>
      <c r="E43" s="1431">
        <v>135.17190605637057</v>
      </c>
      <c r="F43" s="1431">
        <v>0</v>
      </c>
      <c r="G43" s="1431">
        <v>0</v>
      </c>
      <c r="H43" s="1431">
        <v>72.736989999999992</v>
      </c>
    </row>
    <row r="44" spans="1:8" ht="13.5" customHeight="1" x14ac:dyDescent="0.25">
      <c r="A44" s="1463" t="s">
        <v>674</v>
      </c>
      <c r="B44" s="1431">
        <v>45.696223027358357</v>
      </c>
      <c r="C44" s="1431">
        <v>27.197686430646723</v>
      </c>
      <c r="D44" s="1431">
        <v>11.94115916</v>
      </c>
      <c r="E44" s="1431">
        <v>4.8109351441180683</v>
      </c>
      <c r="F44" s="1431">
        <v>1.7464422925935619</v>
      </c>
      <c r="G44" s="1431">
        <v>0</v>
      </c>
      <c r="H44" s="1431">
        <v>0</v>
      </c>
    </row>
    <row r="45" spans="1:8" ht="13.5" customHeight="1" x14ac:dyDescent="0.25">
      <c r="A45" s="1463" t="s">
        <v>669</v>
      </c>
      <c r="B45" s="1431">
        <v>135.37280083284094</v>
      </c>
      <c r="C45" s="1431">
        <v>29.385187775745184</v>
      </c>
      <c r="D45" s="1431">
        <v>26.650393500000003</v>
      </c>
      <c r="E45" s="1431">
        <v>60.094961645554292</v>
      </c>
      <c r="F45" s="1431">
        <v>17.724377911541481</v>
      </c>
      <c r="G45" s="1431">
        <v>0</v>
      </c>
      <c r="H45" s="1431">
        <v>1.5178800000000001</v>
      </c>
    </row>
    <row r="46" spans="1:8" ht="13.5" customHeight="1" x14ac:dyDescent="0.25">
      <c r="A46" s="1463" t="s">
        <v>679</v>
      </c>
      <c r="B46" s="1431">
        <v>64.540894132667859</v>
      </c>
      <c r="C46" s="1431">
        <v>27.268500484235446</v>
      </c>
      <c r="D46" s="1431">
        <v>21.425790480000003</v>
      </c>
      <c r="E46" s="1431">
        <v>3.943901257937775</v>
      </c>
      <c r="F46" s="1431">
        <v>11.902701910494637</v>
      </c>
      <c r="G46" s="1431">
        <v>0</v>
      </c>
      <c r="H46" s="1431">
        <v>0</v>
      </c>
    </row>
    <row r="47" spans="1:8" ht="13.5" customHeight="1" x14ac:dyDescent="0.25">
      <c r="A47" s="1463" t="s">
        <v>663</v>
      </c>
      <c r="B47" s="1431">
        <v>339.32497628073651</v>
      </c>
      <c r="C47" s="1431">
        <v>162.444210696223</v>
      </c>
      <c r="D47" s="1431">
        <v>87.79584293000002</v>
      </c>
      <c r="E47" s="1431">
        <v>8.3792643870442323</v>
      </c>
      <c r="F47" s="1431">
        <v>80.646218267469237</v>
      </c>
      <c r="G47" s="1431">
        <v>0</v>
      </c>
      <c r="H47" s="1431">
        <v>5.944E-2</v>
      </c>
    </row>
    <row r="48" spans="1:8" ht="13.5" customHeight="1" x14ac:dyDescent="0.25">
      <c r="A48" s="1463" t="s">
        <v>653</v>
      </c>
      <c r="B48" s="1431">
        <v>914.71150882674465</v>
      </c>
      <c r="C48" s="1431">
        <v>824.62091359087481</v>
      </c>
      <c r="D48" s="1431">
        <v>61.355640200000011</v>
      </c>
      <c r="E48" s="1431">
        <v>27.288176705589738</v>
      </c>
      <c r="F48" s="1431">
        <v>1.446778330280031</v>
      </c>
      <c r="G48" s="1431">
        <v>0</v>
      </c>
      <c r="H48" s="1431">
        <v>0</v>
      </c>
    </row>
    <row r="49" spans="1:8" ht="13.5" customHeight="1" x14ac:dyDescent="0.25">
      <c r="A49" s="1463" t="s">
        <v>682</v>
      </c>
      <c r="B49" s="1431">
        <v>18.548731941753459</v>
      </c>
      <c r="C49" s="1431">
        <v>11.848360324975786</v>
      </c>
      <c r="D49" s="1431">
        <v>6.3587627999999992</v>
      </c>
      <c r="E49" s="1431">
        <v>0.3152900520563926</v>
      </c>
      <c r="F49" s="1431">
        <v>2.6318764721277151E-2</v>
      </c>
      <c r="G49" s="1431">
        <v>0</v>
      </c>
      <c r="H49" s="1431">
        <v>0</v>
      </c>
    </row>
    <row r="50" spans="1:8" ht="13.5" customHeight="1" x14ac:dyDescent="0.25">
      <c r="A50" s="1463" t="s">
        <v>672</v>
      </c>
      <c r="B50" s="1431">
        <v>8.5723289999999999</v>
      </c>
      <c r="C50" s="1431">
        <v>0</v>
      </c>
      <c r="D50" s="1431">
        <v>8.5723289999999999</v>
      </c>
      <c r="E50" s="1431">
        <v>0</v>
      </c>
      <c r="F50" s="1431">
        <v>0</v>
      </c>
      <c r="G50" s="1431">
        <v>0</v>
      </c>
      <c r="H50" s="1431">
        <v>0</v>
      </c>
    </row>
    <row r="51" spans="1:8" ht="13.5" customHeight="1" x14ac:dyDescent="0.25">
      <c r="A51" s="1463" t="s">
        <v>657</v>
      </c>
      <c r="B51" s="1431">
        <v>283.61029835278418</v>
      </c>
      <c r="C51" s="1431">
        <v>156.25722048853979</v>
      </c>
      <c r="D51" s="1431">
        <v>27.176957189999996</v>
      </c>
      <c r="E51" s="1431">
        <v>58.456183485026905</v>
      </c>
      <c r="F51" s="1431">
        <v>41.719937189217475</v>
      </c>
      <c r="G51" s="1431">
        <v>0</v>
      </c>
      <c r="H51" s="1431">
        <v>0</v>
      </c>
    </row>
    <row r="52" spans="1:8" ht="13.5" customHeight="1" x14ac:dyDescent="0.25">
      <c r="A52" s="1463" t="s">
        <v>641</v>
      </c>
      <c r="B52" s="1431">
        <v>400.65854216322776</v>
      </c>
      <c r="C52" s="1431">
        <v>267.20041698052296</v>
      </c>
      <c r="D52" s="1431">
        <v>55.524021699999992</v>
      </c>
      <c r="E52" s="1431">
        <v>59.514558180997767</v>
      </c>
      <c r="F52" s="1431">
        <v>0.92764794556398844</v>
      </c>
      <c r="G52" s="1431">
        <v>17.491897356143081</v>
      </c>
      <c r="H52" s="1431">
        <v>0</v>
      </c>
    </row>
    <row r="53" spans="1:8" ht="13.5" customHeight="1" x14ac:dyDescent="0.25">
      <c r="A53" s="1463" t="s">
        <v>680</v>
      </c>
      <c r="B53" s="1431">
        <v>67.147411648214643</v>
      </c>
      <c r="C53" s="1431">
        <v>27.944085602066068</v>
      </c>
      <c r="D53" s="1431">
        <v>38.1474002</v>
      </c>
      <c r="E53" s="1431">
        <v>0.65697478621661187</v>
      </c>
      <c r="F53" s="1431">
        <v>0.39895105993195501</v>
      </c>
      <c r="G53" s="1431">
        <v>0</v>
      </c>
      <c r="H53" s="1431">
        <v>0</v>
      </c>
    </row>
    <row r="54" spans="1:8" ht="13.5" customHeight="1" x14ac:dyDescent="0.25">
      <c r="A54" s="1463" t="s">
        <v>684</v>
      </c>
      <c r="B54" s="1431">
        <v>1.1073604020434735</v>
      </c>
      <c r="C54" s="1431">
        <v>1.0888572043473582E-2</v>
      </c>
      <c r="D54" s="1431">
        <v>1.09647183</v>
      </c>
      <c r="E54" s="1431">
        <v>0</v>
      </c>
      <c r="F54" s="1431">
        <v>0</v>
      </c>
      <c r="G54" s="1431">
        <v>0</v>
      </c>
      <c r="H54" s="1431">
        <v>0</v>
      </c>
    </row>
    <row r="55" spans="1:8" ht="13.5" customHeight="1" x14ac:dyDescent="0.25">
      <c r="A55" s="1463" t="s">
        <v>673</v>
      </c>
      <c r="B55" s="1431">
        <v>15.759724572969933</v>
      </c>
      <c r="C55" s="1431">
        <v>0.54752367373291722</v>
      </c>
      <c r="D55" s="1431">
        <v>11.306890080000001</v>
      </c>
      <c r="E55" s="1431">
        <v>3.6274380110716136</v>
      </c>
      <c r="F55" s="1431">
        <v>0.27787280816540177</v>
      </c>
      <c r="G55" s="1431">
        <v>0</v>
      </c>
      <c r="H55" s="1431">
        <v>0</v>
      </c>
    </row>
    <row r="56" spans="1:8" ht="13.5" customHeight="1" x14ac:dyDescent="0.25">
      <c r="A56" s="1462" t="s">
        <v>670</v>
      </c>
      <c r="B56" s="1430">
        <v>22.713926979748582</v>
      </c>
      <c r="C56" s="1430">
        <v>3.4650476164855264</v>
      </c>
      <c r="D56" s="1430">
        <v>0.95728226999999999</v>
      </c>
      <c r="E56" s="1430">
        <v>15.810663306296291</v>
      </c>
      <c r="F56" s="1430">
        <v>2.4809337869667623</v>
      </c>
      <c r="G56" s="1430">
        <v>0</v>
      </c>
      <c r="H56" s="1430">
        <v>0</v>
      </c>
    </row>
    <row r="57" spans="1:8" ht="13.5" customHeight="1" thickBot="1" x14ac:dyDescent="0.3">
      <c r="A57" s="1461" t="s">
        <v>667</v>
      </c>
      <c r="B57" s="1460">
        <v>19.13498686882021</v>
      </c>
      <c r="C57" s="1460">
        <v>17.377232863445606</v>
      </c>
      <c r="D57" s="1460">
        <v>1.7426450799999986</v>
      </c>
      <c r="E57" s="1460">
        <v>1.438869506839968E-2</v>
      </c>
      <c r="F57" s="1460">
        <v>7.2023030620256502E-4</v>
      </c>
      <c r="G57" s="1460">
        <v>0</v>
      </c>
      <c r="H57" s="1460">
        <v>0</v>
      </c>
    </row>
    <row r="58" spans="1:8" ht="13.5" customHeight="1" x14ac:dyDescent="0.25">
      <c r="A58" s="1459" t="s">
        <v>627</v>
      </c>
      <c r="B58" s="1458">
        <v>3688.127332655748</v>
      </c>
      <c r="C58" s="1458">
        <v>1859.5642002044551</v>
      </c>
      <c r="D58" s="1458">
        <v>797.61804577000009</v>
      </c>
      <c r="E58" s="1458">
        <v>566.02455014692453</v>
      </c>
      <c r="F58" s="1458">
        <v>313.11513917822566</v>
      </c>
      <c r="G58" s="1458">
        <v>17.491897356143081</v>
      </c>
      <c r="H58" s="1458">
        <v>134.31349999999998</v>
      </c>
    </row>
    <row r="59" spans="1:8" ht="13.5" customHeight="1" x14ac:dyDescent="0.25">
      <c r="A59" s="1459" t="s">
        <v>664</v>
      </c>
      <c r="B59" s="1458">
        <v>2008.4001939938714</v>
      </c>
      <c r="C59" s="1458">
        <v>1057.5970044657299</v>
      </c>
      <c r="D59" s="1458">
        <v>640.76869201000011</v>
      </c>
      <c r="E59" s="1458">
        <v>142.70565559194401</v>
      </c>
      <c r="F59" s="1458">
        <v>150.05584192619733</v>
      </c>
      <c r="G59" s="1458">
        <v>0</v>
      </c>
      <c r="H59" s="1458">
        <v>17.273</v>
      </c>
    </row>
    <row r="60" spans="1:8" ht="13.5" customHeight="1" x14ac:dyDescent="0.25">
      <c r="A60" s="1459" t="s">
        <v>631</v>
      </c>
      <c r="B60" s="1458">
        <v>0</v>
      </c>
      <c r="C60" s="1458">
        <v>0</v>
      </c>
      <c r="D60" s="1458">
        <v>0</v>
      </c>
      <c r="E60" s="1458">
        <v>0</v>
      </c>
      <c r="F60" s="1458">
        <v>0</v>
      </c>
      <c r="G60" s="1458">
        <v>0</v>
      </c>
      <c r="H60" s="1458">
        <v>0</v>
      </c>
    </row>
    <row r="61" spans="1:8" ht="13.5" customHeight="1" x14ac:dyDescent="0.25">
      <c r="A61" s="1459" t="s">
        <v>632</v>
      </c>
      <c r="B61" s="1458">
        <v>5696.5275266496192</v>
      </c>
      <c r="C61" s="1458">
        <v>2917.1612046701848</v>
      </c>
      <c r="D61" s="1458">
        <v>1438.3867377800002</v>
      </c>
      <c r="E61" s="1458">
        <v>708.73020573886856</v>
      </c>
      <c r="F61" s="1458">
        <v>463.17098110442299</v>
      </c>
      <c r="G61" s="1458">
        <v>17.491897356143081</v>
      </c>
      <c r="H61" s="1458">
        <v>151.58649999999997</v>
      </c>
    </row>
    <row r="62" spans="1:8" x14ac:dyDescent="0.25">
      <c r="A62" s="1429"/>
      <c r="B62" s="1429"/>
      <c r="C62" s="1429"/>
      <c r="D62" s="1429"/>
      <c r="E62" s="1429"/>
      <c r="F62" s="1429"/>
      <c r="G62" s="1429"/>
      <c r="H62" s="1429"/>
    </row>
    <row r="63" spans="1:8" x14ac:dyDescent="0.25">
      <c r="A63" s="1429"/>
      <c r="B63" s="1457"/>
      <c r="C63" s="1429"/>
      <c r="D63" s="1429"/>
      <c r="E63" s="1429"/>
      <c r="F63" s="1429"/>
      <c r="G63" s="1429"/>
      <c r="H63" s="1429"/>
    </row>
    <row r="64" spans="1:8" x14ac:dyDescent="0.25">
      <c r="A64" s="1429"/>
      <c r="B64" s="1429"/>
      <c r="C64" s="1429"/>
      <c r="D64" s="1429"/>
      <c r="E64" s="1429"/>
      <c r="F64" s="1429"/>
      <c r="G64" s="1429"/>
      <c r="H64" s="1429"/>
    </row>
    <row r="66" spans="2:8" x14ac:dyDescent="0.25">
      <c r="B66" s="1375"/>
      <c r="C66" s="1375"/>
      <c r="D66" s="1375"/>
      <c r="E66" s="1375"/>
      <c r="F66" s="1375"/>
      <c r="G66" s="1375"/>
      <c r="H66" s="1375"/>
    </row>
    <row r="67" spans="2:8" x14ac:dyDescent="0.25">
      <c r="B67" s="1375"/>
      <c r="C67" s="1375"/>
      <c r="D67" s="1375"/>
      <c r="E67" s="1375"/>
      <c r="F67" s="1375"/>
      <c r="G67" s="1375"/>
      <c r="H67" s="1375"/>
    </row>
    <row r="68" spans="2:8" x14ac:dyDescent="0.25">
      <c r="B68" s="1375"/>
      <c r="C68" s="1375"/>
      <c r="D68" s="1375"/>
      <c r="E68" s="1375"/>
      <c r="F68" s="1375"/>
      <c r="G68" s="1375"/>
      <c r="H68" s="1375"/>
    </row>
    <row r="69" spans="2:8" x14ac:dyDescent="0.25">
      <c r="B69" s="1375"/>
      <c r="C69" s="1375"/>
      <c r="D69" s="1375"/>
      <c r="E69" s="1375"/>
      <c r="F69" s="1375"/>
      <c r="G69" s="1375"/>
      <c r="H69" s="1375"/>
    </row>
    <row r="70" spans="2:8" x14ac:dyDescent="0.25">
      <c r="B70" s="1375"/>
      <c r="C70" s="1375"/>
      <c r="D70" s="1375"/>
      <c r="E70" s="1375"/>
      <c r="F70" s="1375"/>
      <c r="G70" s="1375"/>
      <c r="H70" s="1375"/>
    </row>
    <row r="71" spans="2:8" x14ac:dyDescent="0.25">
      <c r="B71" s="1375"/>
      <c r="C71" s="1375"/>
      <c r="D71" s="1375"/>
      <c r="E71" s="1375"/>
      <c r="F71" s="1375"/>
      <c r="G71" s="1375"/>
      <c r="H71" s="1375"/>
    </row>
    <row r="72" spans="2:8" x14ac:dyDescent="0.25">
      <c r="B72" s="1375"/>
      <c r="C72" s="1375"/>
      <c r="D72" s="1375"/>
      <c r="E72" s="1375"/>
      <c r="F72" s="1375"/>
      <c r="G72" s="1375"/>
      <c r="H72" s="1375"/>
    </row>
    <row r="73" spans="2:8" x14ac:dyDescent="0.25">
      <c r="B73" s="1375"/>
      <c r="C73" s="1375"/>
      <c r="D73" s="1375"/>
      <c r="E73" s="1375"/>
      <c r="F73" s="1375"/>
      <c r="G73" s="1375"/>
      <c r="H73" s="1375"/>
    </row>
    <row r="74" spans="2:8" x14ac:dyDescent="0.25">
      <c r="B74" s="1375"/>
      <c r="C74" s="1375"/>
      <c r="D74" s="1375"/>
      <c r="E74" s="1375"/>
      <c r="F74" s="1375"/>
      <c r="G74" s="1375"/>
      <c r="H74" s="1375"/>
    </row>
    <row r="75" spans="2:8" x14ac:dyDescent="0.25">
      <c r="B75" s="1375"/>
      <c r="C75" s="1375"/>
      <c r="D75" s="1375"/>
      <c r="E75" s="1375"/>
      <c r="F75" s="1375"/>
      <c r="G75" s="1375"/>
      <c r="H75" s="1375"/>
    </row>
    <row r="76" spans="2:8" x14ac:dyDescent="0.25">
      <c r="B76" s="1375"/>
      <c r="C76" s="1375"/>
      <c r="D76" s="1375"/>
      <c r="E76" s="1375"/>
      <c r="F76" s="1375"/>
      <c r="G76" s="1375"/>
      <c r="H76" s="1375"/>
    </row>
    <row r="77" spans="2:8" x14ac:dyDescent="0.25">
      <c r="B77" s="1375"/>
      <c r="C77" s="1375"/>
      <c r="D77" s="1375"/>
      <c r="E77" s="1375"/>
      <c r="F77" s="1375"/>
      <c r="G77" s="1375"/>
      <c r="H77" s="1375"/>
    </row>
    <row r="78" spans="2:8" x14ac:dyDescent="0.25">
      <c r="B78" s="1375"/>
      <c r="C78" s="1375"/>
      <c r="D78" s="1375"/>
      <c r="E78" s="1375"/>
      <c r="F78" s="1375"/>
      <c r="G78" s="1375"/>
      <c r="H78" s="1375"/>
    </row>
    <row r="79" spans="2:8" x14ac:dyDescent="0.25">
      <c r="B79" s="1375"/>
      <c r="C79" s="1375"/>
      <c r="D79" s="1375"/>
      <c r="E79" s="1375"/>
      <c r="F79" s="1375"/>
      <c r="G79" s="1375"/>
      <c r="H79" s="1375"/>
    </row>
    <row r="80" spans="2:8" x14ac:dyDescent="0.25">
      <c r="B80" s="1375"/>
      <c r="C80" s="1375"/>
      <c r="D80" s="1375"/>
      <c r="E80" s="1375"/>
      <c r="F80" s="1375"/>
      <c r="G80" s="1375"/>
      <c r="H80" s="1375"/>
    </row>
    <row r="81" spans="2:8" x14ac:dyDescent="0.25">
      <c r="B81" s="1375"/>
      <c r="C81" s="1375"/>
      <c r="D81" s="1375"/>
      <c r="E81" s="1375"/>
      <c r="F81" s="1375"/>
      <c r="G81" s="1375"/>
      <c r="H81" s="1375"/>
    </row>
    <row r="82" spans="2:8" x14ac:dyDescent="0.25">
      <c r="B82" s="1375"/>
      <c r="C82" s="1375"/>
      <c r="D82" s="1375"/>
      <c r="E82" s="1375"/>
      <c r="F82" s="1375"/>
      <c r="G82" s="1375"/>
      <c r="H82" s="1375"/>
    </row>
    <row r="83" spans="2:8" x14ac:dyDescent="0.25">
      <c r="B83" s="1375"/>
      <c r="C83" s="1375"/>
      <c r="D83" s="1375"/>
      <c r="E83" s="1375"/>
      <c r="F83" s="1375"/>
      <c r="G83" s="1375"/>
      <c r="H83" s="1375"/>
    </row>
    <row r="84" spans="2:8" x14ac:dyDescent="0.25">
      <c r="B84" s="1375"/>
      <c r="C84" s="1375"/>
      <c r="D84" s="1375"/>
      <c r="E84" s="1375"/>
      <c r="F84" s="1375"/>
      <c r="G84" s="1375"/>
      <c r="H84" s="1375"/>
    </row>
    <row r="85" spans="2:8" x14ac:dyDescent="0.25">
      <c r="B85" s="1375"/>
      <c r="C85" s="1375"/>
      <c r="D85" s="1375"/>
      <c r="E85" s="1375"/>
      <c r="F85" s="1375"/>
      <c r="G85" s="1375"/>
      <c r="H85" s="1375"/>
    </row>
    <row r="86" spans="2:8" x14ac:dyDescent="0.25">
      <c r="B86" s="1375"/>
      <c r="C86" s="1375"/>
      <c r="D86" s="1375"/>
      <c r="E86" s="1375"/>
      <c r="F86" s="1375"/>
      <c r="G86" s="1375"/>
      <c r="H86" s="1375"/>
    </row>
    <row r="87" spans="2:8" x14ac:dyDescent="0.25">
      <c r="B87" s="1375"/>
      <c r="C87" s="1375"/>
      <c r="D87" s="1375"/>
      <c r="E87" s="1375"/>
      <c r="F87" s="1375"/>
      <c r="G87" s="1375"/>
      <c r="H87" s="1375"/>
    </row>
    <row r="88" spans="2:8" x14ac:dyDescent="0.25">
      <c r="B88" s="1375"/>
      <c r="C88" s="1375"/>
      <c r="D88" s="1375"/>
      <c r="E88" s="1375"/>
      <c r="F88" s="1375"/>
      <c r="G88" s="1375"/>
      <c r="H88" s="1375"/>
    </row>
    <row r="89" spans="2:8" x14ac:dyDescent="0.25">
      <c r="B89" s="1375"/>
      <c r="C89" s="1375"/>
      <c r="D89" s="1375"/>
      <c r="E89" s="1375"/>
      <c r="F89" s="1375"/>
      <c r="G89" s="1375"/>
      <c r="H89" s="1375"/>
    </row>
    <row r="90" spans="2:8" x14ac:dyDescent="0.25">
      <c r="B90" s="1375"/>
      <c r="C90" s="1375"/>
      <c r="D90" s="1375"/>
      <c r="E90" s="1375"/>
      <c r="F90" s="1375"/>
      <c r="G90" s="1375"/>
      <c r="H90" s="1375"/>
    </row>
    <row r="91" spans="2:8" x14ac:dyDescent="0.25">
      <c r="B91" s="1375"/>
      <c r="C91" s="1375"/>
      <c r="D91" s="1375"/>
      <c r="E91" s="1375"/>
      <c r="F91" s="1375"/>
      <c r="G91" s="1375"/>
      <c r="H91" s="1375"/>
    </row>
    <row r="92" spans="2:8" x14ac:dyDescent="0.25">
      <c r="B92" s="1375"/>
      <c r="C92" s="1375"/>
      <c r="D92" s="1375"/>
      <c r="E92" s="1375"/>
      <c r="F92" s="1375"/>
      <c r="G92" s="1375"/>
      <c r="H92" s="1375"/>
    </row>
    <row r="93" spans="2:8" x14ac:dyDescent="0.25">
      <c r="B93" s="1375"/>
      <c r="C93" s="1375"/>
      <c r="D93" s="1375"/>
      <c r="E93" s="1375"/>
      <c r="F93" s="1375"/>
      <c r="G93" s="1375"/>
      <c r="H93" s="1375"/>
    </row>
    <row r="94" spans="2:8" x14ac:dyDescent="0.25">
      <c r="B94" s="1375"/>
      <c r="C94" s="1375"/>
      <c r="D94" s="1375"/>
      <c r="E94" s="1375"/>
      <c r="F94" s="1375"/>
      <c r="G94" s="1375"/>
      <c r="H94" s="1375"/>
    </row>
    <row r="95" spans="2:8" x14ac:dyDescent="0.25">
      <c r="B95" s="1375"/>
      <c r="C95" s="1375"/>
      <c r="D95" s="1375"/>
      <c r="E95" s="1375"/>
      <c r="F95" s="1375"/>
      <c r="G95" s="1375"/>
      <c r="H95" s="1375"/>
    </row>
    <row r="96" spans="2:8" x14ac:dyDescent="0.25">
      <c r="B96" s="1375"/>
      <c r="C96" s="1375"/>
      <c r="D96" s="1375"/>
      <c r="E96" s="1375"/>
      <c r="F96" s="1375"/>
      <c r="G96" s="1375"/>
      <c r="H96" s="1375"/>
    </row>
  </sheetData>
  <pageMargins left="0.7" right="0.7" top="0.75" bottom="0.75" header="0.3" footer="0.3"/>
  <pageSetup paperSize="9" scale="90" fitToWidth="0"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J64"/>
  <sheetViews>
    <sheetView view="pageLayout" topLeftCell="A46" zoomScaleNormal="100" workbookViewId="0">
      <selection activeCell="H52" sqref="H52"/>
    </sheetView>
  </sheetViews>
  <sheetFormatPr defaultRowHeight="15" x14ac:dyDescent="0.25"/>
  <cols>
    <col min="1" max="1" width="47.5" style="1318" customWidth="1"/>
    <col min="2" max="2" width="12" style="1318" customWidth="1"/>
    <col min="3" max="3" width="9.6640625" style="1318" customWidth="1"/>
    <col min="4" max="4" width="12.1640625" style="1318" customWidth="1"/>
    <col min="5" max="10" width="7.83203125" style="1318" customWidth="1"/>
    <col min="11" max="16384" width="9.33203125" style="1317"/>
  </cols>
  <sheetData>
    <row r="1" spans="1:10" ht="14.25" customHeight="1" x14ac:dyDescent="0.3">
      <c r="A1" s="723" t="s">
        <v>1436</v>
      </c>
      <c r="B1" s="175"/>
      <c r="C1" s="175"/>
      <c r="D1" s="1505"/>
      <c r="E1" s="1505"/>
      <c r="F1" s="1505"/>
      <c r="G1" s="1505"/>
      <c r="H1" s="1505"/>
      <c r="I1" s="1505"/>
      <c r="J1" s="1505"/>
    </row>
    <row r="2" spans="1:10" ht="14.25" customHeight="1" x14ac:dyDescent="0.25">
      <c r="A2" s="1336"/>
      <c r="B2" s="1505"/>
      <c r="C2" s="1505"/>
      <c r="D2" s="1505"/>
      <c r="E2" s="1505"/>
      <c r="F2" s="1505"/>
      <c r="G2" s="1505"/>
      <c r="H2" s="1505"/>
      <c r="I2" s="1505"/>
      <c r="J2" s="1505"/>
    </row>
    <row r="3" spans="1:10" ht="14.25" customHeight="1" thickBot="1" x14ac:dyDescent="0.3">
      <c r="A3" s="1465" t="s">
        <v>130</v>
      </c>
      <c r="B3" s="1503" t="s">
        <v>1364</v>
      </c>
      <c r="C3" s="1503" t="s">
        <v>580</v>
      </c>
      <c r="D3" s="1503" t="s">
        <v>131</v>
      </c>
      <c r="E3" s="1503" t="s">
        <v>132</v>
      </c>
      <c r="F3" s="1503" t="s">
        <v>133</v>
      </c>
      <c r="G3" s="1503" t="s">
        <v>134</v>
      </c>
      <c r="H3" s="1503" t="s">
        <v>135</v>
      </c>
      <c r="I3" s="1503" t="s">
        <v>136</v>
      </c>
      <c r="J3" s="1503" t="s">
        <v>137</v>
      </c>
    </row>
    <row r="4" spans="1:10" ht="14.25" customHeight="1" x14ac:dyDescent="0.25">
      <c r="A4" s="1493" t="s">
        <v>640</v>
      </c>
      <c r="B4" s="1504">
        <v>310.09870066916051</v>
      </c>
      <c r="C4" s="1504">
        <v>340.81705615356401</v>
      </c>
      <c r="D4" s="1504">
        <v>315.97340572280308</v>
      </c>
      <c r="E4" s="1504">
        <v>306.47069521483445</v>
      </c>
      <c r="F4" s="1504">
        <v>293.90998434547896</v>
      </c>
      <c r="G4" s="1504">
        <v>491.32065530115233</v>
      </c>
      <c r="H4" s="1504">
        <v>271.19079137556798</v>
      </c>
      <c r="I4" s="1504">
        <v>282.68717991782478</v>
      </c>
      <c r="J4" s="1504">
        <v>295.54412892228692</v>
      </c>
    </row>
    <row r="5" spans="1:10" ht="14.25" customHeight="1" x14ac:dyDescent="0.25">
      <c r="A5" s="1493" t="s">
        <v>654</v>
      </c>
      <c r="B5" s="1504">
        <v>-197.32888920863749</v>
      </c>
      <c r="C5" s="1504">
        <v>-211.78987344902424</v>
      </c>
      <c r="D5" s="1504">
        <v>-181.46654411517858</v>
      </c>
      <c r="E5" s="1504">
        <v>-179.03607533571994</v>
      </c>
      <c r="F5" s="1504">
        <v>-182.87447411758009</v>
      </c>
      <c r="G5" s="1504">
        <v>-349.3157970664497</v>
      </c>
      <c r="H5" s="1504">
        <v>-158.82410182790554</v>
      </c>
      <c r="I5" s="1504">
        <v>-179.8425344460972</v>
      </c>
      <c r="J5" s="1504">
        <v>-173.69051589397006</v>
      </c>
    </row>
    <row r="6" spans="1:10" ht="14.25" customHeight="1" x14ac:dyDescent="0.25">
      <c r="A6" s="1493" t="s">
        <v>656</v>
      </c>
      <c r="B6" s="1504">
        <v>112.76981146052304</v>
      </c>
      <c r="C6" s="1504">
        <v>129.02718270453977</v>
      </c>
      <c r="D6" s="1504">
        <v>134.5068616076245</v>
      </c>
      <c r="E6" s="1504">
        <v>127.43461987911451</v>
      </c>
      <c r="F6" s="1504">
        <v>111.03551022789887</v>
      </c>
      <c r="G6" s="1504">
        <v>142.00485823470262</v>
      </c>
      <c r="H6" s="1504">
        <v>112.36668954766245</v>
      </c>
      <c r="I6" s="1504">
        <v>102.84464547172757</v>
      </c>
      <c r="J6" s="1504">
        <v>121.85361302831686</v>
      </c>
    </row>
    <row r="7" spans="1:10" ht="14.25" customHeight="1" x14ac:dyDescent="0.25">
      <c r="A7" s="1463"/>
      <c r="J7" s="1487"/>
    </row>
    <row r="8" spans="1:10" ht="14.25" customHeight="1" thickBot="1" x14ac:dyDescent="0.3">
      <c r="A8" s="1465" t="s">
        <v>130</v>
      </c>
      <c r="B8" s="1503" t="s">
        <v>138</v>
      </c>
      <c r="C8" s="1503" t="s">
        <v>139</v>
      </c>
      <c r="D8" s="1503" t="s">
        <v>581</v>
      </c>
      <c r="E8" s="1503" t="s">
        <v>433</v>
      </c>
      <c r="F8" s="1503" t="s">
        <v>582</v>
      </c>
      <c r="G8" s="1503" t="s">
        <v>583</v>
      </c>
      <c r="H8" s="1503" t="s">
        <v>584</v>
      </c>
      <c r="I8" s="1503" t="s">
        <v>585</v>
      </c>
      <c r="J8" s="1503" t="s">
        <v>586</v>
      </c>
    </row>
    <row r="9" spans="1:10" ht="14.25" customHeight="1" x14ac:dyDescent="0.25">
      <c r="A9" s="1493" t="s">
        <v>640</v>
      </c>
      <c r="B9" s="1504">
        <v>346.80060528567361</v>
      </c>
      <c r="C9" s="1487">
        <v>316.29824571338639</v>
      </c>
      <c r="D9" s="1504">
        <v>316.35384547988895</v>
      </c>
      <c r="E9" s="1504">
        <v>308.19114767093578</v>
      </c>
      <c r="F9" s="1504">
        <v>351.5</v>
      </c>
      <c r="G9" s="1504">
        <v>296.39999999999998</v>
      </c>
      <c r="H9" s="1504">
        <v>354</v>
      </c>
      <c r="I9" s="1504">
        <v>355</v>
      </c>
      <c r="J9" s="1504">
        <v>417</v>
      </c>
    </row>
    <row r="10" spans="1:10" ht="14.25" customHeight="1" x14ac:dyDescent="0.25">
      <c r="A10" s="1493" t="s">
        <v>654</v>
      </c>
      <c r="B10" s="1504">
        <v>-217.98783984213742</v>
      </c>
      <c r="C10" s="1487">
        <v>-203.99704039653813</v>
      </c>
      <c r="D10" s="1504">
        <v>-181.46332523797315</v>
      </c>
      <c r="E10" s="1504">
        <v>-150.48275320396576</v>
      </c>
      <c r="F10" s="1504">
        <v>-171.6</v>
      </c>
      <c r="G10" s="1504">
        <v>-125.8</v>
      </c>
      <c r="H10" s="1504">
        <v>-169</v>
      </c>
      <c r="I10" s="1504">
        <v>-156</v>
      </c>
      <c r="J10" s="1504">
        <v>-173</v>
      </c>
    </row>
    <row r="11" spans="1:10" ht="14.25" customHeight="1" x14ac:dyDescent="0.25">
      <c r="A11" s="1493" t="s">
        <v>656</v>
      </c>
      <c r="B11" s="1504">
        <v>128.81276544353619</v>
      </c>
      <c r="C11" s="1487">
        <v>112.30120531684827</v>
      </c>
      <c r="D11" s="1504">
        <v>134.89052024191579</v>
      </c>
      <c r="E11" s="1504">
        <v>157.70839446697002</v>
      </c>
      <c r="F11" s="1504">
        <v>179.8</v>
      </c>
      <c r="G11" s="1504">
        <v>170.59999999999997</v>
      </c>
      <c r="H11" s="1504">
        <v>186</v>
      </c>
      <c r="I11" s="1504">
        <v>199</v>
      </c>
      <c r="J11" s="1504">
        <v>244</v>
      </c>
    </row>
    <row r="12" spans="1:10" ht="14.25" customHeight="1" x14ac:dyDescent="0.25">
      <c r="A12" s="1463"/>
    </row>
    <row r="13" spans="1:10" ht="14.25" customHeight="1" thickBot="1" x14ac:dyDescent="0.3">
      <c r="A13" s="1465" t="s">
        <v>130</v>
      </c>
      <c r="B13" s="1503" t="s">
        <v>587</v>
      </c>
      <c r="C13" s="1503" t="s">
        <v>588</v>
      </c>
      <c r="D13" s="1503" t="s">
        <v>589</v>
      </c>
      <c r="E13" s="1503" t="s">
        <v>590</v>
      </c>
      <c r="F13" s="1503" t="s">
        <v>591</v>
      </c>
      <c r="G13" s="1503" t="s">
        <v>592</v>
      </c>
      <c r="H13" s="1503" t="s">
        <v>593</v>
      </c>
      <c r="I13" s="1503" t="s">
        <v>594</v>
      </c>
      <c r="J13" s="1503" t="s">
        <v>595</v>
      </c>
    </row>
    <row r="14" spans="1:10" ht="14.25" customHeight="1" x14ac:dyDescent="0.25">
      <c r="A14" s="1493" t="s">
        <v>640</v>
      </c>
      <c r="B14" s="1502">
        <v>423</v>
      </c>
      <c r="C14" s="1501">
        <v>488</v>
      </c>
      <c r="D14" s="1501">
        <v>349</v>
      </c>
      <c r="E14" s="1501">
        <v>440</v>
      </c>
      <c r="F14" s="1501">
        <v>332</v>
      </c>
      <c r="G14" s="1501">
        <v>302</v>
      </c>
      <c r="H14" s="1501">
        <v>392</v>
      </c>
      <c r="I14" s="1501">
        <v>397</v>
      </c>
      <c r="J14" s="1501">
        <v>371</v>
      </c>
    </row>
    <row r="15" spans="1:10" ht="14.25" customHeight="1" x14ac:dyDescent="0.25">
      <c r="A15" s="1493" t="s">
        <v>654</v>
      </c>
      <c r="B15" s="1502">
        <v>-168</v>
      </c>
      <c r="C15" s="1501">
        <v>-272</v>
      </c>
      <c r="D15" s="1501">
        <v>-130</v>
      </c>
      <c r="E15" s="1501">
        <v>-177</v>
      </c>
      <c r="F15" s="1501">
        <v>-220</v>
      </c>
      <c r="G15" s="1501">
        <v>-183</v>
      </c>
      <c r="H15" s="1501">
        <v>-150</v>
      </c>
      <c r="I15" s="1501">
        <v>-231</v>
      </c>
      <c r="J15" s="1501">
        <v>-164</v>
      </c>
    </row>
    <row r="16" spans="1:10" ht="14.25" customHeight="1" x14ac:dyDescent="0.25">
      <c r="A16" s="1493" t="s">
        <v>656</v>
      </c>
      <c r="B16" s="1502">
        <v>254</v>
      </c>
      <c r="C16" s="1501">
        <v>217</v>
      </c>
      <c r="D16" s="1501">
        <v>218</v>
      </c>
      <c r="E16" s="1501">
        <v>263</v>
      </c>
      <c r="F16" s="1501">
        <v>112</v>
      </c>
      <c r="G16" s="1501">
        <v>118</v>
      </c>
      <c r="H16" s="1501">
        <v>242</v>
      </c>
      <c r="I16" s="1501">
        <v>166</v>
      </c>
      <c r="J16" s="1501">
        <v>207</v>
      </c>
    </row>
    <row r="17" spans="1:10" ht="14.25" customHeight="1" x14ac:dyDescent="0.25">
      <c r="A17" s="1493"/>
      <c r="B17" s="1501"/>
      <c r="C17" s="1501"/>
      <c r="D17" s="1501"/>
      <c r="E17" s="1501"/>
      <c r="F17" s="1501"/>
      <c r="G17" s="1501"/>
      <c r="H17" s="1501"/>
      <c r="I17" s="1501"/>
      <c r="J17" s="1501"/>
    </row>
    <row r="18" spans="1:10" ht="14.25" customHeight="1" x14ac:dyDescent="0.25"/>
    <row r="19" spans="1:10" ht="14.25" customHeight="1" x14ac:dyDescent="0.25">
      <c r="A19" s="1337" t="s">
        <v>1435</v>
      </c>
      <c r="B19" s="1500"/>
      <c r="C19" s="1500"/>
      <c r="D19" s="1499"/>
      <c r="E19" s="1499"/>
      <c r="F19" s="1499"/>
      <c r="G19" s="1499"/>
      <c r="H19" s="1499"/>
      <c r="I19" s="1499"/>
      <c r="J19" s="1499"/>
    </row>
    <row r="20" spans="1:10" ht="14.25" customHeight="1" x14ac:dyDescent="0.25">
      <c r="A20" s="1463"/>
    </row>
    <row r="21" spans="1:10" ht="14.25" customHeight="1" thickBot="1" x14ac:dyDescent="0.3">
      <c r="A21" s="1465" t="s">
        <v>130</v>
      </c>
      <c r="B21" s="1359" t="s">
        <v>1434</v>
      </c>
      <c r="C21" s="1359" t="s">
        <v>1258</v>
      </c>
      <c r="D21" s="1359" t="s">
        <v>1257</v>
      </c>
      <c r="E21" s="1359" t="s">
        <v>132</v>
      </c>
      <c r="F21" s="1359" t="s">
        <v>133</v>
      </c>
      <c r="G21" s="1359" t="s">
        <v>134</v>
      </c>
      <c r="H21" s="1359" t="s">
        <v>135</v>
      </c>
      <c r="I21" s="1359" t="s">
        <v>136</v>
      </c>
      <c r="J21" s="1359" t="s">
        <v>137</v>
      </c>
    </row>
    <row r="22" spans="1:10" ht="14.25" customHeight="1" x14ac:dyDescent="0.25">
      <c r="A22" s="1493" t="s">
        <v>685</v>
      </c>
      <c r="B22" s="1339">
        <v>5618.0772115182044</v>
      </c>
      <c r="C22" s="1339">
        <v>5549.9635891539692</v>
      </c>
      <c r="D22" s="1339">
        <v>5733.7763198266166</v>
      </c>
      <c r="E22" s="1339">
        <v>6308.6343360443834</v>
      </c>
      <c r="F22" s="1339">
        <v>6084.1888644808878</v>
      </c>
      <c r="G22" s="1494">
        <v>5960.2577776188919</v>
      </c>
      <c r="H22" s="1494">
        <v>5485.8049985066491</v>
      </c>
      <c r="I22" s="1494">
        <v>5810.5096094279997</v>
      </c>
      <c r="J22" s="1494">
        <v>6166.1826786118172</v>
      </c>
    </row>
    <row r="23" spans="1:10" ht="14.25" customHeight="1" x14ac:dyDescent="0.25">
      <c r="A23" s="1493" t="s">
        <v>686</v>
      </c>
      <c r="B23" s="1339">
        <v>1950.7886798268053</v>
      </c>
      <c r="C23" s="1339">
        <v>1913.3158901519341</v>
      </c>
      <c r="D23" s="1339">
        <v>1988.6890049901663</v>
      </c>
      <c r="E23" s="1339">
        <v>2191.7224316328447</v>
      </c>
      <c r="F23" s="1339">
        <v>2198.2546419489636</v>
      </c>
      <c r="G23" s="1494">
        <v>2213.0930842716589</v>
      </c>
      <c r="H23" s="1494">
        <v>2173.0622386630889</v>
      </c>
      <c r="I23" s="1494">
        <v>2235.7175619318896</v>
      </c>
      <c r="J23" s="1494">
        <v>2328.3084349052351</v>
      </c>
    </row>
    <row r="24" spans="1:10" ht="14.25" customHeight="1" x14ac:dyDescent="0.25">
      <c r="A24" s="1493" t="s">
        <v>688</v>
      </c>
      <c r="B24" s="1339">
        <v>3667.2885316913989</v>
      </c>
      <c r="C24" s="1339">
        <v>3636.6476990020351</v>
      </c>
      <c r="D24" s="1339">
        <v>3745.0873148364503</v>
      </c>
      <c r="E24" s="1339">
        <v>4116.9119044115387</v>
      </c>
      <c r="F24" s="1339">
        <v>3885.9342225319242</v>
      </c>
      <c r="G24" s="1494">
        <v>3747.164693347233</v>
      </c>
      <c r="H24" s="1494">
        <v>3312.7427598435602</v>
      </c>
      <c r="I24" s="1494">
        <v>3574.7920474961102</v>
      </c>
      <c r="J24" s="1494">
        <v>3837.8742437065821</v>
      </c>
    </row>
    <row r="25" spans="1:10" ht="14.25" customHeight="1" x14ac:dyDescent="0.25">
      <c r="A25" s="1493"/>
      <c r="B25" s="1339"/>
      <c r="C25" s="1339"/>
      <c r="D25" s="1339"/>
      <c r="E25" s="1339"/>
      <c r="F25" s="1339"/>
      <c r="G25" s="1339"/>
      <c r="H25" s="1339"/>
      <c r="I25" s="1339"/>
      <c r="J25" s="1339"/>
    </row>
    <row r="26" spans="1:10" ht="14.25" customHeight="1" x14ac:dyDescent="0.25">
      <c r="A26" s="1493" t="s">
        <v>689</v>
      </c>
      <c r="B26" s="1498">
        <v>162.41715766570769</v>
      </c>
      <c r="C26" s="1498">
        <v>163</v>
      </c>
      <c r="D26" s="1497">
        <v>163</v>
      </c>
      <c r="E26" s="1497">
        <v>172.148537524826</v>
      </c>
      <c r="F26" s="1497">
        <v>165</v>
      </c>
      <c r="G26" s="1497">
        <v>162</v>
      </c>
      <c r="H26" s="1497">
        <v>145</v>
      </c>
      <c r="I26" s="1497">
        <v>152</v>
      </c>
      <c r="J26" s="1497">
        <v>159</v>
      </c>
    </row>
    <row r="27" spans="1:10" ht="14.25" customHeight="1" x14ac:dyDescent="0.25">
      <c r="A27" s="1493" t="s">
        <v>690</v>
      </c>
      <c r="B27" s="1497">
        <v>34.723422380655258</v>
      </c>
      <c r="C27" s="1497">
        <v>34.474386352570612</v>
      </c>
      <c r="D27" s="1497">
        <v>34.683756290135541</v>
      </c>
      <c r="E27" s="1339">
        <v>34.741630515980901</v>
      </c>
      <c r="F27" s="1339">
        <v>36.130611506526961</v>
      </c>
      <c r="G27" s="1339">
        <v>37.130828344068433</v>
      </c>
      <c r="H27" s="1339">
        <v>39.612458686640188</v>
      </c>
      <c r="I27" s="1339">
        <v>38.477133886918722</v>
      </c>
      <c r="J27" s="1339">
        <v>37.759316521407435</v>
      </c>
    </row>
    <row r="28" spans="1:10" ht="14.25" customHeight="1" x14ac:dyDescent="0.25">
      <c r="A28" s="2724" t="s">
        <v>692</v>
      </c>
      <c r="B28" s="1497">
        <v>8.8336684552315088</v>
      </c>
      <c r="C28" s="1497">
        <v>9.2356291395308645</v>
      </c>
      <c r="D28" s="1497">
        <v>9.0744876517145823</v>
      </c>
      <c r="E28" s="1497">
        <v>7.3886572141553692</v>
      </c>
      <c r="F28" s="1497">
        <v>7.3485260855829893</v>
      </c>
      <c r="G28" s="1497">
        <v>7.5647037593735504</v>
      </c>
      <c r="H28" s="1497">
        <v>7.9010385895668502</v>
      </c>
      <c r="I28" s="1497">
        <v>7.4239880861121872</v>
      </c>
      <c r="J28" s="1497">
        <v>6.9047681458434065</v>
      </c>
    </row>
    <row r="29" spans="1:10" ht="14.25" customHeight="1" x14ac:dyDescent="0.25">
      <c r="A29" s="2724"/>
      <c r="B29" s="1338"/>
      <c r="C29" s="1338"/>
      <c r="D29" s="1338"/>
      <c r="E29" s="1338"/>
      <c r="F29" s="1338"/>
      <c r="G29" s="1338"/>
      <c r="H29" s="1338"/>
      <c r="I29" s="1338"/>
      <c r="J29" s="1338"/>
    </row>
    <row r="30" spans="1:10" ht="14.25" customHeight="1" x14ac:dyDescent="0.25">
      <c r="A30" s="2725" t="s">
        <v>694</v>
      </c>
      <c r="B30" s="1496">
        <v>43.557090835886775</v>
      </c>
      <c r="C30" s="1496">
        <v>43.710015492101476</v>
      </c>
      <c r="D30" s="1496">
        <v>43.758243941850125</v>
      </c>
      <c r="E30" s="1496">
        <v>42.130287730136267</v>
      </c>
      <c r="F30" s="1496">
        <v>43.479137592109943</v>
      </c>
      <c r="G30" s="1496">
        <v>44.695532103441984</v>
      </c>
      <c r="H30" s="1496">
        <v>47.51349727620704</v>
      </c>
      <c r="I30" s="1496">
        <v>45.901121973030911</v>
      </c>
      <c r="J30" s="1496">
        <v>44.664084667250833</v>
      </c>
    </row>
    <row r="31" spans="1:10" ht="14.25" customHeight="1" x14ac:dyDescent="0.25">
      <c r="A31" s="2725"/>
      <c r="B31" s="1339"/>
      <c r="C31" s="1339"/>
      <c r="D31" s="1339"/>
      <c r="E31" s="1339"/>
      <c r="F31" s="1339"/>
      <c r="G31" s="1339"/>
      <c r="H31" s="1339"/>
      <c r="I31" s="1339"/>
      <c r="J31" s="1495"/>
    </row>
    <row r="32" spans="1:10" ht="14.25" customHeight="1" x14ac:dyDescent="0.25">
      <c r="A32" s="1493" t="s">
        <v>686</v>
      </c>
      <c r="B32" s="1339">
        <v>1950.7886798268053</v>
      </c>
      <c r="C32" s="1339">
        <v>1913.3158901519341</v>
      </c>
      <c r="D32" s="1339">
        <v>1988.6890049901663</v>
      </c>
      <c r="E32" s="1339">
        <v>2191.7224316328447</v>
      </c>
      <c r="F32" s="1339">
        <v>2198.2546419489636</v>
      </c>
      <c r="G32" s="1339">
        <v>2213.0930842716589</v>
      </c>
      <c r="H32" s="1339">
        <v>2173.0622386630889</v>
      </c>
      <c r="I32" s="1339">
        <v>2235.7175619318896</v>
      </c>
      <c r="J32" s="1339">
        <v>2328.3084349052351</v>
      </c>
    </row>
    <row r="33" spans="1:10" ht="14.25" customHeight="1" x14ac:dyDescent="0.25">
      <c r="A33" s="1493" t="s">
        <v>695</v>
      </c>
      <c r="B33" s="1339">
        <v>496.28231442443359</v>
      </c>
      <c r="C33" s="1339">
        <v>512.57405447325709</v>
      </c>
      <c r="D33" s="1339">
        <v>520.31082411960119</v>
      </c>
      <c r="E33" s="1339">
        <v>466.12336598482602</v>
      </c>
      <c r="F33" s="1339">
        <v>447.09820580251352</v>
      </c>
      <c r="G33" s="1494">
        <v>450.87584417189072</v>
      </c>
      <c r="H33" s="1494">
        <v>433.43556988039751</v>
      </c>
      <c r="I33" s="1494">
        <v>431.37154114633853</v>
      </c>
      <c r="J33" s="1494">
        <v>425.7606174073025</v>
      </c>
    </row>
    <row r="34" spans="1:10" ht="14.25" customHeight="1" x14ac:dyDescent="0.25">
      <c r="A34" s="1489" t="s">
        <v>697</v>
      </c>
      <c r="B34" s="1488">
        <v>2447.070994251239</v>
      </c>
      <c r="C34" s="1488">
        <v>2425.8899446251912</v>
      </c>
      <c r="D34" s="1488">
        <v>2508.9998291097672</v>
      </c>
      <c r="E34" s="1488">
        <v>2657.8457976176705</v>
      </c>
      <c r="F34" s="1488">
        <v>2645.3528477514769</v>
      </c>
      <c r="G34" s="1488">
        <v>2663.9689284435494</v>
      </c>
      <c r="H34" s="1488">
        <v>2606.4978085434864</v>
      </c>
      <c r="I34" s="1488">
        <v>2667.0891030782282</v>
      </c>
      <c r="J34" s="1488">
        <v>2754.0690523125377</v>
      </c>
    </row>
    <row r="35" spans="1:10" ht="14.25" customHeight="1" x14ac:dyDescent="0.25">
      <c r="A35" s="1493"/>
      <c r="B35" s="1339"/>
      <c r="C35" s="1339"/>
      <c r="D35" s="1339"/>
      <c r="E35" s="1339"/>
      <c r="F35" s="1339"/>
      <c r="G35" s="1339"/>
      <c r="H35" s="1339"/>
      <c r="I35" s="1339"/>
      <c r="J35" s="1339"/>
    </row>
    <row r="36" spans="1:10" ht="14.25" customHeight="1" x14ac:dyDescent="0.25">
      <c r="A36" s="1493" t="s">
        <v>699</v>
      </c>
      <c r="B36" s="1339">
        <v>2447.0709942512385</v>
      </c>
      <c r="C36" s="1339">
        <v>2425.8899446251917</v>
      </c>
      <c r="D36" s="1339">
        <v>2508.9998291097672</v>
      </c>
      <c r="E36" s="1339">
        <v>2657.8457976176705</v>
      </c>
      <c r="F36" s="1339">
        <v>2645.3528477514769</v>
      </c>
      <c r="G36" s="1339">
        <v>2663.9689284435494</v>
      </c>
      <c r="H36" s="1339">
        <v>2606.4978085434864</v>
      </c>
      <c r="I36" s="1339">
        <v>2667.0891030782282</v>
      </c>
      <c r="J36" s="1339">
        <v>2754.0690523125377</v>
      </c>
    </row>
    <row r="37" spans="1:10" ht="14.25" customHeight="1" thickBot="1" x14ac:dyDescent="0.3">
      <c r="A37" s="1492" t="s">
        <v>700</v>
      </c>
      <c r="B37" s="1491">
        <v>75.976404859577883</v>
      </c>
      <c r="C37" s="1491">
        <v>71.41084752033656</v>
      </c>
      <c r="D37" s="1491">
        <v>74.087189556732739</v>
      </c>
      <c r="E37" s="1491">
        <v>76.536638704896433</v>
      </c>
      <c r="F37" s="1491">
        <v>68.019892675569253</v>
      </c>
      <c r="G37" s="1490">
        <v>65.111668602378472</v>
      </c>
      <c r="H37" s="1490">
        <v>95.335431265449245</v>
      </c>
      <c r="I37" s="1490">
        <v>99.825441883241822</v>
      </c>
      <c r="J37" s="1490">
        <v>89.664286501274603</v>
      </c>
    </row>
    <row r="38" spans="1:10" ht="14.25" customHeight="1" x14ac:dyDescent="0.25">
      <c r="A38" s="1489" t="s">
        <v>697</v>
      </c>
      <c r="B38" s="1488">
        <v>2523.0473991108165</v>
      </c>
      <c r="C38" s="1488">
        <v>2497.3007921455282</v>
      </c>
      <c r="D38" s="1488">
        <v>2583.0870186665002</v>
      </c>
      <c r="E38" s="1488">
        <v>2734.3824363225672</v>
      </c>
      <c r="F38" s="1488">
        <v>2713.3727404270462</v>
      </c>
      <c r="G38" s="1488">
        <v>2729.0805970459278</v>
      </c>
      <c r="H38" s="1488">
        <v>2701.8332398089356</v>
      </c>
      <c r="I38" s="1488">
        <v>2766.9145449614698</v>
      </c>
      <c r="J38" s="1488">
        <v>2843.7333388138122</v>
      </c>
    </row>
    <row r="39" spans="1:10" ht="14.25" customHeight="1" x14ac:dyDescent="0.25">
      <c r="A39" s="1318" t="s">
        <v>1251</v>
      </c>
    </row>
    <row r="40" spans="1:10" ht="14.25" customHeight="1" x14ac:dyDescent="0.25">
      <c r="C40" s="1487"/>
      <c r="D40" s="1487"/>
      <c r="E40" s="1487"/>
      <c r="F40" s="1487"/>
      <c r="G40" s="1487"/>
      <c r="H40" s="1487"/>
      <c r="I40" s="1487"/>
      <c r="J40" s="1487"/>
    </row>
    <row r="41" spans="1:10" ht="14.25" customHeight="1" x14ac:dyDescent="0.25">
      <c r="A41" s="1477" t="s">
        <v>1462</v>
      </c>
      <c r="B41" s="1486"/>
      <c r="C41" s="1486"/>
      <c r="D41" s="1486"/>
      <c r="E41" s="1485"/>
    </row>
    <row r="42" spans="1:10" ht="14.25" customHeight="1" x14ac:dyDescent="0.25">
      <c r="A42" s="1506" t="s">
        <v>1362</v>
      </c>
      <c r="B42" s="1486"/>
      <c r="C42" s="1486"/>
      <c r="D42" s="1486"/>
      <c r="E42" s="1485"/>
    </row>
    <row r="43" spans="1:10" ht="9.75" customHeight="1" x14ac:dyDescent="0.25">
      <c r="A43" s="1482" t="s">
        <v>1201</v>
      </c>
      <c r="B43" s="2726" t="s">
        <v>1200</v>
      </c>
      <c r="C43" s="2726" t="s">
        <v>705</v>
      </c>
      <c r="D43" s="2726" t="s">
        <v>706</v>
      </c>
      <c r="E43" s="1485"/>
      <c r="F43" s="1478"/>
    </row>
    <row r="44" spans="1:10" ht="26.25" customHeight="1" x14ac:dyDescent="0.25">
      <c r="A44" s="1482"/>
      <c r="B44" s="2727"/>
      <c r="C44" s="2727"/>
      <c r="D44" s="2727"/>
      <c r="E44" s="1485"/>
    </row>
    <row r="45" spans="1:10" ht="14.25" customHeight="1" x14ac:dyDescent="0.25">
      <c r="A45" s="1482" t="s">
        <v>707</v>
      </c>
      <c r="B45" s="1482">
        <v>737.08157142356174</v>
      </c>
      <c r="C45" s="1482">
        <v>349.5038086748574</v>
      </c>
      <c r="D45" s="1482">
        <v>1086.5853800984191</v>
      </c>
      <c r="E45" s="1485"/>
    </row>
    <row r="46" spans="1:10" ht="14.25" customHeight="1" x14ac:dyDescent="0.25">
      <c r="A46" s="1482" t="s">
        <v>708</v>
      </c>
      <c r="B46" s="1482">
        <v>273.50254156395215</v>
      </c>
      <c r="C46" s="1482">
        <v>246.34196175451467</v>
      </c>
      <c r="D46" s="1482">
        <v>519.84450331846688</v>
      </c>
      <c r="E46" s="1470"/>
    </row>
    <row r="47" spans="1:10" ht="14.25" customHeight="1" x14ac:dyDescent="0.25">
      <c r="A47" s="1482" t="s">
        <v>709</v>
      </c>
      <c r="B47" s="1482">
        <v>91.031150115943291</v>
      </c>
      <c r="C47" s="1482">
        <v>56.319462371583867</v>
      </c>
      <c r="D47" s="1482">
        <v>147.35061248752714</v>
      </c>
      <c r="E47" s="1470"/>
    </row>
    <row r="48" spans="1:10" ht="14.25" customHeight="1" thickBot="1" x14ac:dyDescent="0.3">
      <c r="A48" s="1484" t="s">
        <v>710</v>
      </c>
      <c r="B48" s="1484">
        <v>108.09545616085835</v>
      </c>
      <c r="C48" s="1484">
        <v>113.86596883170643</v>
      </c>
      <c r="D48" s="1484">
        <v>221.96142499256479</v>
      </c>
      <c r="E48" s="1470"/>
    </row>
    <row r="49" spans="1:6" ht="14.25" customHeight="1" thickBot="1" x14ac:dyDescent="0.3">
      <c r="A49" s="1483" t="s">
        <v>1199</v>
      </c>
      <c r="B49" s="1483">
        <v>1209.7107192643155</v>
      </c>
      <c r="C49" s="1483">
        <v>766.03120163266249</v>
      </c>
      <c r="D49" s="1483">
        <v>1975.7419208969779</v>
      </c>
      <c r="E49" s="1473"/>
    </row>
    <row r="50" spans="1:6" ht="14.25" customHeight="1" x14ac:dyDescent="0.25">
      <c r="A50" s="1482" t="s">
        <v>711</v>
      </c>
      <c r="B50" s="1480">
        <v>3.7797305471460436E-3</v>
      </c>
      <c r="C50" s="1481">
        <v>2.3934577802524511E-3</v>
      </c>
      <c r="D50" s="1480">
        <v>6.1731883273984942E-3</v>
      </c>
      <c r="E50" s="1470"/>
    </row>
    <row r="51" spans="1:6" ht="14.25" customHeight="1" x14ac:dyDescent="0.25">
      <c r="A51" s="1472"/>
      <c r="B51" s="1472"/>
      <c r="C51" s="1472"/>
      <c r="D51" s="1472"/>
      <c r="E51" s="1470"/>
    </row>
    <row r="52" spans="1:6" ht="14.25" customHeight="1" x14ac:dyDescent="0.25">
      <c r="A52" s="1479" t="s">
        <v>1461</v>
      </c>
      <c r="B52" s="1472"/>
      <c r="C52" s="1472"/>
      <c r="D52" s="1472"/>
      <c r="E52" s="1470"/>
      <c r="F52" s="1478"/>
    </row>
    <row r="53" spans="1:6" ht="14.25" customHeight="1" x14ac:dyDescent="0.25">
      <c r="A53" s="1479"/>
      <c r="B53" s="1472"/>
      <c r="C53" s="1472"/>
      <c r="D53" s="1472"/>
      <c r="E53" s="1470"/>
      <c r="F53" s="1478"/>
    </row>
    <row r="54" spans="1:6" ht="14.25" customHeight="1" x14ac:dyDescent="0.25">
      <c r="A54" s="1506" t="s">
        <v>53</v>
      </c>
      <c r="B54" s="1472"/>
      <c r="C54" s="1472"/>
      <c r="D54" s="1472"/>
      <c r="E54" s="1470"/>
    </row>
    <row r="55" spans="1:6" ht="16.5" customHeight="1" x14ac:dyDescent="0.25">
      <c r="A55" s="1472" t="s">
        <v>130</v>
      </c>
      <c r="B55" s="2722" t="s">
        <v>1200</v>
      </c>
      <c r="C55" s="2722" t="s">
        <v>705</v>
      </c>
      <c r="D55" s="2722" t="s">
        <v>706</v>
      </c>
      <c r="E55" s="1470"/>
    </row>
    <row r="56" spans="1:6" ht="14.25" customHeight="1" x14ac:dyDescent="0.25">
      <c r="A56" s="1476"/>
      <c r="B56" s="2723"/>
      <c r="C56" s="2723"/>
      <c r="D56" s="2723"/>
      <c r="E56" s="1470"/>
    </row>
    <row r="57" spans="1:6" ht="14.25" customHeight="1" x14ac:dyDescent="0.25">
      <c r="A57" s="1472" t="s">
        <v>707</v>
      </c>
      <c r="B57" s="1472">
        <v>939.63668587340464</v>
      </c>
      <c r="C57" s="1472">
        <v>375.79797581865591</v>
      </c>
      <c r="D57" s="1472">
        <v>1315.4346616920607</v>
      </c>
      <c r="E57" s="1470"/>
    </row>
    <row r="58" spans="1:6" ht="14.25" customHeight="1" x14ac:dyDescent="0.25">
      <c r="A58" s="1472" t="s">
        <v>708</v>
      </c>
      <c r="B58" s="1472">
        <v>239.01323564827854</v>
      </c>
      <c r="C58" s="1472">
        <v>134.21836936435903</v>
      </c>
      <c r="D58" s="1472">
        <v>373.2316050126376</v>
      </c>
      <c r="E58" s="1470"/>
    </row>
    <row r="59" spans="1:6" ht="14.25" customHeight="1" x14ac:dyDescent="0.25">
      <c r="A59" s="1472" t="s">
        <v>709</v>
      </c>
      <c r="B59" s="1472">
        <v>93.72876999358057</v>
      </c>
      <c r="C59" s="1472">
        <v>72.512817494583601</v>
      </c>
      <c r="D59" s="1472">
        <v>166.24158748816416</v>
      </c>
      <c r="E59" s="1470"/>
    </row>
    <row r="60" spans="1:6" ht="14.25" customHeight="1" thickBot="1" x14ac:dyDescent="0.3">
      <c r="A60" s="1475" t="s">
        <v>710</v>
      </c>
      <c r="B60" s="1475">
        <v>138.00411453777417</v>
      </c>
      <c r="C60" s="1475">
        <v>121.28017612403291</v>
      </c>
      <c r="D60" s="1475">
        <v>259.28429066180706</v>
      </c>
      <c r="E60" s="1470"/>
    </row>
    <row r="61" spans="1:6" ht="14.25" customHeight="1" thickBot="1" x14ac:dyDescent="0.3">
      <c r="A61" s="1474" t="s">
        <v>425</v>
      </c>
      <c r="B61" s="1474">
        <v>1410.3828060530377</v>
      </c>
      <c r="C61" s="1474">
        <v>703.8093388016315</v>
      </c>
      <c r="D61" s="1474">
        <v>2114.1921448546696</v>
      </c>
      <c r="E61" s="1473"/>
    </row>
    <row r="62" spans="1:6" ht="14.25" customHeight="1" x14ac:dyDescent="0.25">
      <c r="A62" s="1472" t="s">
        <v>711</v>
      </c>
      <c r="B62" s="1471">
        <v>9.0068710588857275E-3</v>
      </c>
      <c r="C62" s="1471">
        <v>4.3687942895158718E-3</v>
      </c>
      <c r="D62" s="1471">
        <v>6.6549141342146416E-3</v>
      </c>
      <c r="E62" s="1470"/>
    </row>
    <row r="63" spans="1:6" x14ac:dyDescent="0.25">
      <c r="E63" s="1406"/>
    </row>
    <row r="64" spans="1:6" x14ac:dyDescent="0.25">
      <c r="E64" s="1406"/>
    </row>
  </sheetData>
  <mergeCells count="8">
    <mergeCell ref="B55:B56"/>
    <mergeCell ref="C55:C56"/>
    <mergeCell ref="D55:D56"/>
    <mergeCell ref="A28:A29"/>
    <mergeCell ref="A30:A31"/>
    <mergeCell ref="B43:B44"/>
    <mergeCell ref="C43:C44"/>
    <mergeCell ref="D43:D44"/>
  </mergeCells>
  <pageMargins left="0.7" right="0.7" top="0.75" bottom="0.75" header="0.3" footer="0.3"/>
  <pageSetup paperSize="9" scale="8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59999389629810485"/>
  </sheetPr>
  <dimension ref="A1:H62"/>
  <sheetViews>
    <sheetView view="pageBreakPreview" zoomScale="85" zoomScaleNormal="100" zoomScaleSheetLayoutView="85" zoomScalePageLayoutView="70" workbookViewId="0">
      <selection activeCell="F75" sqref="F74:F75"/>
    </sheetView>
  </sheetViews>
  <sheetFormatPr defaultRowHeight="13.5" customHeight="1" x14ac:dyDescent="0.2"/>
  <cols>
    <col min="1" max="1" width="37.1640625" style="1156" customWidth="1"/>
    <col min="2" max="2" width="9.1640625" style="1156" customWidth="1"/>
    <col min="3" max="3" width="9.83203125" style="1156" customWidth="1"/>
    <col min="4" max="4" width="13" style="1156" customWidth="1"/>
    <col min="5" max="5" width="12.6640625" style="1156" customWidth="1"/>
    <col min="6" max="6" width="12.5" style="1156" customWidth="1"/>
    <col min="7" max="7" width="12.1640625" style="1156" customWidth="1"/>
    <col min="8" max="8" width="14.1640625" style="1156" customWidth="1"/>
    <col min="9" max="16384" width="9.33203125" style="1156"/>
  </cols>
  <sheetData>
    <row r="1" spans="1:8" ht="13.5" customHeight="1" x14ac:dyDescent="0.2">
      <c r="A1" s="1174" t="s">
        <v>712</v>
      </c>
      <c r="B1" s="1173"/>
    </row>
    <row r="2" spans="1:8" ht="13.5" customHeight="1" x14ac:dyDescent="0.2">
      <c r="B2" s="1172"/>
    </row>
    <row r="3" spans="1:8" ht="13.5" customHeight="1" x14ac:dyDescent="0.2">
      <c r="A3" s="1165"/>
      <c r="B3" s="1169"/>
      <c r="C3" s="1171"/>
      <c r="D3" s="1171"/>
      <c r="E3" s="1166"/>
      <c r="F3" s="2729" t="s">
        <v>1386</v>
      </c>
      <c r="G3" s="2729"/>
      <c r="H3" s="2729"/>
    </row>
    <row r="4" spans="1:8" ht="13.5" customHeight="1" x14ac:dyDescent="0.2">
      <c r="A4" s="191"/>
      <c r="B4" s="191"/>
      <c r="C4" s="192"/>
      <c r="D4" s="192"/>
      <c r="E4" s="192"/>
      <c r="F4" s="870" t="s">
        <v>1384</v>
      </c>
      <c r="G4" s="870" t="s">
        <v>713</v>
      </c>
      <c r="H4" s="870" t="s">
        <v>1384</v>
      </c>
    </row>
    <row r="5" spans="1:8" ht="13.5" customHeight="1" x14ac:dyDescent="0.2">
      <c r="A5" s="884" t="s">
        <v>714</v>
      </c>
      <c r="B5" s="884"/>
      <c r="C5" s="193"/>
      <c r="D5" s="193"/>
      <c r="E5" s="193"/>
      <c r="F5" s="211">
        <v>2017</v>
      </c>
      <c r="G5" s="211">
        <v>2016</v>
      </c>
      <c r="H5" s="211">
        <v>2016</v>
      </c>
    </row>
    <row r="6" spans="1:8" ht="13.5" customHeight="1" x14ac:dyDescent="0.2">
      <c r="A6" s="1166" t="s">
        <v>715</v>
      </c>
      <c r="B6" s="1166"/>
      <c r="C6" s="1170"/>
      <c r="D6" s="1170"/>
      <c r="E6" s="1170"/>
      <c r="F6" s="1170">
        <v>340186</v>
      </c>
      <c r="G6" s="1170">
        <v>334826</v>
      </c>
      <c r="H6" s="1170">
        <v>362308</v>
      </c>
    </row>
    <row r="7" spans="1:8" ht="13.5" customHeight="1" x14ac:dyDescent="0.2">
      <c r="A7" s="194" t="s">
        <v>716</v>
      </c>
      <c r="B7" s="194"/>
      <c r="C7" s="195"/>
      <c r="D7" s="195"/>
      <c r="E7" s="195"/>
      <c r="F7" s="195">
        <v>5618</v>
      </c>
      <c r="G7" s="195">
        <v>5550</v>
      </c>
      <c r="H7" s="195">
        <v>6084</v>
      </c>
    </row>
    <row r="8" spans="1:8" ht="13.5" customHeight="1" x14ac:dyDescent="0.2">
      <c r="A8" s="196" t="s">
        <v>717</v>
      </c>
      <c r="B8" s="196"/>
      <c r="C8" s="195"/>
      <c r="D8" s="195"/>
      <c r="E8" s="195"/>
      <c r="F8" s="195">
        <v>3492</v>
      </c>
      <c r="G8" s="195">
        <v>3244</v>
      </c>
      <c r="H8" s="195">
        <v>3504</v>
      </c>
    </row>
    <row r="9" spans="1:8" ht="13.5" customHeight="1" x14ac:dyDescent="0.2">
      <c r="A9" s="197" t="s">
        <v>718</v>
      </c>
      <c r="B9" s="197"/>
      <c r="C9" s="198"/>
      <c r="D9" s="198"/>
      <c r="E9" s="198"/>
      <c r="F9" s="198">
        <v>2126</v>
      </c>
      <c r="G9" s="198">
        <v>2306</v>
      </c>
      <c r="H9" s="198">
        <v>2580</v>
      </c>
    </row>
    <row r="10" spans="1:8" ht="13.5" customHeight="1" x14ac:dyDescent="0.2">
      <c r="A10" s="1159" t="s">
        <v>719</v>
      </c>
      <c r="B10" s="1159"/>
      <c r="C10" s="1169"/>
      <c r="D10" s="1169"/>
      <c r="E10" s="1169"/>
      <c r="F10" s="1169">
        <v>345804</v>
      </c>
      <c r="G10" s="1169">
        <v>340376</v>
      </c>
      <c r="H10" s="1169">
        <v>368392</v>
      </c>
    </row>
    <row r="11" spans="1:8" ht="13.5" customHeight="1" x14ac:dyDescent="0.2">
      <c r="A11" s="199"/>
      <c r="B11" s="199"/>
      <c r="C11" s="199"/>
      <c r="D11" s="195"/>
      <c r="E11" s="195"/>
      <c r="F11" s="199"/>
      <c r="G11" s="199"/>
      <c r="H11" s="195"/>
    </row>
    <row r="12" spans="1:8" ht="13.5" customHeight="1" x14ac:dyDescent="0.2">
      <c r="A12" s="2730" t="s">
        <v>720</v>
      </c>
      <c r="B12" s="2730"/>
      <c r="C12" s="2730"/>
      <c r="D12" s="195"/>
      <c r="E12" s="195"/>
      <c r="F12" s="200">
        <v>-1951</v>
      </c>
      <c r="G12" s="200">
        <v>-1913</v>
      </c>
      <c r="H12" s="195">
        <v>-2198</v>
      </c>
    </row>
    <row r="13" spans="1:8" ht="13.5" customHeight="1" x14ac:dyDescent="0.2">
      <c r="A13" s="196" t="s">
        <v>717</v>
      </c>
      <c r="B13" s="196"/>
      <c r="C13" s="201"/>
      <c r="D13" s="195"/>
      <c r="E13" s="195"/>
      <c r="F13" s="200">
        <v>-1122</v>
      </c>
      <c r="G13" s="200">
        <v>-1054</v>
      </c>
      <c r="H13" s="195">
        <v>-1255</v>
      </c>
    </row>
    <row r="14" spans="1:8" ht="13.5" customHeight="1" x14ac:dyDescent="0.2">
      <c r="A14" s="196" t="s">
        <v>718</v>
      </c>
      <c r="B14" s="196"/>
      <c r="C14" s="201"/>
      <c r="D14" s="195"/>
      <c r="E14" s="195"/>
      <c r="F14" s="202">
        <v>-829</v>
      </c>
      <c r="G14" s="202">
        <v>-859</v>
      </c>
      <c r="H14" s="195">
        <v>-943</v>
      </c>
    </row>
    <row r="15" spans="1:8" ht="13.5" customHeight="1" x14ac:dyDescent="0.2">
      <c r="A15" s="2731" t="s">
        <v>721</v>
      </c>
      <c r="B15" s="2731"/>
      <c r="C15" s="2731"/>
      <c r="D15" s="198"/>
      <c r="E15" s="198"/>
      <c r="F15" s="203">
        <v>-496</v>
      </c>
      <c r="G15" s="203">
        <v>-513</v>
      </c>
      <c r="H15" s="198">
        <v>-447</v>
      </c>
    </row>
    <row r="16" spans="1:8" ht="13.5" customHeight="1" x14ac:dyDescent="0.2">
      <c r="A16" s="204" t="s">
        <v>722</v>
      </c>
      <c r="B16" s="204"/>
      <c r="C16" s="205"/>
      <c r="D16" s="205"/>
      <c r="E16" s="205"/>
      <c r="F16" s="205">
        <v>-2447</v>
      </c>
      <c r="G16" s="205">
        <v>-2426</v>
      </c>
      <c r="H16" s="205">
        <v>-2645</v>
      </c>
    </row>
    <row r="17" spans="1:8" ht="13.5" customHeight="1" x14ac:dyDescent="0.2">
      <c r="A17" s="206"/>
      <c r="B17" s="206"/>
      <c r="C17" s="207"/>
      <c r="D17" s="208"/>
      <c r="E17" s="208"/>
      <c r="F17" s="207"/>
      <c r="G17" s="207"/>
      <c r="H17" s="209"/>
    </row>
    <row r="18" spans="1:8" ht="13.5" customHeight="1" x14ac:dyDescent="0.2">
      <c r="A18" s="204" t="s">
        <v>723</v>
      </c>
      <c r="B18" s="204"/>
      <c r="C18" s="205"/>
      <c r="D18" s="205"/>
      <c r="E18" s="205"/>
      <c r="F18" s="205">
        <v>343357</v>
      </c>
      <c r="G18" s="205">
        <v>337950</v>
      </c>
      <c r="H18" s="205">
        <v>365747</v>
      </c>
    </row>
    <row r="19" spans="1:8" ht="13.5" customHeight="1" x14ac:dyDescent="0.2">
      <c r="A19" s="1165"/>
      <c r="B19" s="1165"/>
      <c r="C19" s="1169"/>
      <c r="D19" s="1169"/>
      <c r="E19" s="1169"/>
      <c r="F19" s="1169"/>
      <c r="G19" s="1169"/>
      <c r="H19" s="1169"/>
    </row>
    <row r="20" spans="1:8" ht="13.5" customHeight="1" x14ac:dyDescent="0.2">
      <c r="A20" s="199"/>
      <c r="B20" s="199"/>
      <c r="C20" s="210"/>
      <c r="D20" s="210"/>
      <c r="E20" s="210"/>
      <c r="F20" s="210"/>
      <c r="G20" s="210"/>
      <c r="H20" s="210"/>
    </row>
    <row r="21" spans="1:8" ht="13.5" customHeight="1" x14ac:dyDescent="0.2">
      <c r="A21" s="211"/>
      <c r="B21" s="211"/>
      <c r="C21" s="193"/>
      <c r="D21" s="193"/>
      <c r="E21" s="212"/>
      <c r="F21" s="213"/>
      <c r="G21" s="213"/>
      <c r="H21" s="213"/>
    </row>
    <row r="22" spans="1:8" ht="13.5" customHeight="1" x14ac:dyDescent="0.2">
      <c r="A22" s="1165"/>
      <c r="B22" s="1165"/>
      <c r="C22" s="2729" t="s">
        <v>724</v>
      </c>
      <c r="D22" s="2729"/>
      <c r="E22" s="2729"/>
      <c r="F22" s="2732" t="s">
        <v>1387</v>
      </c>
      <c r="G22" s="2729"/>
      <c r="H22" s="2729"/>
    </row>
    <row r="23" spans="1:8" ht="13.5" customHeight="1" x14ac:dyDescent="0.2">
      <c r="A23" s="199"/>
      <c r="B23" s="199"/>
      <c r="C23" s="870" t="s">
        <v>1384</v>
      </c>
      <c r="D23" s="871" t="s">
        <v>713</v>
      </c>
      <c r="E23" s="870" t="s">
        <v>1384</v>
      </c>
      <c r="F23" s="872" t="s">
        <v>1384</v>
      </c>
      <c r="G23" s="873" t="s">
        <v>713</v>
      </c>
      <c r="H23" s="870" t="s">
        <v>1384</v>
      </c>
    </row>
    <row r="24" spans="1:8" ht="13.5" customHeight="1" x14ac:dyDescent="0.2">
      <c r="A24" s="884" t="s">
        <v>714</v>
      </c>
      <c r="B24" s="884"/>
      <c r="C24" s="211">
        <v>2017</v>
      </c>
      <c r="D24" s="874">
        <v>2016</v>
      </c>
      <c r="E24" s="211">
        <v>2016</v>
      </c>
      <c r="F24" s="875">
        <v>2017</v>
      </c>
      <c r="G24" s="211">
        <v>2016</v>
      </c>
      <c r="H24" s="211">
        <v>2016</v>
      </c>
    </row>
    <row r="25" spans="1:8" ht="13.5" customHeight="1" x14ac:dyDescent="0.2">
      <c r="A25" s="1166" t="s">
        <v>715</v>
      </c>
      <c r="B25" s="1166"/>
      <c r="C25" s="1158">
        <v>23307</v>
      </c>
      <c r="D25" s="1158">
        <v>20254</v>
      </c>
      <c r="E25" s="1158">
        <v>23018</v>
      </c>
      <c r="F25" s="216">
        <v>316879</v>
      </c>
      <c r="G25" s="195">
        <v>314572</v>
      </c>
      <c r="H25" s="1170">
        <v>339290</v>
      </c>
    </row>
    <row r="26" spans="1:8" ht="13.5" customHeight="1" x14ac:dyDescent="0.2">
      <c r="A26" s="194" t="s">
        <v>716</v>
      </c>
      <c r="B26" s="194"/>
      <c r="C26" s="215" t="s">
        <v>1385</v>
      </c>
      <c r="D26" s="215">
        <v>9</v>
      </c>
      <c r="E26" s="215" t="s">
        <v>201</v>
      </c>
      <c r="F26" s="216">
        <v>5618</v>
      </c>
      <c r="G26" s="195">
        <v>5541</v>
      </c>
      <c r="H26" s="195">
        <v>6084</v>
      </c>
    </row>
    <row r="27" spans="1:8" ht="13.5" customHeight="1" x14ac:dyDescent="0.2">
      <c r="A27" s="196" t="s">
        <v>717</v>
      </c>
      <c r="B27" s="196"/>
      <c r="C27" s="215" t="s">
        <v>1385</v>
      </c>
      <c r="D27" s="215">
        <v>9</v>
      </c>
      <c r="E27" s="215" t="s">
        <v>201</v>
      </c>
      <c r="F27" s="216">
        <v>3492</v>
      </c>
      <c r="G27" s="195">
        <v>3235</v>
      </c>
      <c r="H27" s="195">
        <v>3504</v>
      </c>
    </row>
    <row r="28" spans="1:8" ht="13.5" customHeight="1" x14ac:dyDescent="0.2">
      <c r="A28" s="197" t="s">
        <v>718</v>
      </c>
      <c r="B28" s="197"/>
      <c r="C28" s="217" t="s">
        <v>201</v>
      </c>
      <c r="D28" s="217" t="s">
        <v>201</v>
      </c>
      <c r="E28" s="217" t="s">
        <v>201</v>
      </c>
      <c r="F28" s="218">
        <v>2126</v>
      </c>
      <c r="G28" s="198">
        <v>2306</v>
      </c>
      <c r="H28" s="198">
        <v>2580</v>
      </c>
    </row>
    <row r="29" spans="1:8" ht="13.5" customHeight="1" x14ac:dyDescent="0.2">
      <c r="A29" s="1159" t="s">
        <v>719</v>
      </c>
      <c r="B29" s="1159"/>
      <c r="C29" s="1169">
        <v>23307</v>
      </c>
      <c r="D29" s="1169">
        <v>20263</v>
      </c>
      <c r="E29" s="1169">
        <v>23018</v>
      </c>
      <c r="F29" s="219">
        <v>322497</v>
      </c>
      <c r="G29" s="210">
        <v>320113</v>
      </c>
      <c r="H29" s="1169">
        <v>345374</v>
      </c>
    </row>
    <row r="30" spans="1:8" ht="13.5" customHeight="1" x14ac:dyDescent="0.2">
      <c r="A30" s="199"/>
      <c r="B30" s="199"/>
      <c r="C30" s="220"/>
      <c r="D30" s="220"/>
      <c r="E30" s="220"/>
      <c r="F30" s="221"/>
      <c r="G30" s="220"/>
      <c r="H30" s="195"/>
    </row>
    <row r="31" spans="1:8" ht="13.5" customHeight="1" x14ac:dyDescent="0.2">
      <c r="A31" s="222" t="s">
        <v>720</v>
      </c>
      <c r="B31" s="222"/>
      <c r="C31" s="215">
        <v>-1</v>
      </c>
      <c r="D31" s="215">
        <v>0</v>
      </c>
      <c r="E31" s="215" t="s">
        <v>201</v>
      </c>
      <c r="F31" s="223">
        <v>-1950</v>
      </c>
      <c r="G31" s="215">
        <v>-1913</v>
      </c>
      <c r="H31" s="215">
        <v>-2198</v>
      </c>
    </row>
    <row r="32" spans="1:8" ht="13.5" customHeight="1" x14ac:dyDescent="0.2">
      <c r="A32" s="196" t="s">
        <v>717</v>
      </c>
      <c r="B32" s="196"/>
      <c r="C32" s="215">
        <v>-1</v>
      </c>
      <c r="D32" s="215">
        <v>0</v>
      </c>
      <c r="E32" s="215" t="s">
        <v>201</v>
      </c>
      <c r="F32" s="223">
        <v>-1121</v>
      </c>
      <c r="G32" s="215">
        <v>-1054</v>
      </c>
      <c r="H32" s="215">
        <v>-1255</v>
      </c>
    </row>
    <row r="33" spans="1:8" ht="13.5" customHeight="1" x14ac:dyDescent="0.2">
      <c r="A33" s="196" t="s">
        <v>718</v>
      </c>
      <c r="B33" s="196"/>
      <c r="C33" s="215" t="s">
        <v>201</v>
      </c>
      <c r="D33" s="215" t="s">
        <v>201</v>
      </c>
      <c r="E33" s="215" t="s">
        <v>201</v>
      </c>
      <c r="F33" s="223">
        <v>-829</v>
      </c>
      <c r="G33" s="215">
        <v>-859</v>
      </c>
      <c r="H33" s="215">
        <v>-943</v>
      </c>
    </row>
    <row r="34" spans="1:8" ht="13.5" customHeight="1" x14ac:dyDescent="0.2">
      <c r="A34" s="224" t="s">
        <v>721</v>
      </c>
      <c r="B34" s="224"/>
      <c r="C34" s="217">
        <v>-1</v>
      </c>
      <c r="D34" s="217">
        <v>-2</v>
      </c>
      <c r="E34" s="217">
        <v>-2</v>
      </c>
      <c r="F34" s="225">
        <v>-495</v>
      </c>
      <c r="G34" s="215">
        <v>-511</v>
      </c>
      <c r="H34" s="217">
        <v>-445</v>
      </c>
    </row>
    <row r="35" spans="1:8" ht="13.5" customHeight="1" x14ac:dyDescent="0.2">
      <c r="A35" s="204" t="s">
        <v>722</v>
      </c>
      <c r="B35" s="204"/>
      <c r="C35" s="226">
        <v>-2</v>
      </c>
      <c r="D35" s="226">
        <v>-2</v>
      </c>
      <c r="E35" s="226">
        <v>-2</v>
      </c>
      <c r="F35" s="673">
        <v>-2445</v>
      </c>
      <c r="G35" s="226">
        <v>-2424</v>
      </c>
      <c r="H35" s="226">
        <v>-2643</v>
      </c>
    </row>
    <row r="36" spans="1:8" ht="13.5" customHeight="1" x14ac:dyDescent="0.2">
      <c r="A36" s="206"/>
      <c r="B36" s="206"/>
      <c r="C36" s="227"/>
      <c r="D36" s="227"/>
      <c r="E36" s="227"/>
      <c r="F36" s="674"/>
      <c r="G36" s="235"/>
      <c r="H36" s="208"/>
    </row>
    <row r="37" spans="1:8" ht="13.5" customHeight="1" x14ac:dyDescent="0.2">
      <c r="A37" s="204" t="s">
        <v>723</v>
      </c>
      <c r="B37" s="204"/>
      <c r="C37" s="226">
        <v>23305</v>
      </c>
      <c r="D37" s="226">
        <v>20261</v>
      </c>
      <c r="E37" s="226">
        <v>23016</v>
      </c>
      <c r="F37" s="673">
        <v>320052</v>
      </c>
      <c r="G37" s="226">
        <v>317689</v>
      </c>
      <c r="H37" s="226">
        <v>342731</v>
      </c>
    </row>
    <row r="38" spans="1:8" ht="13.5" customHeight="1" x14ac:dyDescent="0.2">
      <c r="A38" s="1165"/>
      <c r="B38" s="1165"/>
      <c r="C38" s="1168"/>
      <c r="D38" s="1168"/>
      <c r="E38" s="1168"/>
      <c r="F38" s="1168"/>
      <c r="G38" s="232"/>
      <c r="H38" s="1168"/>
    </row>
    <row r="39" spans="1:8" ht="13.5" customHeight="1" x14ac:dyDescent="0.2">
      <c r="A39" s="1165"/>
      <c r="B39" s="1169"/>
      <c r="C39" s="1168"/>
      <c r="D39" s="1168"/>
      <c r="E39" s="1168"/>
      <c r="F39" s="1168"/>
      <c r="G39" s="1168"/>
      <c r="H39" s="1168"/>
    </row>
    <row r="40" spans="1:8" ht="13.5" customHeight="1" x14ac:dyDescent="0.2">
      <c r="A40" s="1166"/>
      <c r="B40" s="1166"/>
      <c r="C40" s="1158"/>
      <c r="D40" s="1158"/>
      <c r="E40" s="1167"/>
      <c r="F40" s="1158"/>
      <c r="G40" s="1167"/>
      <c r="H40" s="1167"/>
    </row>
    <row r="41" spans="1:8" ht="13.5" customHeight="1" x14ac:dyDescent="0.2">
      <c r="A41" s="211" t="s">
        <v>725</v>
      </c>
      <c r="B41" s="211"/>
      <c r="C41" s="211"/>
      <c r="D41" s="228"/>
      <c r="E41" s="229"/>
      <c r="F41" s="228"/>
      <c r="G41" s="230"/>
      <c r="H41" s="230"/>
    </row>
    <row r="42" spans="1:8" ht="13.5" customHeight="1" x14ac:dyDescent="0.2">
      <c r="A42" s="1166"/>
      <c r="B42" s="1166"/>
      <c r="C42" s="1166"/>
      <c r="D42" s="1166"/>
      <c r="E42" s="1164"/>
      <c r="F42" s="870" t="s">
        <v>1384</v>
      </c>
      <c r="G42" s="1175" t="s">
        <v>713</v>
      </c>
      <c r="H42" s="870" t="s">
        <v>1384</v>
      </c>
    </row>
    <row r="43" spans="1:8" ht="13.5" customHeight="1" x14ac:dyDescent="0.2">
      <c r="A43" s="884" t="s">
        <v>714</v>
      </c>
      <c r="B43" s="884"/>
      <c r="C43" s="231"/>
      <c r="D43" s="231"/>
      <c r="E43" s="1164"/>
      <c r="F43" s="211">
        <v>2017</v>
      </c>
      <c r="G43" s="211">
        <v>2016</v>
      </c>
      <c r="H43" s="211">
        <v>2016</v>
      </c>
    </row>
    <row r="44" spans="1:8" ht="13.5" customHeight="1" x14ac:dyDescent="0.2">
      <c r="A44" s="2728" t="s">
        <v>726</v>
      </c>
      <c r="B44" s="2728"/>
      <c r="C44" s="2728"/>
      <c r="D44" s="1165"/>
      <c r="E44" s="1158"/>
      <c r="F44" s="1158">
        <v>-2447</v>
      </c>
      <c r="G44" s="1158">
        <v>-2426</v>
      </c>
      <c r="H44" s="1158">
        <v>-2645</v>
      </c>
    </row>
    <row r="45" spans="1:8" ht="13.5" customHeight="1" x14ac:dyDescent="0.2">
      <c r="A45" s="2731" t="s">
        <v>727</v>
      </c>
      <c r="B45" s="2731"/>
      <c r="C45" s="2731"/>
      <c r="D45" s="211"/>
      <c r="E45" s="217"/>
      <c r="F45" s="217">
        <v>-76</v>
      </c>
      <c r="G45" s="217">
        <v>-71</v>
      </c>
      <c r="H45" s="217">
        <v>-68</v>
      </c>
    </row>
    <row r="46" spans="1:8" ht="13.5" customHeight="1" x14ac:dyDescent="0.2">
      <c r="A46" s="204" t="s">
        <v>728</v>
      </c>
      <c r="B46" s="204"/>
      <c r="C46" s="204"/>
      <c r="D46" s="204"/>
      <c r="E46" s="226"/>
      <c r="F46" s="226">
        <v>-2523</v>
      </c>
      <c r="G46" s="226">
        <v>-2497</v>
      </c>
      <c r="H46" s="226">
        <v>-2713</v>
      </c>
    </row>
    <row r="47" spans="1:8" ht="13.5" customHeight="1" x14ac:dyDescent="0.2">
      <c r="A47" s="1165"/>
      <c r="B47" s="1165"/>
      <c r="C47" s="1165"/>
      <c r="D47" s="1165"/>
      <c r="E47" s="232"/>
      <c r="F47" s="232"/>
      <c r="G47" s="232"/>
      <c r="H47" s="232"/>
    </row>
    <row r="48" spans="1:8" ht="13.5" customHeight="1" x14ac:dyDescent="0.2">
      <c r="A48" s="199"/>
      <c r="B48" s="199"/>
      <c r="C48" s="199"/>
      <c r="D48" s="199"/>
      <c r="E48" s="232"/>
      <c r="F48" s="232"/>
      <c r="G48" s="232"/>
      <c r="H48" s="232"/>
    </row>
    <row r="49" spans="1:8" ht="13.5" customHeight="1" x14ac:dyDescent="0.2">
      <c r="A49" s="233"/>
      <c r="B49" s="233"/>
      <c r="C49" s="233"/>
      <c r="D49" s="234"/>
      <c r="E49" s="1164"/>
      <c r="F49" s="1164"/>
      <c r="G49" s="1164"/>
      <c r="H49" s="1164"/>
    </row>
    <row r="50" spans="1:8" ht="13.5" customHeight="1" x14ac:dyDescent="0.2">
      <c r="A50" s="231" t="s">
        <v>729</v>
      </c>
      <c r="B50" s="231"/>
      <c r="C50" s="231"/>
      <c r="D50" s="231"/>
      <c r="E50" s="228"/>
      <c r="F50" s="228"/>
      <c r="G50" s="228"/>
      <c r="H50" s="228"/>
    </row>
    <row r="51" spans="1:8" ht="13.5" customHeight="1" x14ac:dyDescent="0.2">
      <c r="A51" s="1163"/>
      <c r="B51" s="1163"/>
      <c r="C51" s="1162"/>
      <c r="D51" s="1162"/>
      <c r="E51" s="1161"/>
      <c r="F51" s="870" t="s">
        <v>1384</v>
      </c>
      <c r="G51" s="1175" t="s">
        <v>713</v>
      </c>
      <c r="H51" s="870" t="s">
        <v>1384</v>
      </c>
    </row>
    <row r="52" spans="1:8" s="1160" customFormat="1" ht="13.5" customHeight="1" x14ac:dyDescent="0.2">
      <c r="A52" s="231"/>
      <c r="B52" s="231"/>
      <c r="C52" s="231"/>
      <c r="D52" s="231"/>
      <c r="E52" s="214"/>
      <c r="F52" s="211">
        <v>2017</v>
      </c>
      <c r="G52" s="211">
        <v>2016</v>
      </c>
      <c r="H52" s="211">
        <v>2016</v>
      </c>
    </row>
    <row r="53" spans="1:8" ht="13.5" customHeight="1" x14ac:dyDescent="0.2">
      <c r="A53" s="2728" t="s">
        <v>730</v>
      </c>
      <c r="B53" s="2728"/>
      <c r="C53" s="2728"/>
      <c r="D53" s="1159"/>
      <c r="E53" s="1158"/>
      <c r="F53" s="1158">
        <v>162</v>
      </c>
      <c r="G53" s="1158">
        <v>163</v>
      </c>
      <c r="H53" s="1158">
        <v>165</v>
      </c>
    </row>
    <row r="54" spans="1:8" ht="13.5" customHeight="1" x14ac:dyDescent="0.2">
      <c r="A54" s="2730" t="s">
        <v>731</v>
      </c>
      <c r="B54" s="2730"/>
      <c r="C54" s="2730"/>
      <c r="D54" s="222"/>
      <c r="E54" s="215"/>
      <c r="F54" s="215">
        <v>106</v>
      </c>
      <c r="G54" s="215">
        <v>107</v>
      </c>
      <c r="H54" s="215">
        <v>105</v>
      </c>
    </row>
    <row r="55" spans="1:8" ht="13.5" customHeight="1" x14ac:dyDescent="0.2">
      <c r="A55" s="2730" t="s">
        <v>732</v>
      </c>
      <c r="B55" s="2730"/>
      <c r="C55" s="2730"/>
      <c r="D55" s="201"/>
      <c r="E55" s="215"/>
      <c r="F55" s="215">
        <v>71</v>
      </c>
      <c r="G55" s="215">
        <v>71</v>
      </c>
      <c r="H55" s="215">
        <v>72</v>
      </c>
    </row>
    <row r="56" spans="1:8" ht="13.5" customHeight="1" x14ac:dyDescent="0.2">
      <c r="A56" s="2733" t="s">
        <v>733</v>
      </c>
      <c r="B56" s="2733"/>
      <c r="C56" s="2733"/>
      <c r="D56" s="2733"/>
      <c r="E56" s="215"/>
      <c r="F56" s="215">
        <v>35</v>
      </c>
      <c r="G56" s="215">
        <v>34</v>
      </c>
      <c r="H56" s="215">
        <v>36</v>
      </c>
    </row>
    <row r="57" spans="1:8" ht="13.5" customHeight="1" x14ac:dyDescent="0.2">
      <c r="A57" s="2733" t="s">
        <v>734</v>
      </c>
      <c r="B57" s="2733"/>
      <c r="C57" s="2733"/>
      <c r="D57" s="235"/>
      <c r="E57" s="215"/>
      <c r="F57" s="215">
        <v>44</v>
      </c>
      <c r="G57" s="215">
        <v>44</v>
      </c>
      <c r="H57" s="215">
        <v>43</v>
      </c>
    </row>
    <row r="58" spans="1:8" ht="13.5" customHeight="1" x14ac:dyDescent="0.2">
      <c r="A58" s="2731" t="s">
        <v>735</v>
      </c>
      <c r="B58" s="2731"/>
      <c r="C58" s="2731"/>
      <c r="D58" s="236"/>
      <c r="E58" s="217"/>
      <c r="F58" s="217">
        <v>310</v>
      </c>
      <c r="G58" s="217">
        <v>248</v>
      </c>
      <c r="H58" s="217">
        <v>366</v>
      </c>
    </row>
    <row r="62" spans="1:8" ht="13.5" customHeight="1" x14ac:dyDescent="0.25">
      <c r="A62" s="1157"/>
    </row>
  </sheetData>
  <mergeCells count="13">
    <mergeCell ref="A58:C58"/>
    <mergeCell ref="A45:C45"/>
    <mergeCell ref="A53:C53"/>
    <mergeCell ref="A54:C54"/>
    <mergeCell ref="A55:C55"/>
    <mergeCell ref="A56:D56"/>
    <mergeCell ref="A57:C57"/>
    <mergeCell ref="A44:C44"/>
    <mergeCell ref="F3:H3"/>
    <mergeCell ref="A12:C12"/>
    <mergeCell ref="A15:C15"/>
    <mergeCell ref="C22:E22"/>
    <mergeCell ref="F22:H22"/>
  </mergeCells>
  <printOptions horizontalCentered="1"/>
  <pageMargins left="0.7" right="0.8822916666666667" top="0.75" bottom="0.75" header="0.3" footer="0.3"/>
  <pageSetup paperSize="9" scale="80" orientation="portrait" r:id="rId1"/>
  <headerFooter>
    <oddFooter>&amp;C&amp;7Fact book - Q1  2017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N67"/>
  <sheetViews>
    <sheetView view="pageBreakPreview" zoomScale="80" zoomScaleNormal="100" zoomScaleSheetLayoutView="80" workbookViewId="0">
      <selection activeCell="C23" sqref="C23"/>
    </sheetView>
  </sheetViews>
  <sheetFormatPr defaultRowHeight="11.25" x14ac:dyDescent="0.2"/>
  <cols>
    <col min="1" max="1" width="43" style="3" customWidth="1"/>
    <col min="2" max="8" width="12.5" style="3" customWidth="1"/>
    <col min="9" max="9" width="11.33203125" style="3" customWidth="1"/>
    <col min="10" max="10" width="10.5" style="3" customWidth="1"/>
    <col min="11" max="12" width="9.6640625" style="3" customWidth="1"/>
    <col min="13" max="14" width="10.5" style="3" customWidth="1"/>
    <col min="15" max="16" width="10.83203125" style="3" customWidth="1"/>
    <col min="17" max="17" width="20.1640625" style="3" customWidth="1"/>
    <col min="18" max="19" width="9.6640625" style="3" customWidth="1"/>
    <col min="20" max="20" width="11.33203125" style="3" customWidth="1"/>
    <col min="21" max="21" width="10.5" style="3" customWidth="1"/>
    <col min="22" max="23" width="9.6640625" style="3" customWidth="1"/>
    <col min="24" max="25" width="10.5" style="3" customWidth="1"/>
    <col min="26" max="27" width="10.83203125" style="3" customWidth="1"/>
    <col min="28" max="28" width="20.1640625" style="3" customWidth="1"/>
    <col min="29" max="30" width="9.6640625" style="3" customWidth="1"/>
    <col min="31" max="31" width="39.33203125" style="3" customWidth="1"/>
    <col min="32" max="32" width="22" style="3" bestFit="1" customWidth="1"/>
    <col min="33" max="33" width="7.83203125" style="3" customWidth="1"/>
    <col min="34" max="34" width="8.6640625" style="3" customWidth="1"/>
    <col min="35" max="37" width="7.83203125" style="3" customWidth="1"/>
    <col min="38" max="38" width="10.5" style="3" customWidth="1"/>
    <col min="39" max="39" width="7.83203125" style="3" customWidth="1"/>
    <col min="40" max="16384" width="9.33203125" style="3"/>
  </cols>
  <sheetData>
    <row r="1" spans="1:39" ht="22.5" customHeight="1" x14ac:dyDescent="0.2">
      <c r="A1" s="616" t="s">
        <v>49</v>
      </c>
      <c r="I1" s="2694" t="s">
        <v>50</v>
      </c>
      <c r="J1" s="2694"/>
      <c r="K1" s="2694"/>
      <c r="L1" s="2694"/>
      <c r="M1" s="2694"/>
      <c r="N1" s="2694"/>
      <c r="O1" s="2694"/>
      <c r="P1" s="2694"/>
      <c r="Q1" s="8"/>
      <c r="R1" s="8"/>
      <c r="S1" s="8"/>
      <c r="T1" s="2694" t="s">
        <v>51</v>
      </c>
      <c r="U1" s="2694"/>
      <c r="V1" s="2694"/>
      <c r="W1" s="2694"/>
      <c r="X1" s="2694"/>
      <c r="Y1" s="2694"/>
      <c r="Z1" s="2694"/>
      <c r="AA1" s="2694"/>
      <c r="AB1" s="2694"/>
      <c r="AC1" s="2694"/>
      <c r="AD1" s="2694"/>
      <c r="AE1" s="166" t="s">
        <v>52</v>
      </c>
      <c r="AF1" s="9"/>
      <c r="AG1" s="9"/>
      <c r="AH1" s="9"/>
      <c r="AI1" s="9"/>
      <c r="AJ1" s="9"/>
      <c r="AK1" s="9"/>
      <c r="AL1" s="9"/>
      <c r="AM1" s="9"/>
    </row>
    <row r="2" spans="1:39" ht="13.5" customHeight="1" x14ac:dyDescent="0.2">
      <c r="A2" s="4" t="s">
        <v>1362</v>
      </c>
      <c r="I2" s="727" t="s">
        <v>1383</v>
      </c>
      <c r="J2" s="4"/>
      <c r="K2" s="4"/>
      <c r="L2" s="4"/>
      <c r="M2" s="4"/>
      <c r="N2" s="4"/>
      <c r="AE2" s="10" t="s">
        <v>1363</v>
      </c>
      <c r="AF2" s="731" t="s">
        <v>54</v>
      </c>
      <c r="AG2" s="11"/>
      <c r="AH2" s="11" t="s">
        <v>55</v>
      </c>
      <c r="AI2" s="11"/>
      <c r="AJ2" s="11" t="s">
        <v>56</v>
      </c>
      <c r="AK2" s="11"/>
      <c r="AL2" s="11" t="s">
        <v>57</v>
      </c>
      <c r="AM2" s="11"/>
    </row>
    <row r="3" spans="1:39" ht="12.75" customHeight="1" thickBot="1" x14ac:dyDescent="0.25">
      <c r="A3" s="12"/>
      <c r="I3" s="2690"/>
      <c r="J3" s="2690"/>
      <c r="K3" s="2689" t="s">
        <v>58</v>
      </c>
      <c r="L3" s="2688"/>
      <c r="M3" s="2690"/>
      <c r="N3" s="2690"/>
      <c r="O3" s="2689" t="s">
        <v>93</v>
      </c>
      <c r="P3" s="2688"/>
      <c r="Q3" s="13"/>
      <c r="R3" s="2689" t="s">
        <v>59</v>
      </c>
      <c r="S3" s="2688"/>
      <c r="T3" s="2690"/>
      <c r="U3" s="2690"/>
      <c r="V3" s="2689" t="s">
        <v>1340</v>
      </c>
      <c r="W3" s="2688"/>
      <c r="X3" s="2690"/>
      <c r="Y3" s="2690"/>
      <c r="Z3" s="2689" t="s">
        <v>60</v>
      </c>
      <c r="AA3" s="2688"/>
      <c r="AB3" s="13"/>
      <c r="AC3" s="2687" t="s">
        <v>61</v>
      </c>
      <c r="AD3" s="2688"/>
      <c r="AE3" s="14"/>
      <c r="AF3" s="732" t="s">
        <v>62</v>
      </c>
      <c r="AG3" s="15" t="s">
        <v>63</v>
      </c>
      <c r="AH3" s="15" t="s">
        <v>62</v>
      </c>
      <c r="AI3" s="15" t="s">
        <v>63</v>
      </c>
      <c r="AJ3" s="15" t="s">
        <v>62</v>
      </c>
      <c r="AK3" s="15" t="s">
        <v>63</v>
      </c>
      <c r="AL3" s="15" t="s">
        <v>62</v>
      </c>
      <c r="AM3" s="15" t="s">
        <v>63</v>
      </c>
    </row>
    <row r="4" spans="1:39" ht="16.5" customHeight="1" x14ac:dyDescent="0.2">
      <c r="A4" s="617" t="s">
        <v>64</v>
      </c>
      <c r="I4" s="2690"/>
      <c r="J4" s="2690"/>
      <c r="K4" s="2688"/>
      <c r="L4" s="2688"/>
      <c r="M4" s="2690"/>
      <c r="N4" s="2690"/>
      <c r="O4" s="2688"/>
      <c r="P4" s="2688"/>
      <c r="Q4" s="13"/>
      <c r="R4" s="2688"/>
      <c r="S4" s="2688"/>
      <c r="T4" s="2690"/>
      <c r="U4" s="2690"/>
      <c r="V4" s="2688"/>
      <c r="W4" s="2688"/>
      <c r="X4" s="2690"/>
      <c r="Y4" s="2690"/>
      <c r="Z4" s="2688"/>
      <c r="AA4" s="2688"/>
      <c r="AB4" s="13"/>
      <c r="AC4" s="2688"/>
      <c r="AD4" s="2688"/>
      <c r="AE4" s="16" t="s">
        <v>65</v>
      </c>
      <c r="AF4" s="733" t="s">
        <v>66</v>
      </c>
      <c r="AG4" s="17" t="s">
        <v>67</v>
      </c>
      <c r="AH4" s="17" t="s">
        <v>68</v>
      </c>
      <c r="AI4" s="17" t="s">
        <v>69</v>
      </c>
      <c r="AJ4" s="17" t="s">
        <v>70</v>
      </c>
      <c r="AK4" s="17" t="s">
        <v>71</v>
      </c>
      <c r="AL4" s="17" t="s">
        <v>72</v>
      </c>
      <c r="AM4" s="17" t="s">
        <v>73</v>
      </c>
    </row>
    <row r="5" spans="1:39" ht="16.5" customHeight="1" x14ac:dyDescent="0.25">
      <c r="B5" s="18"/>
      <c r="C5" s="19"/>
      <c r="D5" s="18"/>
      <c r="E5" s="18"/>
      <c r="F5" s="18"/>
      <c r="G5" s="18"/>
      <c r="H5" s="18"/>
      <c r="I5" s="2690"/>
      <c r="J5" s="2690"/>
      <c r="K5" s="2688"/>
      <c r="L5" s="2688"/>
      <c r="M5" s="2690"/>
      <c r="N5" s="2690"/>
      <c r="O5" s="2688"/>
      <c r="P5" s="2688"/>
      <c r="Q5" s="13"/>
      <c r="R5" s="2688"/>
      <c r="S5" s="2688"/>
      <c r="T5" s="2690"/>
      <c r="U5" s="2690"/>
      <c r="V5" s="2688"/>
      <c r="W5" s="2688"/>
      <c r="X5" s="2690"/>
      <c r="Y5" s="2690"/>
      <c r="Z5" s="2688"/>
      <c r="AA5" s="2688"/>
      <c r="AB5" s="13"/>
      <c r="AC5" s="2688"/>
      <c r="AD5" s="2688"/>
      <c r="AE5" s="16" t="s">
        <v>74</v>
      </c>
      <c r="AF5" s="17"/>
      <c r="AG5" s="17" t="s">
        <v>75</v>
      </c>
      <c r="AH5" s="17"/>
      <c r="AI5" s="17" t="s">
        <v>76</v>
      </c>
      <c r="AJ5" s="17"/>
      <c r="AK5" s="17"/>
      <c r="AL5" s="17"/>
      <c r="AM5" s="17"/>
    </row>
    <row r="6" spans="1:39" ht="20.100000000000001" customHeight="1" x14ac:dyDescent="0.2">
      <c r="B6" s="18"/>
      <c r="C6" s="18"/>
      <c r="D6" s="18"/>
      <c r="E6" s="18"/>
      <c r="F6" s="18"/>
      <c r="G6" s="18"/>
      <c r="H6" s="18"/>
      <c r="I6" s="2690"/>
      <c r="J6" s="2690"/>
      <c r="K6" s="2688"/>
      <c r="L6" s="2688"/>
      <c r="M6" s="2690"/>
      <c r="N6" s="2690"/>
      <c r="O6" s="2688"/>
      <c r="P6" s="2688"/>
      <c r="Q6" s="13"/>
      <c r="R6" s="2688"/>
      <c r="S6" s="2688"/>
      <c r="T6" s="2690"/>
      <c r="U6" s="2690"/>
      <c r="V6" s="2688"/>
      <c r="W6" s="2688"/>
      <c r="X6" s="2690"/>
      <c r="Y6" s="2690"/>
      <c r="Z6" s="2688"/>
      <c r="AA6" s="2688"/>
      <c r="AB6" s="13"/>
      <c r="AC6" s="2688"/>
      <c r="AD6" s="2688"/>
      <c r="AE6" s="16" t="s">
        <v>77</v>
      </c>
      <c r="AF6" s="17"/>
      <c r="AG6" s="17" t="s">
        <v>75</v>
      </c>
      <c r="AH6" s="17"/>
      <c r="AI6" s="17" t="s">
        <v>76</v>
      </c>
      <c r="AJ6" s="17"/>
      <c r="AK6" s="17"/>
      <c r="AL6" s="17"/>
      <c r="AM6" s="17"/>
    </row>
    <row r="7" spans="1:39" ht="20.100000000000001" customHeight="1" x14ac:dyDescent="0.2">
      <c r="B7" s="18"/>
      <c r="C7" s="18"/>
      <c r="D7" s="18"/>
      <c r="E7" s="18"/>
      <c r="F7" s="18"/>
      <c r="G7" s="18"/>
      <c r="H7" s="18"/>
      <c r="I7" s="2690"/>
      <c r="J7" s="2690"/>
      <c r="K7" s="2688"/>
      <c r="L7" s="2688"/>
      <c r="M7" s="2690"/>
      <c r="N7" s="2690"/>
      <c r="O7" s="2688"/>
      <c r="P7" s="2688"/>
      <c r="Q7" s="13"/>
      <c r="R7" s="2688"/>
      <c r="S7" s="2688"/>
      <c r="T7" s="2690"/>
      <c r="U7" s="2690"/>
      <c r="V7" s="2688"/>
      <c r="W7" s="2688"/>
      <c r="X7" s="2690"/>
      <c r="Y7" s="2690"/>
      <c r="Z7" s="2688"/>
      <c r="AA7" s="2688"/>
      <c r="AB7" s="13"/>
      <c r="AC7" s="2688"/>
      <c r="AD7" s="2688"/>
      <c r="AE7" s="16" t="s">
        <v>83</v>
      </c>
      <c r="AF7" s="17"/>
      <c r="AG7" s="17" t="s">
        <v>75</v>
      </c>
      <c r="AH7" s="17"/>
      <c r="AI7" s="17"/>
      <c r="AJ7" s="17"/>
      <c r="AK7" s="17"/>
      <c r="AL7" s="17"/>
      <c r="AM7" s="17"/>
    </row>
    <row r="8" spans="1:39" ht="20.100000000000001" customHeight="1" x14ac:dyDescent="0.2">
      <c r="B8" s="18"/>
      <c r="C8" s="18"/>
      <c r="D8" s="18"/>
      <c r="E8" s="18"/>
      <c r="F8" s="18"/>
      <c r="G8" s="18"/>
      <c r="H8" s="18"/>
      <c r="I8" s="2690"/>
      <c r="J8" s="2690"/>
      <c r="K8" s="2688"/>
      <c r="L8" s="2688"/>
      <c r="M8" s="2690"/>
      <c r="N8" s="2690"/>
      <c r="O8" s="2688"/>
      <c r="P8" s="2688"/>
      <c r="Q8" s="13"/>
      <c r="R8" s="2688"/>
      <c r="S8" s="2688"/>
      <c r="T8" s="2690"/>
      <c r="U8" s="2690"/>
      <c r="V8" s="2688"/>
      <c r="W8" s="2688"/>
      <c r="X8" s="2690"/>
      <c r="Y8" s="2690"/>
      <c r="Z8" s="2688"/>
      <c r="AA8" s="2688"/>
      <c r="AB8" s="13"/>
      <c r="AC8" s="2688"/>
      <c r="AD8" s="2688"/>
      <c r="AE8" s="16" t="s">
        <v>84</v>
      </c>
      <c r="AF8" s="17"/>
      <c r="AG8" s="17" t="s">
        <v>75</v>
      </c>
      <c r="AH8" s="17"/>
      <c r="AI8" s="17"/>
      <c r="AJ8" s="17"/>
      <c r="AK8" s="17"/>
      <c r="AL8" s="17"/>
      <c r="AM8" s="17"/>
    </row>
    <row r="9" spans="1:39" ht="20.100000000000001" customHeight="1" x14ac:dyDescent="0.2">
      <c r="B9" s="18"/>
      <c r="C9" s="18"/>
      <c r="D9" s="18"/>
      <c r="E9" s="18"/>
      <c r="F9" s="18"/>
      <c r="G9" s="18"/>
      <c r="H9" s="18"/>
      <c r="AE9" s="22" t="s">
        <v>85</v>
      </c>
      <c r="AF9" s="23"/>
      <c r="AG9" s="17"/>
      <c r="AH9" s="23"/>
      <c r="AI9" s="17" t="s">
        <v>86</v>
      </c>
      <c r="AJ9" s="17"/>
      <c r="AK9" s="17" t="s">
        <v>86</v>
      </c>
      <c r="AL9" s="23"/>
    </row>
    <row r="10" spans="1:39" ht="20.100000000000001" customHeight="1" x14ac:dyDescent="0.2">
      <c r="B10" s="18"/>
      <c r="C10" s="18"/>
      <c r="D10" s="18"/>
      <c r="E10" s="18"/>
      <c r="F10" s="18"/>
      <c r="G10" s="18"/>
      <c r="H10" s="18"/>
      <c r="I10" s="2690"/>
      <c r="J10" s="2690"/>
      <c r="K10" s="2689" t="s">
        <v>78</v>
      </c>
      <c r="L10" s="2688"/>
      <c r="M10" s="2690"/>
      <c r="N10" s="2690"/>
      <c r="O10" s="2689" t="s">
        <v>92</v>
      </c>
      <c r="P10" s="2688"/>
      <c r="Q10" s="20"/>
      <c r="R10" s="2689" t="s">
        <v>79</v>
      </c>
      <c r="S10" s="2688"/>
      <c r="T10" s="21"/>
      <c r="U10" s="21"/>
      <c r="V10" s="2691" t="s">
        <v>80</v>
      </c>
      <c r="W10" s="2692"/>
      <c r="Z10" s="2689" t="s">
        <v>81</v>
      </c>
      <c r="AA10" s="2688"/>
      <c r="AC10" s="2689" t="s">
        <v>82</v>
      </c>
      <c r="AD10" s="2688"/>
      <c r="AE10" s="22" t="s">
        <v>87</v>
      </c>
      <c r="AF10" s="23"/>
      <c r="AG10" s="17"/>
      <c r="AH10" s="23"/>
      <c r="AI10" s="17" t="s">
        <v>86</v>
      </c>
      <c r="AJ10" s="17"/>
      <c r="AK10" s="17" t="s">
        <v>86</v>
      </c>
      <c r="AL10" s="24"/>
      <c r="AM10" s="25"/>
    </row>
    <row r="11" spans="1:39" ht="20.100000000000001" customHeight="1" x14ac:dyDescent="0.2">
      <c r="B11" s="18"/>
      <c r="C11" s="18"/>
      <c r="D11" s="18"/>
      <c r="E11" s="18"/>
      <c r="F11" s="18"/>
      <c r="G11" s="18"/>
      <c r="H11" s="18"/>
      <c r="I11" s="2690"/>
      <c r="J11" s="2690"/>
      <c r="K11" s="2688"/>
      <c r="L11" s="2688"/>
      <c r="M11" s="2690"/>
      <c r="N11" s="2690"/>
      <c r="O11" s="2688"/>
      <c r="P11" s="2688"/>
      <c r="Q11" s="20"/>
      <c r="R11" s="2688"/>
      <c r="S11" s="2688"/>
      <c r="T11" s="21"/>
      <c r="U11" s="21"/>
      <c r="V11" s="2692"/>
      <c r="W11" s="2692"/>
      <c r="Z11" s="2688"/>
      <c r="AA11" s="2688"/>
      <c r="AC11" s="2688"/>
      <c r="AD11" s="2688"/>
      <c r="AE11" s="26"/>
      <c r="AF11" s="26"/>
      <c r="AG11" s="26"/>
      <c r="AH11" s="26"/>
      <c r="AI11" s="24"/>
      <c r="AJ11" s="24"/>
      <c r="AK11" s="24"/>
      <c r="AL11" s="24"/>
      <c r="AM11" s="25" t="s">
        <v>88</v>
      </c>
    </row>
    <row r="12" spans="1:39" ht="20.100000000000001" customHeight="1" x14ac:dyDescent="0.2">
      <c r="B12" s="18"/>
      <c r="C12" s="18"/>
      <c r="D12" s="18"/>
      <c r="E12" s="18"/>
      <c r="F12" s="18"/>
      <c r="G12" s="18"/>
      <c r="H12" s="18"/>
      <c r="I12" s="2690"/>
      <c r="J12" s="2690"/>
      <c r="K12" s="2688"/>
      <c r="L12" s="2688"/>
      <c r="M12" s="2690"/>
      <c r="N12" s="2690"/>
      <c r="O12" s="2688"/>
      <c r="P12" s="2688"/>
      <c r="Q12" s="20"/>
      <c r="R12" s="2688"/>
      <c r="S12" s="2688"/>
      <c r="T12" s="21"/>
      <c r="U12" s="21"/>
      <c r="V12" s="2692"/>
      <c r="W12" s="2692"/>
      <c r="Z12" s="2688"/>
      <c r="AA12" s="2688"/>
      <c r="AC12" s="2688"/>
      <c r="AD12" s="2688"/>
      <c r="AF12" s="2693"/>
      <c r="AG12" s="2693"/>
      <c r="AH12" s="2693"/>
      <c r="AI12" s="2693"/>
      <c r="AJ12" s="2693"/>
      <c r="AK12" s="2693"/>
      <c r="AL12" s="2693"/>
      <c r="AM12" s="2693"/>
    </row>
    <row r="13" spans="1:39" ht="20.100000000000001" customHeight="1" x14ac:dyDescent="0.2">
      <c r="B13" s="18"/>
      <c r="C13" s="18"/>
      <c r="D13" s="18"/>
      <c r="E13" s="18"/>
      <c r="F13" s="18"/>
      <c r="G13" s="18"/>
      <c r="H13" s="18"/>
      <c r="I13" s="2690"/>
      <c r="J13" s="2690"/>
      <c r="K13" s="2688"/>
      <c r="L13" s="2688"/>
      <c r="M13" s="2690"/>
      <c r="N13" s="2690"/>
      <c r="O13" s="2688"/>
      <c r="P13" s="2688"/>
      <c r="Q13" s="20"/>
      <c r="R13" s="2688"/>
      <c r="S13" s="2688"/>
      <c r="T13" s="21"/>
      <c r="U13" s="21"/>
      <c r="V13" s="2692"/>
      <c r="W13" s="2692"/>
      <c r="Z13" s="2688"/>
      <c r="AA13" s="2688"/>
      <c r="AC13" s="2688"/>
      <c r="AD13" s="2688"/>
      <c r="AF13" s="2693"/>
      <c r="AG13" s="2693"/>
      <c r="AH13" s="2693"/>
      <c r="AI13" s="2693"/>
      <c r="AJ13" s="2693"/>
      <c r="AK13" s="2693"/>
      <c r="AL13" s="2693"/>
      <c r="AM13" s="2693"/>
    </row>
    <row r="14" spans="1:39" ht="20.100000000000001" customHeight="1" x14ac:dyDescent="0.2">
      <c r="B14" s="18"/>
      <c r="C14" s="18"/>
      <c r="D14" s="18"/>
      <c r="E14" s="18"/>
      <c r="F14" s="18"/>
      <c r="G14" s="18"/>
      <c r="H14" s="18"/>
      <c r="I14" s="2690"/>
      <c r="J14" s="2690"/>
      <c r="K14" s="2688"/>
      <c r="L14" s="2688"/>
      <c r="M14" s="2690"/>
      <c r="N14" s="2690"/>
      <c r="O14" s="2688"/>
      <c r="P14" s="2688"/>
      <c r="Q14" s="20"/>
      <c r="R14" s="2688"/>
      <c r="S14" s="2688"/>
      <c r="T14" s="21"/>
      <c r="U14" s="21"/>
      <c r="V14" s="2692"/>
      <c r="W14" s="2692"/>
      <c r="Z14" s="2688"/>
      <c r="AA14" s="2688"/>
      <c r="AC14" s="2688"/>
      <c r="AD14" s="2688"/>
      <c r="AE14" s="578"/>
      <c r="AF14" s="733"/>
      <c r="AG14" s="17"/>
      <c r="AH14" s="17"/>
      <c r="AI14" s="17"/>
      <c r="AJ14" s="17"/>
      <c r="AK14" s="17"/>
      <c r="AL14" s="17"/>
      <c r="AM14" s="17"/>
    </row>
    <row r="15" spans="1:39" ht="20.100000000000001" customHeight="1" x14ac:dyDescent="0.2">
      <c r="B15" s="18"/>
      <c r="C15" s="18"/>
      <c r="D15" s="18"/>
      <c r="E15" s="18"/>
      <c r="F15" s="18"/>
      <c r="G15" s="18"/>
      <c r="H15" s="18"/>
      <c r="I15" s="2690"/>
      <c r="J15" s="2690"/>
      <c r="K15" s="2688"/>
      <c r="L15" s="2688"/>
      <c r="M15" s="2690"/>
      <c r="N15" s="2690"/>
      <c r="O15" s="2688"/>
      <c r="P15" s="2688"/>
      <c r="Q15" s="20"/>
      <c r="R15" s="2688"/>
      <c r="S15" s="2688"/>
      <c r="T15" s="21"/>
      <c r="U15" s="21"/>
      <c r="V15" s="2692"/>
      <c r="W15" s="2692"/>
      <c r="Z15" s="2688"/>
      <c r="AA15" s="2688"/>
      <c r="AC15" s="2688"/>
      <c r="AD15" s="2688"/>
      <c r="AE15" s="578"/>
      <c r="AF15" s="733"/>
      <c r="AG15" s="17"/>
      <c r="AH15" s="17"/>
      <c r="AI15" s="17"/>
      <c r="AJ15" s="17"/>
      <c r="AK15" s="17"/>
      <c r="AL15" s="17"/>
      <c r="AM15" s="17"/>
    </row>
    <row r="16" spans="1:39" ht="20.100000000000001" customHeight="1" x14ac:dyDescent="0.2">
      <c r="B16" s="18"/>
      <c r="C16" s="18"/>
      <c r="D16" s="18"/>
      <c r="E16" s="18"/>
      <c r="F16" s="18"/>
      <c r="G16" s="18"/>
      <c r="H16" s="18"/>
      <c r="AE16" s="578"/>
      <c r="AF16" s="733"/>
      <c r="AG16" s="17"/>
      <c r="AH16" s="17"/>
      <c r="AI16" s="17"/>
      <c r="AJ16" s="17"/>
      <c r="AK16" s="17"/>
      <c r="AL16" s="17"/>
      <c r="AM16" s="17"/>
    </row>
    <row r="17" spans="1:40" ht="20.100000000000001" customHeight="1" x14ac:dyDescent="0.2">
      <c r="B17" s="18"/>
      <c r="C17" s="18"/>
      <c r="D17" s="18"/>
      <c r="E17" s="18"/>
      <c r="F17" s="18"/>
      <c r="G17" s="18"/>
      <c r="H17" s="18"/>
      <c r="I17" s="2690"/>
      <c r="J17" s="2690"/>
      <c r="K17" s="2689" t="s">
        <v>91</v>
      </c>
      <c r="L17" s="2688"/>
      <c r="M17" s="2690"/>
      <c r="N17" s="2690"/>
      <c r="O17" s="2689" t="s">
        <v>1381</v>
      </c>
      <c r="P17" s="2688"/>
      <c r="Q17" s="13"/>
      <c r="R17" s="2689" t="s">
        <v>1382</v>
      </c>
      <c r="S17" s="2688"/>
      <c r="V17" s="2689" t="s">
        <v>94</v>
      </c>
      <c r="W17" s="2688"/>
      <c r="Z17" s="2691" t="s">
        <v>95</v>
      </c>
      <c r="AA17" s="2691"/>
      <c r="AC17" s="2687" t="s">
        <v>96</v>
      </c>
      <c r="AD17" s="2687"/>
      <c r="AF17" s="577"/>
      <c r="AG17" s="575"/>
      <c r="AH17" s="575"/>
      <c r="AI17" s="575"/>
      <c r="AJ17" s="34"/>
    </row>
    <row r="18" spans="1:40" ht="20.100000000000001" customHeight="1" x14ac:dyDescent="0.2">
      <c r="B18" s="18"/>
      <c r="C18" s="18"/>
      <c r="D18" s="18"/>
      <c r="E18" s="18"/>
      <c r="F18" s="18"/>
      <c r="G18" s="18"/>
      <c r="H18" s="18"/>
      <c r="I18" s="2690"/>
      <c r="J18" s="2690"/>
      <c r="K18" s="2688"/>
      <c r="L18" s="2688"/>
      <c r="M18" s="2690"/>
      <c r="N18" s="2690"/>
      <c r="O18" s="2688"/>
      <c r="P18" s="2688"/>
      <c r="Q18" s="13"/>
      <c r="R18" s="2688"/>
      <c r="S18" s="2688"/>
      <c r="V18" s="2688"/>
      <c r="W18" s="2688"/>
      <c r="Z18" s="2691"/>
      <c r="AA18" s="2691"/>
      <c r="AC18" s="2687"/>
      <c r="AD18" s="2687"/>
      <c r="AE18" s="579" t="s">
        <v>89</v>
      </c>
      <c r="AF18" s="27"/>
      <c r="AG18" s="27"/>
      <c r="AH18" s="27"/>
      <c r="AI18" s="27"/>
      <c r="AJ18" s="34"/>
      <c r="AK18" s="34"/>
      <c r="AL18" s="35"/>
      <c r="AM18" s="34"/>
    </row>
    <row r="19" spans="1:40" ht="20.100000000000001" customHeight="1" x14ac:dyDescent="0.2">
      <c r="B19" s="18"/>
      <c r="C19" s="18"/>
      <c r="D19" s="18"/>
      <c r="E19" s="18"/>
      <c r="F19" s="18"/>
      <c r="G19" s="18"/>
      <c r="H19" s="18"/>
      <c r="I19" s="2690"/>
      <c r="J19" s="2690"/>
      <c r="K19" s="2688"/>
      <c r="L19" s="2688"/>
      <c r="M19" s="2690"/>
      <c r="N19" s="2690"/>
      <c r="O19" s="2688"/>
      <c r="P19" s="2688"/>
      <c r="Q19" s="13"/>
      <c r="R19" s="2688"/>
      <c r="S19" s="2688"/>
      <c r="V19" s="2688"/>
      <c r="W19" s="2688"/>
      <c r="Z19" s="2691"/>
      <c r="AA19" s="2691"/>
      <c r="AC19" s="2687"/>
      <c r="AD19" s="2687"/>
      <c r="AE19" s="28" t="s">
        <v>1363</v>
      </c>
      <c r="AF19" s="575" t="s">
        <v>90</v>
      </c>
      <c r="AG19" s="575"/>
      <c r="AH19" s="575" t="s">
        <v>1378</v>
      </c>
      <c r="AI19" s="575"/>
      <c r="AJ19" s="34"/>
      <c r="AK19" s="34"/>
      <c r="AL19" s="35"/>
      <c r="AM19" s="34"/>
      <c r="AN19" s="34"/>
    </row>
    <row r="20" spans="1:40" ht="20.100000000000001" customHeight="1" thickBot="1" x14ac:dyDescent="0.25">
      <c r="B20" s="18"/>
      <c r="C20" s="18"/>
      <c r="D20" s="18"/>
      <c r="E20" s="18"/>
      <c r="F20" s="18"/>
      <c r="G20" s="18"/>
      <c r="H20" s="18"/>
      <c r="I20" s="2690"/>
      <c r="J20" s="2690"/>
      <c r="K20" s="2688"/>
      <c r="L20" s="2688"/>
      <c r="M20" s="2690"/>
      <c r="N20" s="2690"/>
      <c r="O20" s="2688"/>
      <c r="P20" s="2688"/>
      <c r="Q20" s="13"/>
      <c r="R20" s="2688"/>
      <c r="S20" s="2688"/>
      <c r="V20" s="2688"/>
      <c r="W20" s="2688"/>
      <c r="Z20" s="2691"/>
      <c r="AA20" s="2691"/>
      <c r="AC20" s="2687"/>
      <c r="AD20" s="2687"/>
      <c r="AE20" s="29"/>
      <c r="AF20" s="576"/>
      <c r="AG20" s="576"/>
      <c r="AH20" s="30"/>
      <c r="AI20" s="30"/>
      <c r="AJ20" s="34"/>
      <c r="AK20" s="34"/>
      <c r="AL20" s="35"/>
      <c r="AM20" s="34"/>
      <c r="AN20" s="34"/>
    </row>
    <row r="21" spans="1:40" ht="20.100000000000001" customHeight="1" x14ac:dyDescent="0.2">
      <c r="B21" s="18"/>
      <c r="C21" s="18"/>
      <c r="D21" s="18"/>
      <c r="E21" s="18"/>
      <c r="F21" s="18"/>
      <c r="G21" s="18"/>
      <c r="H21" s="18"/>
      <c r="I21" s="2690"/>
      <c r="J21" s="2690"/>
      <c r="K21" s="2688"/>
      <c r="L21" s="2688"/>
      <c r="M21" s="2690"/>
      <c r="N21" s="2690"/>
      <c r="O21" s="2688"/>
      <c r="P21" s="2688"/>
      <c r="Q21" s="13"/>
      <c r="R21" s="2688"/>
      <c r="S21" s="2688"/>
      <c r="V21" s="2688"/>
      <c r="W21" s="2688"/>
      <c r="Z21" s="2691"/>
      <c r="AA21" s="2691"/>
      <c r="AC21" s="2687"/>
      <c r="AD21" s="2687"/>
      <c r="AE21" s="31" t="s">
        <v>97</v>
      </c>
      <c r="AF21" s="32">
        <v>860.44049700000005</v>
      </c>
      <c r="AG21" s="574"/>
      <c r="AH21" s="32">
        <v>21.307140247160479</v>
      </c>
      <c r="AI21" s="33"/>
      <c r="AJ21" s="34"/>
      <c r="AK21" s="34"/>
      <c r="AL21" s="35"/>
      <c r="AM21" s="34"/>
      <c r="AN21" s="34"/>
    </row>
    <row r="22" spans="1:40" ht="20.100000000000001" customHeight="1" x14ac:dyDescent="0.2">
      <c r="B22" s="18"/>
      <c r="C22" s="18"/>
      <c r="D22" s="18"/>
      <c r="E22" s="18"/>
      <c r="F22" s="18"/>
      <c r="G22" s="18"/>
      <c r="H22" s="18"/>
      <c r="I22" s="2690"/>
      <c r="J22" s="2690"/>
      <c r="K22" s="2688"/>
      <c r="L22" s="2688"/>
      <c r="M22" s="2690"/>
      <c r="N22" s="2690"/>
      <c r="O22" s="2688"/>
      <c r="P22" s="2688"/>
      <c r="Q22" s="13"/>
      <c r="R22" s="2688"/>
      <c r="S22" s="2688"/>
      <c r="V22" s="2688"/>
      <c r="W22" s="2688"/>
      <c r="Z22" s="2691"/>
      <c r="AA22" s="2691"/>
      <c r="AC22" s="2687"/>
      <c r="AD22" s="2687"/>
      <c r="AE22" s="31" t="s">
        <v>98</v>
      </c>
      <c r="AF22" s="36">
        <v>158.21744699999999</v>
      </c>
      <c r="AG22" s="574"/>
      <c r="AH22" s="36">
        <v>3.9179482422439724</v>
      </c>
      <c r="AI22" s="36"/>
      <c r="AJ22" s="34"/>
      <c r="AK22" s="34"/>
      <c r="AL22" s="35"/>
      <c r="AM22" s="34"/>
      <c r="AN22" s="34"/>
    </row>
    <row r="23" spans="1:40" ht="20.100000000000001" customHeight="1" x14ac:dyDescent="0.2">
      <c r="A23" s="37"/>
      <c r="B23" s="38"/>
      <c r="C23" s="38"/>
      <c r="D23" s="38"/>
      <c r="E23" s="38"/>
      <c r="F23" s="38"/>
      <c r="G23" s="38"/>
      <c r="H23" s="38"/>
      <c r="AE23" s="31" t="s">
        <v>99</v>
      </c>
      <c r="AF23" s="36">
        <v>95.85</v>
      </c>
      <c r="AG23" s="574"/>
      <c r="AH23" s="36">
        <v>2.3735393671159715</v>
      </c>
      <c r="AI23" s="36"/>
      <c r="AJ23" s="34"/>
      <c r="AK23" s="34"/>
      <c r="AL23" s="35"/>
      <c r="AM23" s="34"/>
      <c r="AN23" s="34"/>
    </row>
    <row r="24" spans="1:40" ht="20.100000000000001" customHeight="1" x14ac:dyDescent="0.2">
      <c r="B24" s="38"/>
      <c r="C24" s="38"/>
      <c r="D24" s="38"/>
      <c r="E24" s="38"/>
      <c r="F24" s="38"/>
      <c r="G24" s="38"/>
      <c r="H24" s="38"/>
      <c r="I24" s="21"/>
      <c r="J24" s="21"/>
      <c r="K24" s="2689" t="s">
        <v>1380</v>
      </c>
      <c r="L24" s="2688"/>
      <c r="M24" s="21"/>
      <c r="N24" s="21"/>
      <c r="O24" s="2689"/>
      <c r="P24" s="2688"/>
      <c r="Q24" s="2689"/>
      <c r="R24" s="2688"/>
      <c r="S24" s="726"/>
      <c r="T24" s="2690"/>
      <c r="U24" s="2690"/>
      <c r="V24" s="2691" t="s">
        <v>1341</v>
      </c>
      <c r="W24" s="2692"/>
      <c r="X24" s="2690"/>
      <c r="Y24" s="2690"/>
      <c r="Z24" s="2689"/>
      <c r="AA24" s="2688"/>
      <c r="AB24" s="13"/>
      <c r="AC24" s="2687"/>
      <c r="AD24" s="2688"/>
      <c r="AE24" s="31" t="s">
        <v>100</v>
      </c>
      <c r="AF24" s="36">
        <v>94.324967999999998</v>
      </c>
      <c r="AG24" s="574"/>
      <c r="AH24" s="36">
        <v>2.335774907146106</v>
      </c>
      <c r="AI24" s="36"/>
      <c r="AJ24" s="34"/>
      <c r="AK24" s="34"/>
      <c r="AL24" s="35"/>
      <c r="AM24" s="34"/>
      <c r="AN24" s="34"/>
    </row>
    <row r="25" spans="1:40" ht="20.100000000000001" customHeight="1" x14ac:dyDescent="0.2">
      <c r="A25" s="616" t="s">
        <v>104</v>
      </c>
      <c r="B25" s="39"/>
      <c r="C25" s="40"/>
      <c r="D25" s="40"/>
      <c r="E25" s="40"/>
      <c r="F25" s="40"/>
      <c r="G25" s="40"/>
      <c r="H25" s="40"/>
      <c r="K25" s="2688"/>
      <c r="L25" s="2688"/>
      <c r="M25" s="21"/>
      <c r="N25" s="21"/>
      <c r="O25" s="2688"/>
      <c r="P25" s="2688"/>
      <c r="Q25" s="2688"/>
      <c r="R25" s="2688"/>
      <c r="S25" s="726"/>
      <c r="T25" s="2690"/>
      <c r="U25" s="2690"/>
      <c r="V25" s="2692"/>
      <c r="W25" s="2692"/>
      <c r="X25" s="2690"/>
      <c r="Y25" s="2690"/>
      <c r="Z25" s="2688"/>
      <c r="AA25" s="2688"/>
      <c r="AB25" s="13"/>
      <c r="AC25" s="2688"/>
      <c r="AD25" s="2688"/>
      <c r="AE25" s="31" t="s">
        <v>101</v>
      </c>
      <c r="AF25" s="36">
        <v>77.422713999999999</v>
      </c>
      <c r="AG25" s="574"/>
      <c r="AH25" s="36">
        <v>1.9172233655499309</v>
      </c>
      <c r="AI25" s="36"/>
      <c r="AJ25" s="34"/>
      <c r="AK25" s="34"/>
      <c r="AL25" s="35"/>
      <c r="AM25" s="34"/>
      <c r="AN25" s="34"/>
    </row>
    <row r="26" spans="1:40" ht="20.100000000000001" customHeight="1" x14ac:dyDescent="0.2">
      <c r="B26" s="40"/>
      <c r="C26" s="40"/>
      <c r="D26" s="40"/>
      <c r="E26" s="40"/>
      <c r="F26" s="40"/>
      <c r="G26" s="40"/>
      <c r="H26" s="40"/>
      <c r="K26" s="2688"/>
      <c r="L26" s="2688"/>
      <c r="M26" s="21"/>
      <c r="N26" s="21"/>
      <c r="O26" s="2688"/>
      <c r="P26" s="2688"/>
      <c r="Q26" s="2688"/>
      <c r="R26" s="2688"/>
      <c r="S26" s="726"/>
      <c r="T26" s="2690"/>
      <c r="U26" s="2690"/>
      <c r="V26" s="2692"/>
      <c r="W26" s="2692"/>
      <c r="X26" s="2690"/>
      <c r="Y26" s="2690"/>
      <c r="Z26" s="2688"/>
      <c r="AA26" s="2688"/>
      <c r="AB26" s="13"/>
      <c r="AC26" s="2688"/>
      <c r="AD26" s="2688"/>
      <c r="AE26" s="31" t="s">
        <v>102</v>
      </c>
      <c r="AF26" s="36">
        <v>74.564809999999994</v>
      </c>
      <c r="AG26" s="574"/>
      <c r="AH26" s="36">
        <v>1.8464529153523492</v>
      </c>
      <c r="AI26" s="36"/>
      <c r="AJ26" s="34"/>
      <c r="AK26" s="34"/>
      <c r="AL26" s="35"/>
      <c r="AM26" s="34"/>
      <c r="AN26" s="34"/>
    </row>
    <row r="27" spans="1:40" ht="20.100000000000001" customHeight="1" x14ac:dyDescent="0.2">
      <c r="B27" s="40"/>
      <c r="C27" s="40"/>
      <c r="D27" s="40"/>
      <c r="E27" s="40"/>
      <c r="F27" s="40"/>
      <c r="G27" s="40"/>
      <c r="H27" s="40"/>
      <c r="K27" s="2688"/>
      <c r="L27" s="2688"/>
      <c r="M27" s="21"/>
      <c r="N27" s="21"/>
      <c r="O27" s="2688"/>
      <c r="P27" s="2688"/>
      <c r="Q27" s="2688"/>
      <c r="R27" s="2688"/>
      <c r="S27" s="726"/>
      <c r="T27" s="2690"/>
      <c r="U27" s="2690"/>
      <c r="V27" s="2692"/>
      <c r="W27" s="2692"/>
      <c r="X27" s="2690"/>
      <c r="Y27" s="2690"/>
      <c r="Z27" s="2688"/>
      <c r="AA27" s="2688"/>
      <c r="AB27" s="13"/>
      <c r="AC27" s="2688"/>
      <c r="AD27" s="2688"/>
      <c r="AE27" s="31" t="s">
        <v>1374</v>
      </c>
      <c r="AF27" s="36">
        <v>69.353166000000002</v>
      </c>
      <c r="AG27" s="574"/>
      <c r="AH27" s="36">
        <v>1.717396658686791</v>
      </c>
      <c r="AI27" s="36"/>
      <c r="AJ27" s="34"/>
      <c r="AK27" s="34"/>
      <c r="AL27" s="35"/>
      <c r="AM27" s="34"/>
      <c r="AN27" s="34"/>
    </row>
    <row r="28" spans="1:40" ht="20.100000000000001" customHeight="1" x14ac:dyDescent="0.2">
      <c r="B28" s="40"/>
      <c r="C28" s="40"/>
      <c r="D28" s="40"/>
      <c r="E28" s="40"/>
      <c r="F28" s="40"/>
      <c r="G28" s="40"/>
      <c r="H28" s="40"/>
      <c r="K28" s="2688"/>
      <c r="L28" s="2688"/>
      <c r="M28" s="21"/>
      <c r="N28" s="21"/>
      <c r="O28" s="2688"/>
      <c r="P28" s="2688"/>
      <c r="Q28" s="2688"/>
      <c r="R28" s="2688"/>
      <c r="S28" s="726"/>
      <c r="T28" s="2690"/>
      <c r="U28" s="2690"/>
      <c r="V28" s="2692"/>
      <c r="W28" s="2692"/>
      <c r="X28" s="2690"/>
      <c r="Y28" s="2690"/>
      <c r="Z28" s="2688"/>
      <c r="AA28" s="2688"/>
      <c r="AB28" s="13"/>
      <c r="AC28" s="2688"/>
      <c r="AD28" s="2688"/>
      <c r="AE28" s="31" t="s">
        <v>113</v>
      </c>
      <c r="AF28" s="36">
        <v>68.102692000000005</v>
      </c>
      <c r="AG28" s="574"/>
      <c r="AH28" s="36">
        <v>1.6864310951337917</v>
      </c>
      <c r="AI28" s="36"/>
      <c r="AJ28" s="34"/>
      <c r="AK28" s="34"/>
      <c r="AL28" s="35"/>
      <c r="AM28" s="34"/>
      <c r="AN28" s="34"/>
    </row>
    <row r="29" spans="1:40" ht="20.100000000000001" customHeight="1" x14ac:dyDescent="0.2">
      <c r="B29" s="40"/>
      <c r="C29" s="40"/>
      <c r="D29" s="40"/>
      <c r="E29" s="40"/>
      <c r="F29" s="40"/>
      <c r="G29" s="40"/>
      <c r="H29" s="40"/>
      <c r="K29" s="2688"/>
      <c r="L29" s="2688"/>
      <c r="M29" s="21"/>
      <c r="N29" s="21"/>
      <c r="O29" s="2688"/>
      <c r="P29" s="2688"/>
      <c r="Q29" s="2688"/>
      <c r="R29" s="2688"/>
      <c r="S29" s="726"/>
      <c r="T29" s="2690"/>
      <c r="U29" s="2690"/>
      <c r="V29" s="2692"/>
      <c r="W29" s="2692"/>
      <c r="X29" s="2690"/>
      <c r="Y29" s="2690"/>
      <c r="Z29" s="2688"/>
      <c r="AA29" s="2688"/>
      <c r="AB29" s="13"/>
      <c r="AC29" s="2688"/>
      <c r="AD29" s="2688"/>
      <c r="AE29" s="31" t="s">
        <v>1375</v>
      </c>
      <c r="AF29" s="36">
        <v>65.373273999999995</v>
      </c>
      <c r="AG29" s="574"/>
      <c r="AH29" s="36">
        <v>1.6188423515519978</v>
      </c>
      <c r="AI29" s="36"/>
      <c r="AJ29" s="34"/>
      <c r="AK29" s="34"/>
      <c r="AL29" s="35"/>
      <c r="AM29" s="34"/>
      <c r="AN29" s="34"/>
    </row>
    <row r="30" spans="1:40" ht="20.100000000000001" customHeight="1" x14ac:dyDescent="0.2">
      <c r="B30" s="40"/>
      <c r="C30" s="40"/>
      <c r="D30" s="40"/>
      <c r="E30" s="40"/>
      <c r="F30" s="40"/>
      <c r="G30" s="40"/>
      <c r="H30" s="40"/>
      <c r="AE30" s="31" t="s">
        <v>103</v>
      </c>
      <c r="AF30" s="36">
        <v>47.580089000000001</v>
      </c>
      <c r="AG30" s="574"/>
      <c r="AH30" s="36">
        <v>1.1782286315324111</v>
      </c>
      <c r="AI30" s="36"/>
      <c r="AJ30" s="34"/>
      <c r="AK30" s="34"/>
      <c r="AL30" s="35"/>
      <c r="AM30" s="34"/>
      <c r="AN30" s="34"/>
    </row>
    <row r="31" spans="1:40" ht="20.25" customHeight="1" x14ac:dyDescent="0.2">
      <c r="B31" s="40"/>
      <c r="C31" s="40"/>
      <c r="D31" s="40"/>
      <c r="E31" s="40"/>
      <c r="F31" s="40"/>
      <c r="G31" s="40"/>
      <c r="H31" s="40"/>
      <c r="L31" s="13"/>
      <c r="M31" s="21"/>
      <c r="N31" s="21"/>
      <c r="O31" s="13"/>
      <c r="P31" s="13"/>
      <c r="Q31" s="21"/>
      <c r="R31" s="13"/>
      <c r="S31" s="13"/>
      <c r="T31" s="21"/>
      <c r="U31" s="21"/>
      <c r="V31" s="13"/>
      <c r="W31" s="13"/>
      <c r="X31" s="21"/>
      <c r="Y31" s="21"/>
      <c r="Z31" s="13"/>
      <c r="AA31" s="13"/>
      <c r="AB31" s="21"/>
      <c r="AC31" s="13"/>
      <c r="AD31" s="13"/>
      <c r="AE31" s="31" t="s">
        <v>105</v>
      </c>
      <c r="AF31" s="36">
        <v>42.880789999999998</v>
      </c>
      <c r="AG31" s="574"/>
      <c r="AH31" s="36">
        <v>1.0618596051959612</v>
      </c>
      <c r="AI31" s="36"/>
      <c r="AJ31" s="34"/>
      <c r="AK31" s="34"/>
      <c r="AL31" s="35"/>
      <c r="AM31" s="34"/>
      <c r="AN31" s="34"/>
    </row>
    <row r="32" spans="1:40" ht="21.75" customHeight="1" x14ac:dyDescent="0.2">
      <c r="B32" s="41"/>
      <c r="C32" s="41"/>
      <c r="D32" s="41"/>
      <c r="E32" s="41"/>
      <c r="F32" s="41"/>
      <c r="G32" s="41"/>
      <c r="H32" s="41"/>
      <c r="L32" s="13"/>
      <c r="M32" s="21"/>
      <c r="N32" s="21"/>
      <c r="O32" s="13"/>
      <c r="P32" s="13"/>
      <c r="Q32" s="21"/>
      <c r="R32" s="13"/>
      <c r="S32" s="13"/>
      <c r="T32" s="21"/>
      <c r="U32" s="21"/>
      <c r="V32" s="13"/>
      <c r="W32" s="13"/>
      <c r="X32" s="21"/>
      <c r="Y32" s="21"/>
      <c r="Z32" s="13"/>
      <c r="AA32" s="13"/>
      <c r="AB32" s="21"/>
      <c r="AC32" s="13"/>
      <c r="AD32" s="13"/>
      <c r="AE32" s="31" t="s">
        <v>106</v>
      </c>
      <c r="AF32" s="36">
        <v>40.290199000000001</v>
      </c>
      <c r="AG32" s="574"/>
      <c r="AH32" s="36">
        <v>0.99770864304054829</v>
      </c>
      <c r="AI32" s="36"/>
      <c r="AJ32" s="34"/>
      <c r="AK32" s="34"/>
      <c r="AL32" s="35"/>
      <c r="AM32" s="34"/>
      <c r="AN32" s="34"/>
    </row>
    <row r="33" spans="2:40" ht="20.100000000000001" customHeight="1" x14ac:dyDescent="0.2">
      <c r="B33" s="40"/>
      <c r="C33" s="40"/>
      <c r="D33" s="40"/>
      <c r="E33" s="40"/>
      <c r="F33" s="40"/>
      <c r="G33" s="40"/>
      <c r="H33" s="40"/>
      <c r="I33" s="730" t="s">
        <v>1335</v>
      </c>
      <c r="J33" s="21"/>
      <c r="K33" s="13"/>
      <c r="L33" s="725"/>
      <c r="M33" s="21"/>
      <c r="N33" s="21"/>
      <c r="O33" s="13"/>
      <c r="P33" s="13"/>
      <c r="Q33" s="21"/>
      <c r="R33" s="13"/>
      <c r="S33" s="13"/>
      <c r="T33" s="21"/>
      <c r="U33" s="21"/>
      <c r="V33" s="13"/>
      <c r="W33" s="13"/>
      <c r="X33" s="21"/>
      <c r="Y33" s="21"/>
      <c r="Z33" s="13"/>
      <c r="AA33" s="13"/>
      <c r="AB33" s="21"/>
      <c r="AC33" s="13"/>
      <c r="AD33" s="13"/>
      <c r="AE33" s="31" t="s">
        <v>109</v>
      </c>
      <c r="AF33" s="36">
        <v>35.964677000000002</v>
      </c>
      <c r="AG33" s="574"/>
      <c r="AH33" s="36">
        <v>0.89059547923954452</v>
      </c>
      <c r="AI33" s="36"/>
      <c r="AJ33" s="34"/>
      <c r="AK33" s="34"/>
      <c r="AL33" s="35"/>
      <c r="AM33" s="34"/>
      <c r="AN33" s="34"/>
    </row>
    <row r="34" spans="2:40" ht="20.100000000000001" customHeight="1" x14ac:dyDescent="0.2">
      <c r="C34" s="40"/>
      <c r="D34" s="40"/>
      <c r="E34" s="40"/>
      <c r="F34" s="40"/>
      <c r="G34" s="40"/>
      <c r="H34" s="40"/>
      <c r="I34" s="730" t="s">
        <v>1336</v>
      </c>
      <c r="J34" s="21"/>
      <c r="K34" s="13"/>
      <c r="L34" s="725"/>
      <c r="M34" s="21"/>
      <c r="N34" s="21"/>
      <c r="O34" s="13"/>
      <c r="P34" s="13"/>
      <c r="Q34" s="21"/>
      <c r="R34" s="13"/>
      <c r="S34" s="13"/>
      <c r="T34" s="21"/>
      <c r="U34" s="21"/>
      <c r="V34" s="13"/>
      <c r="W34" s="13"/>
      <c r="X34" s="21"/>
      <c r="Y34" s="21"/>
      <c r="Z34" s="13"/>
      <c r="AA34" s="13"/>
      <c r="AB34" s="21"/>
      <c r="AC34" s="13"/>
      <c r="AD34" s="13"/>
      <c r="AE34" s="31" t="s">
        <v>111</v>
      </c>
      <c r="AF34" s="36">
        <v>33.423862999999997</v>
      </c>
      <c r="AG34" s="574"/>
      <c r="AH34" s="36">
        <v>0.82767714795608704</v>
      </c>
      <c r="AI34" s="36"/>
      <c r="AJ34" s="34"/>
      <c r="AK34" s="34"/>
      <c r="AL34" s="35"/>
      <c r="AM34" s="34"/>
      <c r="AN34" s="34"/>
    </row>
    <row r="35" spans="2:40" ht="20.100000000000001" customHeight="1" x14ac:dyDescent="0.2">
      <c r="C35" s="40"/>
      <c r="D35" s="40"/>
      <c r="E35" s="40"/>
      <c r="F35" s="40"/>
      <c r="G35" s="40"/>
      <c r="H35" s="40"/>
      <c r="I35" s="730" t="s">
        <v>1337</v>
      </c>
      <c r="J35" s="21"/>
      <c r="K35" s="13"/>
      <c r="L35" s="725"/>
      <c r="M35" s="21"/>
      <c r="N35" s="21"/>
      <c r="O35" s="13"/>
      <c r="P35" s="13"/>
      <c r="Q35" s="21"/>
      <c r="R35" s="13"/>
      <c r="S35" s="13"/>
      <c r="T35" s="21"/>
      <c r="U35" s="21"/>
      <c r="V35" s="13"/>
      <c r="W35" s="13"/>
      <c r="X35" s="21"/>
      <c r="Y35" s="21"/>
      <c r="Z35" s="13"/>
      <c r="AA35" s="13"/>
      <c r="AB35" s="21"/>
      <c r="AC35" s="13"/>
      <c r="AD35" s="13"/>
      <c r="AE35" s="31" t="s">
        <v>107</v>
      </c>
      <c r="AF35" s="36">
        <v>30.733733999999998</v>
      </c>
      <c r="AG35" s="574"/>
      <c r="AH35" s="36">
        <v>0.76106132026573414</v>
      </c>
      <c r="AI35" s="36"/>
      <c r="AJ35" s="34"/>
      <c r="AK35" s="34"/>
      <c r="AL35" s="35"/>
      <c r="AM35" s="34"/>
      <c r="AN35" s="34"/>
    </row>
    <row r="36" spans="2:40" ht="20.100000000000001" customHeight="1" x14ac:dyDescent="0.2">
      <c r="C36" s="40"/>
      <c r="D36" s="40"/>
      <c r="E36" s="40"/>
      <c r="F36" s="40"/>
      <c r="G36" s="40"/>
      <c r="H36" s="40"/>
      <c r="I36" s="730" t="s">
        <v>1338</v>
      </c>
      <c r="J36" s="21"/>
      <c r="K36" s="21"/>
      <c r="L36" s="725"/>
      <c r="M36" s="21"/>
      <c r="N36" s="21"/>
      <c r="O36" s="13"/>
      <c r="P36" s="13"/>
      <c r="Q36" s="21"/>
      <c r="R36" s="13"/>
      <c r="S36" s="13"/>
      <c r="T36" s="21"/>
      <c r="U36" s="21"/>
      <c r="V36" s="13"/>
      <c r="W36" s="13"/>
      <c r="X36" s="21"/>
      <c r="Y36" s="21"/>
      <c r="Z36" s="13"/>
      <c r="AA36" s="13"/>
      <c r="AB36" s="21"/>
      <c r="AC36" s="13"/>
      <c r="AD36" s="13"/>
      <c r="AE36" s="31" t="s">
        <v>110</v>
      </c>
      <c r="AF36" s="36">
        <v>29.848042</v>
      </c>
      <c r="AG36" s="574"/>
      <c r="AH36" s="36">
        <v>0.73912887551727635</v>
      </c>
      <c r="AI36" s="36"/>
      <c r="AJ36" s="34"/>
      <c r="AK36" s="34"/>
      <c r="AL36" s="35"/>
      <c r="AM36" s="34"/>
      <c r="AN36" s="34"/>
    </row>
    <row r="37" spans="2:40" ht="20.100000000000001" customHeight="1" x14ac:dyDescent="0.25">
      <c r="B37" s="40"/>
      <c r="C37" s="40"/>
      <c r="D37" s="40"/>
      <c r="E37" s="40"/>
      <c r="F37" s="40"/>
      <c r="G37" s="40"/>
      <c r="H37" s="40"/>
      <c r="I37" s="730" t="s">
        <v>1339</v>
      </c>
      <c r="J37" s="21"/>
      <c r="K37" s="13"/>
      <c r="L37" s="725"/>
      <c r="M37" s="21"/>
      <c r="N37" s="21"/>
      <c r="O37" s="21"/>
      <c r="P37" s="21"/>
      <c r="Q37" s="21"/>
      <c r="R37" s="21"/>
      <c r="S37" s="21"/>
      <c r="T37" s="21"/>
      <c r="U37" s="21"/>
      <c r="V37" s="21"/>
      <c r="W37" s="21"/>
      <c r="X37" s="21"/>
      <c r="Y37" s="21"/>
      <c r="Z37" s="21"/>
      <c r="AA37" s="21"/>
      <c r="AB37" s="21"/>
      <c r="AC37" s="21"/>
      <c r="AD37" s="21"/>
      <c r="AE37" s="31" t="s">
        <v>108</v>
      </c>
      <c r="AF37" s="36">
        <v>28.624894999999999</v>
      </c>
      <c r="AG37" s="574"/>
      <c r="AH37" s="36">
        <v>0.70884001212374692</v>
      </c>
      <c r="AI37" s="36"/>
      <c r="AJ37" s="34"/>
      <c r="AK37" s="1"/>
      <c r="AL37" s="35"/>
      <c r="AM37" s="34"/>
      <c r="AN37" s="34"/>
    </row>
    <row r="38" spans="2:40" ht="20.100000000000001" customHeight="1" x14ac:dyDescent="0.2">
      <c r="M38" s="21"/>
      <c r="N38" s="21"/>
      <c r="O38" s="13"/>
      <c r="P38" s="13"/>
      <c r="Q38" s="21"/>
      <c r="R38" s="42"/>
      <c r="S38" s="13"/>
      <c r="T38" s="21"/>
      <c r="U38" s="21"/>
      <c r="V38" s="13"/>
      <c r="W38" s="13"/>
      <c r="X38" s="21"/>
      <c r="Y38" s="21"/>
      <c r="Z38" s="13"/>
      <c r="AA38" s="13"/>
      <c r="AB38" s="21"/>
      <c r="AC38" s="42"/>
      <c r="AD38" s="13"/>
      <c r="AE38" s="31" t="s">
        <v>1376</v>
      </c>
      <c r="AF38" s="36">
        <v>27.760003999999999</v>
      </c>
      <c r="AG38" s="574"/>
      <c r="AH38" s="36">
        <v>0.68742266380069739</v>
      </c>
      <c r="AI38" s="36"/>
      <c r="AJ38" s="34"/>
      <c r="AK38" s="34"/>
      <c r="AL38" s="35"/>
      <c r="AM38" s="34"/>
      <c r="AN38" s="34"/>
    </row>
    <row r="39" spans="2:40" ht="20.100000000000001" customHeight="1" x14ac:dyDescent="0.2">
      <c r="I39" s="728"/>
      <c r="J39" s="21"/>
      <c r="K39" s="13"/>
      <c r="L39" s="13"/>
      <c r="M39" s="21"/>
      <c r="N39" s="21"/>
      <c r="O39" s="13"/>
      <c r="P39" s="13"/>
      <c r="Q39" s="21"/>
      <c r="R39" s="13"/>
      <c r="S39" s="13"/>
      <c r="T39" s="21"/>
      <c r="U39" s="21"/>
      <c r="V39" s="13"/>
      <c r="W39" s="13"/>
      <c r="X39" s="21"/>
      <c r="Y39" s="21"/>
      <c r="Z39" s="13"/>
      <c r="AA39" s="13"/>
      <c r="AB39" s="21"/>
      <c r="AC39" s="13"/>
      <c r="AD39" s="13"/>
      <c r="AE39" s="31" t="s">
        <v>112</v>
      </c>
      <c r="AF39" s="36">
        <v>26.983387</v>
      </c>
      <c r="AG39" s="574"/>
      <c r="AH39" s="36">
        <v>0.66819124989697798</v>
      </c>
      <c r="AI39" s="36"/>
      <c r="AJ39" s="34"/>
      <c r="AL39" s="34"/>
      <c r="AM39" s="34"/>
      <c r="AN39" s="34"/>
    </row>
    <row r="40" spans="2:40" ht="20.100000000000001" customHeight="1" x14ac:dyDescent="0.2">
      <c r="I40" s="729"/>
      <c r="J40" s="21"/>
      <c r="K40" s="13"/>
      <c r="L40" s="13"/>
      <c r="M40" s="21"/>
      <c r="N40" s="21"/>
      <c r="O40" s="13"/>
      <c r="P40" s="13"/>
      <c r="Q40" s="21"/>
      <c r="R40" s="13"/>
      <c r="S40" s="13"/>
      <c r="T40" s="21"/>
      <c r="U40" s="21"/>
      <c r="V40" s="13"/>
      <c r="W40" s="13"/>
      <c r="X40" s="21"/>
      <c r="Y40" s="21"/>
      <c r="Z40" s="13"/>
      <c r="AA40" s="13"/>
      <c r="AB40" s="21"/>
      <c r="AC40" s="13"/>
      <c r="AD40" s="13"/>
      <c r="AE40" s="31" t="s">
        <v>1377</v>
      </c>
      <c r="AF40" s="36">
        <v>26.148520000000001</v>
      </c>
      <c r="AG40" s="574"/>
      <c r="AH40" s="36">
        <v>0.64751738770807854</v>
      </c>
      <c r="AI40" s="36"/>
      <c r="AN40" s="34"/>
    </row>
    <row r="41" spans="2:40" ht="20.100000000000001" customHeight="1" thickBot="1" x14ac:dyDescent="0.25">
      <c r="I41" s="21"/>
      <c r="J41" s="21"/>
      <c r="K41" s="13"/>
      <c r="L41" s="13"/>
      <c r="M41" s="21"/>
      <c r="N41" s="21"/>
      <c r="O41" s="13"/>
      <c r="P41" s="13"/>
      <c r="Q41" s="21"/>
      <c r="R41" s="13"/>
      <c r="S41" s="13"/>
      <c r="T41" s="21"/>
      <c r="U41" s="21"/>
      <c r="V41" s="13"/>
      <c r="W41" s="13"/>
      <c r="X41" s="21"/>
      <c r="Y41" s="21"/>
      <c r="Z41" s="13"/>
      <c r="AA41" s="13"/>
      <c r="AB41" s="21"/>
      <c r="AC41" s="13"/>
      <c r="AD41" s="13"/>
      <c r="AE41" s="43" t="s">
        <v>114</v>
      </c>
      <c r="AF41" s="44">
        <v>1933.8877680000001</v>
      </c>
      <c r="AG41" s="44"/>
      <c r="AH41" s="45">
        <v>47.888980166218438</v>
      </c>
      <c r="AI41" s="45"/>
    </row>
    <row r="42" spans="2:40" ht="20.100000000000001" customHeight="1" x14ac:dyDescent="0.2">
      <c r="I42" s="21"/>
      <c r="J42" s="21"/>
      <c r="K42" s="13"/>
      <c r="L42" s="13"/>
      <c r="M42" s="21"/>
      <c r="N42" s="21"/>
      <c r="O42" s="13"/>
      <c r="P42" s="13"/>
      <c r="Q42" s="21"/>
      <c r="R42" s="13"/>
      <c r="S42" s="13"/>
      <c r="T42" s="21"/>
      <c r="U42" s="21"/>
      <c r="V42" s="13"/>
      <c r="W42" s="13"/>
      <c r="X42" s="21"/>
      <c r="Y42" s="21"/>
      <c r="Z42" s="13"/>
      <c r="AA42" s="13"/>
      <c r="AB42" s="21"/>
      <c r="AC42" s="13"/>
      <c r="AD42" s="13"/>
      <c r="AE42" s="46" t="s">
        <v>115</v>
      </c>
      <c r="AF42" s="734">
        <v>4038.3</v>
      </c>
      <c r="AG42" s="572"/>
      <c r="AH42" s="573" t="s">
        <v>116</v>
      </c>
      <c r="AI42" s="573"/>
    </row>
    <row r="43" spans="2:40" ht="20.100000000000001" customHeight="1" x14ac:dyDescent="0.25">
      <c r="I43" s="21"/>
      <c r="J43" s="21"/>
      <c r="K43" s="13"/>
      <c r="L43" s="13"/>
      <c r="M43" s="21"/>
      <c r="N43" s="21"/>
      <c r="O43" s="13"/>
      <c r="P43" s="13"/>
      <c r="Q43" s="21"/>
      <c r="R43" s="13"/>
      <c r="S43" s="13"/>
      <c r="T43" s="21"/>
      <c r="U43" s="21"/>
      <c r="V43" s="13"/>
      <c r="W43" s="13"/>
      <c r="X43" s="21"/>
      <c r="Y43" s="21"/>
      <c r="Z43" s="13"/>
      <c r="AA43" s="13"/>
      <c r="AB43" s="21"/>
      <c r="AC43" s="13"/>
      <c r="AD43" s="13"/>
      <c r="AE43" s="1" t="s">
        <v>117</v>
      </c>
      <c r="AF43" s="574"/>
      <c r="AG43" s="574"/>
      <c r="AH43" s="574"/>
      <c r="AI43" s="574"/>
    </row>
    <row r="44" spans="2:40" ht="20.100000000000001" customHeight="1" x14ac:dyDescent="0.2">
      <c r="T44" s="21"/>
      <c r="U44" s="21"/>
      <c r="V44" s="21"/>
      <c r="W44" s="21"/>
      <c r="X44" s="21"/>
      <c r="Y44" s="21"/>
      <c r="Z44" s="21"/>
      <c r="AA44" s="21"/>
      <c r="AB44" s="21"/>
      <c r="AC44" s="21"/>
      <c r="AD44" s="21"/>
    </row>
    <row r="45" spans="2:40" ht="20.100000000000001" customHeight="1" x14ac:dyDescent="0.2">
      <c r="T45" s="21"/>
      <c r="U45" s="21"/>
      <c r="V45" s="21"/>
      <c r="W45" s="21"/>
      <c r="X45" s="21"/>
      <c r="Y45" s="21"/>
      <c r="Z45" s="21"/>
      <c r="AA45" s="21"/>
      <c r="AB45" s="21"/>
      <c r="AC45" s="21"/>
      <c r="AD45" s="21"/>
    </row>
    <row r="46" spans="2:40" ht="20.100000000000001" customHeight="1" x14ac:dyDescent="0.2">
      <c r="T46" s="21"/>
      <c r="U46" s="21"/>
      <c r="V46" s="21"/>
      <c r="W46" s="21"/>
      <c r="X46" s="21"/>
      <c r="Y46" s="21"/>
      <c r="Z46" s="21"/>
      <c r="AA46" s="21"/>
      <c r="AB46" s="21"/>
      <c r="AC46" s="21"/>
      <c r="AD46" s="21"/>
    </row>
    <row r="47" spans="2:40" ht="20.100000000000001" customHeight="1" x14ac:dyDescent="0.2">
      <c r="T47" s="21"/>
      <c r="U47" s="21"/>
      <c r="V47" s="21"/>
      <c r="W47" s="21"/>
      <c r="X47" s="21"/>
      <c r="Y47" s="21"/>
      <c r="Z47" s="21"/>
      <c r="AA47" s="21"/>
      <c r="AB47" s="21"/>
      <c r="AC47" s="21"/>
      <c r="AD47" s="21"/>
    </row>
    <row r="48" spans="2:40" ht="20.100000000000001" customHeight="1" x14ac:dyDescent="0.2">
      <c r="T48" s="21"/>
      <c r="U48" s="21"/>
      <c r="V48" s="21"/>
      <c r="W48" s="21"/>
      <c r="X48" s="21"/>
      <c r="Y48" s="21"/>
      <c r="Z48" s="21"/>
      <c r="AA48" s="21"/>
      <c r="AB48" s="21"/>
      <c r="AC48" s="21"/>
      <c r="AD48" s="21"/>
    </row>
    <row r="49" spans="1:1" ht="20.100000000000001" customHeight="1" x14ac:dyDescent="0.2"/>
    <row r="50" spans="1:1" ht="20.100000000000001" customHeight="1" x14ac:dyDescent="0.2"/>
    <row r="51" spans="1:1" ht="20.100000000000001" customHeight="1" x14ac:dyDescent="0.2"/>
    <row r="52" spans="1:1" ht="20.100000000000001" customHeight="1" x14ac:dyDescent="0.2"/>
    <row r="53" spans="1:1" ht="20.100000000000001" customHeight="1" x14ac:dyDescent="0.2"/>
    <row r="54" spans="1:1" ht="20.100000000000001" customHeight="1" x14ac:dyDescent="0.2"/>
    <row r="55" spans="1:1" ht="20.100000000000001" customHeight="1" x14ac:dyDescent="0.2"/>
    <row r="56" spans="1:1" ht="20.100000000000001" customHeight="1" x14ac:dyDescent="0.25">
      <c r="A56" s="1"/>
    </row>
    <row r="57" spans="1:1" ht="20.100000000000001" customHeight="1" x14ac:dyDescent="0.2"/>
    <row r="58" spans="1:1" ht="20.100000000000001" customHeight="1" x14ac:dyDescent="0.2"/>
    <row r="59" spans="1:1" ht="20.100000000000001" customHeight="1" x14ac:dyDescent="0.2"/>
    <row r="60" spans="1:1" ht="20.100000000000001" customHeight="1" x14ac:dyDescent="0.2"/>
    <row r="61" spans="1:1" ht="20.100000000000001" customHeight="1" x14ac:dyDescent="0.2"/>
    <row r="62" spans="1:1" ht="20.100000000000001" customHeight="1" x14ac:dyDescent="0.2"/>
    <row r="63" spans="1:1" ht="20.100000000000001" customHeight="1" x14ac:dyDescent="0.2"/>
    <row r="64" spans="1:1" ht="20.100000000000001" customHeight="1" x14ac:dyDescent="0.2"/>
    <row r="65" ht="20.100000000000001" customHeight="1" x14ac:dyDescent="0.2"/>
    <row r="66" ht="20.100000000000001" customHeight="1" x14ac:dyDescent="0.2"/>
    <row r="67" ht="20.100000000000001" customHeight="1" x14ac:dyDescent="0.2"/>
  </sheetData>
  <mergeCells count="37">
    <mergeCell ref="T1:AD1"/>
    <mergeCell ref="I3:J8"/>
    <mergeCell ref="K3:L8"/>
    <mergeCell ref="M3:N8"/>
    <mergeCell ref="R3:S8"/>
    <mergeCell ref="T3:U8"/>
    <mergeCell ref="V3:W8"/>
    <mergeCell ref="X3:Y8"/>
    <mergeCell ref="Z3:AA8"/>
    <mergeCell ref="AC3:AD8"/>
    <mergeCell ref="O3:P8"/>
    <mergeCell ref="I10:J15"/>
    <mergeCell ref="K10:L15"/>
    <mergeCell ref="M10:N15"/>
    <mergeCell ref="O10:P15"/>
    <mergeCell ref="I1:P1"/>
    <mergeCell ref="I17:J22"/>
    <mergeCell ref="K17:L22"/>
    <mergeCell ref="M17:N22"/>
    <mergeCell ref="O17:P22"/>
    <mergeCell ref="Q24:R29"/>
    <mergeCell ref="K24:L29"/>
    <mergeCell ref="O24:P29"/>
    <mergeCell ref="R17:S22"/>
    <mergeCell ref="AF12:AM13"/>
    <mergeCell ref="Z17:AA22"/>
    <mergeCell ref="AC17:AD22"/>
    <mergeCell ref="V10:W15"/>
    <mergeCell ref="Z10:AA15"/>
    <mergeCell ref="AC10:AD15"/>
    <mergeCell ref="AC24:AD29"/>
    <mergeCell ref="R10:S15"/>
    <mergeCell ref="T24:U29"/>
    <mergeCell ref="V24:W29"/>
    <mergeCell ref="X24:Y29"/>
    <mergeCell ref="V17:W22"/>
    <mergeCell ref="Z24:AA29"/>
  </mergeCells>
  <printOptions horizontalCentered="1"/>
  <pageMargins left="0.7" right="0.7" top="0.75" bottom="0.75" header="0.3" footer="0.3"/>
  <pageSetup paperSize="9" scale="77" orientation="portrait" verticalDpi="597" r:id="rId1"/>
  <headerFooter>
    <oddHeader>&amp;RNordea in brief</oddHeader>
    <oddFooter>&amp;C&amp;7Fact book - Q1 2017</oddFooter>
  </headerFooter>
  <colBreaks count="3" manualBreakCount="3">
    <brk id="8" max="52" man="1"/>
    <brk id="19" max="52" man="1"/>
    <brk id="30" max="52" man="1"/>
  </colBreaks>
  <ignoredErrors>
    <ignoredError sqref="AH42"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tabColor theme="8" tint="0.59999389629810485"/>
  </sheetPr>
  <dimension ref="A1:M69"/>
  <sheetViews>
    <sheetView view="pageBreakPreview" topLeftCell="A4" zoomScaleNormal="100" zoomScaleSheetLayoutView="100" zoomScalePageLayoutView="85" workbookViewId="0">
      <selection activeCell="J66" sqref="J66"/>
    </sheetView>
  </sheetViews>
  <sheetFormatPr defaultRowHeight="13.5" customHeight="1" x14ac:dyDescent="0.25"/>
  <cols>
    <col min="1" max="1" width="31.33203125" style="3" customWidth="1"/>
    <col min="2" max="2" width="7.6640625" style="3" customWidth="1"/>
    <col min="3" max="3" width="7.6640625" style="1" customWidth="1"/>
    <col min="4" max="11" width="7.6640625" style="3" customWidth="1"/>
    <col min="12" max="16384" width="9.33203125" style="3"/>
  </cols>
  <sheetData>
    <row r="1" spans="1:13" ht="13.5" customHeight="1" x14ac:dyDescent="0.25">
      <c r="A1" s="581" t="s">
        <v>736</v>
      </c>
      <c r="B1" s="48"/>
      <c r="C1" s="123"/>
      <c r="D1" s="34"/>
      <c r="E1" s="34"/>
      <c r="F1" s="34"/>
      <c r="G1" s="34"/>
      <c r="H1" s="34"/>
      <c r="I1" s="34"/>
      <c r="J1" s="48"/>
      <c r="K1" s="34"/>
    </row>
    <row r="2" spans="1:13" ht="13.5" customHeight="1" x14ac:dyDescent="0.25">
      <c r="B2" s="34"/>
      <c r="C2" s="123"/>
      <c r="D2" s="34"/>
      <c r="E2" s="34"/>
      <c r="F2" s="34"/>
      <c r="G2" s="34"/>
      <c r="H2" s="34"/>
      <c r="I2" s="34"/>
      <c r="J2" s="34"/>
      <c r="K2" s="34"/>
    </row>
    <row r="3" spans="1:13" ht="13.5" customHeight="1" x14ac:dyDescent="0.2">
      <c r="A3" s="581" t="s">
        <v>737</v>
      </c>
      <c r="C3" s="169"/>
      <c r="D3" s="169"/>
      <c r="E3" s="169"/>
      <c r="F3" s="169"/>
      <c r="G3" s="169"/>
      <c r="H3" s="169"/>
      <c r="I3" s="169"/>
      <c r="J3" s="169"/>
      <c r="K3" s="169"/>
    </row>
    <row r="4" spans="1:13" ht="13.5" customHeight="1" x14ac:dyDescent="0.2">
      <c r="A4" s="190" t="s">
        <v>1364</v>
      </c>
      <c r="B4" s="47"/>
      <c r="C4" s="63"/>
      <c r="D4" s="63"/>
      <c r="E4" s="51"/>
      <c r="F4" s="51"/>
      <c r="G4" s="51"/>
      <c r="H4" s="51"/>
      <c r="I4" s="51"/>
      <c r="J4" s="186"/>
      <c r="K4" s="186"/>
      <c r="L4" s="47"/>
      <c r="M4" s="47"/>
    </row>
    <row r="5" spans="1:13" ht="13.5" customHeight="1" x14ac:dyDescent="0.2">
      <c r="A5" s="47"/>
      <c r="B5" s="47"/>
      <c r="C5" s="63"/>
      <c r="D5" s="63"/>
      <c r="E5" s="51"/>
      <c r="F5" s="51"/>
      <c r="G5" s="51"/>
      <c r="H5" s="51"/>
      <c r="I5" s="51"/>
      <c r="J5" s="565"/>
      <c r="K5" s="47"/>
      <c r="L5" s="47"/>
      <c r="M5" s="47"/>
    </row>
    <row r="6" spans="1:13" ht="13.5" customHeight="1" x14ac:dyDescent="0.2">
      <c r="A6" s="47"/>
      <c r="B6" s="47"/>
      <c r="C6" s="171"/>
      <c r="D6" s="56"/>
      <c r="E6" s="171"/>
      <c r="F6" s="188"/>
      <c r="G6" s="171"/>
      <c r="H6" s="188"/>
      <c r="I6" s="61"/>
      <c r="J6" s="173"/>
      <c r="K6" s="566"/>
      <c r="L6" s="47"/>
      <c r="M6" s="47"/>
    </row>
    <row r="7" spans="1:13" ht="13.5" customHeight="1" x14ac:dyDescent="0.2">
      <c r="A7" s="75"/>
      <c r="B7" s="63"/>
      <c r="C7" s="63"/>
      <c r="D7" s="63"/>
      <c r="E7" s="51"/>
      <c r="F7" s="51"/>
      <c r="G7" s="51"/>
      <c r="H7" s="51"/>
      <c r="I7" s="51"/>
      <c r="J7" s="186"/>
      <c r="K7" s="186"/>
      <c r="L7" s="47"/>
      <c r="M7" s="47"/>
    </row>
    <row r="8" spans="1:13" ht="13.5" customHeight="1" x14ac:dyDescent="0.2">
      <c r="A8" s="567"/>
      <c r="B8" s="56"/>
      <c r="C8" s="56"/>
      <c r="D8" s="56"/>
      <c r="E8" s="173"/>
      <c r="F8" s="173"/>
      <c r="G8" s="173"/>
      <c r="H8" s="173"/>
      <c r="I8" s="173"/>
      <c r="J8" s="239"/>
      <c r="K8" s="51"/>
      <c r="L8" s="47"/>
      <c r="M8" s="47"/>
    </row>
    <row r="9" spans="1:13" ht="13.5" customHeight="1" x14ac:dyDescent="0.2">
      <c r="A9" s="567"/>
      <c r="B9" s="63"/>
      <c r="C9" s="63"/>
      <c r="D9" s="63"/>
      <c r="E9" s="51"/>
      <c r="F9" s="51"/>
      <c r="G9" s="51"/>
      <c r="H9" s="51"/>
      <c r="I9" s="51"/>
      <c r="J9" s="239"/>
      <c r="K9" s="51"/>
      <c r="L9" s="47"/>
      <c r="M9" s="47"/>
    </row>
    <row r="10" spans="1:13" ht="13.5" customHeight="1" x14ac:dyDescent="0.2">
      <c r="A10" s="567"/>
      <c r="B10" s="63"/>
      <c r="C10" s="63"/>
      <c r="D10" s="63"/>
      <c r="E10" s="51"/>
      <c r="F10" s="51"/>
      <c r="G10" s="51"/>
      <c r="H10" s="51"/>
      <c r="I10" s="51"/>
      <c r="J10" s="239"/>
      <c r="K10" s="51"/>
      <c r="L10" s="47"/>
      <c r="M10" s="47"/>
    </row>
    <row r="11" spans="1:13" ht="13.5" customHeight="1" x14ac:dyDescent="0.2">
      <c r="A11" s="567"/>
      <c r="B11" s="56"/>
      <c r="C11" s="56"/>
      <c r="D11" s="56"/>
      <c r="E11" s="173"/>
      <c r="F11" s="173"/>
      <c r="G11" s="173"/>
      <c r="H11" s="173"/>
      <c r="I11" s="173"/>
      <c r="J11" s="239"/>
      <c r="K11" s="51"/>
      <c r="L11" s="47"/>
      <c r="M11" s="47"/>
    </row>
    <row r="12" spans="1:13" ht="13.5" customHeight="1" x14ac:dyDescent="0.2">
      <c r="A12" s="567"/>
      <c r="B12" s="56"/>
      <c r="C12" s="56"/>
      <c r="D12" s="56"/>
      <c r="E12" s="173"/>
      <c r="F12" s="173"/>
      <c r="G12" s="173"/>
      <c r="H12" s="173"/>
      <c r="I12" s="173"/>
      <c r="J12" s="239"/>
      <c r="K12" s="51"/>
      <c r="L12" s="47"/>
      <c r="M12" s="47"/>
    </row>
    <row r="13" spans="1:13" ht="13.5" customHeight="1" x14ac:dyDescent="0.2">
      <c r="A13" s="567"/>
      <c r="B13" s="56"/>
      <c r="C13" s="56"/>
      <c r="D13" s="56"/>
      <c r="E13" s="173"/>
      <c r="F13" s="173"/>
      <c r="G13" s="173"/>
      <c r="H13" s="173"/>
      <c r="I13" s="173"/>
      <c r="J13" s="239"/>
      <c r="K13" s="51"/>
      <c r="L13" s="47"/>
      <c r="M13" s="47"/>
    </row>
    <row r="14" spans="1:13" ht="13.5" customHeight="1" x14ac:dyDescent="0.2">
      <c r="A14" s="567"/>
      <c r="B14" s="56"/>
      <c r="C14" s="56"/>
      <c r="D14" s="56"/>
      <c r="E14" s="173"/>
      <c r="F14" s="173"/>
      <c r="G14" s="173"/>
      <c r="H14" s="173"/>
      <c r="I14" s="173"/>
      <c r="J14" s="239"/>
      <c r="K14" s="51"/>
      <c r="L14" s="47"/>
      <c r="M14" s="47"/>
    </row>
    <row r="15" spans="1:13" ht="13.5" customHeight="1" x14ac:dyDescent="0.2">
      <c r="A15" s="568"/>
      <c r="B15" s="569"/>
      <c r="C15" s="570"/>
      <c r="D15" s="570"/>
      <c r="E15" s="570"/>
      <c r="F15" s="570"/>
      <c r="G15" s="570"/>
      <c r="H15" s="570"/>
      <c r="I15" s="570"/>
      <c r="J15" s="250"/>
      <c r="K15" s="250"/>
      <c r="L15" s="47"/>
      <c r="M15" s="47"/>
    </row>
    <row r="16" spans="1:13" ht="13.5" customHeight="1" x14ac:dyDescent="0.2">
      <c r="A16" s="76"/>
      <c r="B16" s="56"/>
      <c r="C16" s="173"/>
      <c r="D16" s="173"/>
      <c r="E16" s="173"/>
      <c r="F16" s="173"/>
      <c r="G16" s="173"/>
      <c r="H16" s="173"/>
      <c r="I16" s="173"/>
      <c r="J16" s="250"/>
      <c r="K16" s="250"/>
      <c r="L16" s="47"/>
      <c r="M16" s="47"/>
    </row>
    <row r="17" spans="1:13" ht="13.5" customHeight="1" x14ac:dyDescent="0.2">
      <c r="A17" s="76"/>
      <c r="B17" s="56"/>
      <c r="C17" s="173"/>
      <c r="D17" s="173"/>
      <c r="E17" s="173"/>
      <c r="F17" s="173"/>
      <c r="G17" s="173"/>
      <c r="H17" s="173"/>
      <c r="I17" s="173"/>
      <c r="J17" s="250"/>
      <c r="K17" s="250"/>
      <c r="L17" s="47"/>
      <c r="M17" s="47"/>
    </row>
    <row r="18" spans="1:13" ht="13.5" customHeight="1" x14ac:dyDescent="0.25">
      <c r="A18" s="75"/>
      <c r="B18" s="75"/>
      <c r="C18" s="174"/>
      <c r="D18" s="174"/>
      <c r="E18" s="51"/>
      <c r="F18" s="51"/>
      <c r="G18" s="51"/>
      <c r="H18" s="51"/>
      <c r="I18" s="51"/>
      <c r="J18" s="51"/>
      <c r="K18" s="51"/>
      <c r="L18" s="47"/>
      <c r="M18" s="47"/>
    </row>
    <row r="19" spans="1:13" ht="13.5" customHeight="1" x14ac:dyDescent="0.2">
      <c r="A19" s="571"/>
      <c r="B19" s="56"/>
      <c r="C19" s="171"/>
      <c r="D19" s="56"/>
      <c r="E19" s="171"/>
      <c r="F19" s="188"/>
      <c r="G19" s="171"/>
      <c r="H19" s="188"/>
      <c r="I19" s="61"/>
      <c r="J19" s="173"/>
      <c r="K19" s="566"/>
      <c r="L19" s="47"/>
      <c r="M19" s="47"/>
    </row>
    <row r="20" spans="1:13" ht="13.5" customHeight="1" x14ac:dyDescent="0.2">
      <c r="A20" s="75"/>
      <c r="B20" s="63"/>
      <c r="C20" s="63"/>
      <c r="D20" s="63"/>
      <c r="E20" s="51"/>
      <c r="F20" s="51"/>
      <c r="G20" s="51"/>
      <c r="H20" s="51"/>
      <c r="I20" s="51"/>
      <c r="J20" s="186"/>
      <c r="K20" s="186"/>
      <c r="L20" s="47"/>
      <c r="M20" s="47"/>
    </row>
    <row r="21" spans="1:13" ht="13.5" customHeight="1" x14ac:dyDescent="0.2">
      <c r="A21" s="567"/>
      <c r="B21" s="56"/>
      <c r="C21" s="56"/>
      <c r="D21" s="56"/>
      <c r="E21" s="173"/>
      <c r="F21" s="173"/>
      <c r="G21" s="173"/>
      <c r="H21" s="173"/>
      <c r="I21" s="173"/>
      <c r="J21" s="258"/>
      <c r="K21" s="173"/>
      <c r="L21" s="47"/>
      <c r="M21" s="47"/>
    </row>
    <row r="22" spans="1:13" ht="13.5" customHeight="1" x14ac:dyDescent="0.2">
      <c r="A22" s="567"/>
      <c r="B22" s="56"/>
      <c r="C22" s="56"/>
      <c r="D22" s="56"/>
      <c r="E22" s="173"/>
      <c r="F22" s="173"/>
      <c r="G22" s="173"/>
      <c r="H22" s="173"/>
      <c r="I22" s="173"/>
      <c r="J22" s="258"/>
      <c r="K22" s="173"/>
      <c r="L22" s="47"/>
      <c r="M22" s="47"/>
    </row>
    <row r="23" spans="1:13" ht="13.5" customHeight="1" x14ac:dyDescent="0.2">
      <c r="A23" s="567"/>
      <c r="B23" s="56"/>
      <c r="C23" s="56"/>
      <c r="D23" s="56"/>
      <c r="E23" s="173"/>
      <c r="F23" s="173"/>
      <c r="G23" s="173"/>
      <c r="H23" s="173"/>
      <c r="I23" s="173"/>
      <c r="J23" s="258"/>
      <c r="K23" s="173"/>
      <c r="L23" s="47"/>
      <c r="M23" s="47"/>
    </row>
    <row r="24" spans="1:13" ht="13.5" customHeight="1" x14ac:dyDescent="0.2">
      <c r="A24" s="618" t="s">
        <v>738</v>
      </c>
      <c r="B24" s="63"/>
      <c r="C24" s="63"/>
      <c r="D24" s="63"/>
      <c r="E24" s="51"/>
      <c r="F24" s="51"/>
      <c r="G24" s="51"/>
      <c r="H24" s="51"/>
      <c r="I24" s="51"/>
      <c r="J24" s="239"/>
      <c r="K24" s="51"/>
      <c r="L24" s="47"/>
      <c r="M24" s="47"/>
    </row>
    <row r="25" spans="1:13" ht="13.5" customHeight="1" x14ac:dyDescent="0.2">
      <c r="A25" s="190" t="s">
        <v>1364</v>
      </c>
      <c r="B25" s="63"/>
      <c r="C25" s="63"/>
      <c r="D25" s="63"/>
      <c r="E25" s="51"/>
      <c r="F25" s="51"/>
      <c r="G25" s="51"/>
      <c r="H25" s="51"/>
      <c r="I25" s="51"/>
      <c r="J25" s="239"/>
      <c r="K25" s="51"/>
      <c r="L25" s="47"/>
      <c r="M25" s="47"/>
    </row>
    <row r="26" spans="1:13" ht="13.5" customHeight="1" x14ac:dyDescent="0.25">
      <c r="A26" s="47"/>
      <c r="B26" s="47"/>
      <c r="C26" s="80"/>
      <c r="D26" s="47"/>
      <c r="E26" s="47"/>
      <c r="F26" s="47"/>
      <c r="G26" s="47"/>
      <c r="H26" s="47"/>
      <c r="I26" s="47"/>
      <c r="J26" s="47"/>
      <c r="K26" s="173"/>
      <c r="L26" s="47"/>
      <c r="M26" s="47"/>
    </row>
    <row r="27" spans="1:13" ht="13.5" customHeight="1" x14ac:dyDescent="0.2">
      <c r="A27" s="47"/>
      <c r="B27" s="56"/>
      <c r="C27" s="56"/>
      <c r="D27" s="56"/>
      <c r="E27" s="173"/>
      <c r="F27" s="173"/>
      <c r="G27" s="173"/>
      <c r="H27" s="173"/>
      <c r="I27" s="173"/>
      <c r="J27" s="47"/>
      <c r="K27" s="173"/>
      <c r="L27" s="47"/>
      <c r="M27" s="47"/>
    </row>
    <row r="28" spans="1:13" ht="13.5" customHeight="1" x14ac:dyDescent="0.2">
      <c r="A28" s="47"/>
      <c r="B28" s="56"/>
      <c r="C28" s="56"/>
      <c r="D28" s="56"/>
      <c r="E28" s="173"/>
      <c r="F28" s="173"/>
      <c r="G28" s="173"/>
      <c r="H28" s="173"/>
      <c r="I28" s="173"/>
      <c r="J28" s="47"/>
      <c r="K28" s="250"/>
      <c r="L28" s="47"/>
      <c r="M28" s="47"/>
    </row>
    <row r="29" spans="1:13" ht="13.5" customHeight="1" x14ac:dyDescent="0.2">
      <c r="A29" s="568"/>
      <c r="B29" s="569"/>
      <c r="C29" s="570"/>
      <c r="D29" s="570"/>
      <c r="E29" s="570"/>
      <c r="F29" s="570"/>
      <c r="G29" s="570"/>
      <c r="H29" s="570"/>
      <c r="I29" s="570"/>
      <c r="J29" s="258"/>
      <c r="K29" s="186"/>
      <c r="L29" s="47"/>
      <c r="M29" s="47"/>
    </row>
    <row r="30" spans="1:13" ht="13.5" customHeight="1" x14ac:dyDescent="0.2">
      <c r="A30" s="75"/>
      <c r="B30" s="52"/>
      <c r="C30" s="248"/>
      <c r="D30" s="248"/>
      <c r="E30" s="248"/>
      <c r="F30" s="248"/>
      <c r="G30" s="248"/>
      <c r="H30" s="248"/>
      <c r="I30" s="248"/>
      <c r="J30" s="258"/>
      <c r="K30" s="49"/>
      <c r="L30" s="47"/>
      <c r="M30" s="47"/>
    </row>
    <row r="31" spans="1:13" ht="13.5" customHeight="1" x14ac:dyDescent="0.25">
      <c r="A31" s="71"/>
      <c r="B31" s="71"/>
      <c r="C31" s="152"/>
      <c r="D31" s="49"/>
      <c r="E31" s="49"/>
      <c r="F31" s="49"/>
      <c r="G31" s="49"/>
      <c r="H31" s="49"/>
      <c r="I31" s="49"/>
      <c r="J31" s="250"/>
      <c r="K31" s="566"/>
      <c r="L31" s="47"/>
      <c r="M31" s="47"/>
    </row>
    <row r="32" spans="1:13" ht="13.5" customHeight="1" x14ac:dyDescent="0.2">
      <c r="A32" s="571"/>
      <c r="B32" s="56"/>
      <c r="C32" s="171"/>
      <c r="D32" s="56"/>
      <c r="E32" s="171"/>
      <c r="F32" s="188"/>
      <c r="G32" s="171"/>
      <c r="H32" s="188"/>
      <c r="I32" s="61"/>
      <c r="J32" s="186"/>
      <c r="K32" s="186"/>
      <c r="L32" s="47"/>
      <c r="M32" s="47"/>
    </row>
    <row r="33" spans="1:13" ht="13.5" customHeight="1" x14ac:dyDescent="0.2">
      <c r="A33" s="75"/>
      <c r="B33" s="63"/>
      <c r="C33" s="63"/>
      <c r="D33" s="63"/>
      <c r="E33" s="51"/>
      <c r="F33" s="51"/>
      <c r="G33" s="51"/>
      <c r="H33" s="51"/>
      <c r="I33" s="51"/>
      <c r="J33" s="71"/>
      <c r="K33" s="173"/>
      <c r="L33" s="47"/>
      <c r="M33" s="47"/>
    </row>
    <row r="34" spans="1:13" ht="13.5" customHeight="1" x14ac:dyDescent="0.2">
      <c r="A34" s="567"/>
      <c r="B34" s="56"/>
      <c r="C34" s="56"/>
      <c r="D34" s="56"/>
      <c r="E34" s="173"/>
      <c r="F34" s="173"/>
      <c r="G34" s="173"/>
      <c r="H34" s="173"/>
      <c r="I34" s="173"/>
      <c r="J34" s="173"/>
      <c r="K34" s="173"/>
      <c r="L34" s="47"/>
      <c r="M34" s="47"/>
    </row>
    <row r="35" spans="1:13" ht="13.5" customHeight="1" x14ac:dyDescent="0.2">
      <c r="A35" s="567"/>
      <c r="B35" s="56"/>
      <c r="C35" s="56"/>
      <c r="D35" s="56"/>
      <c r="E35" s="173"/>
      <c r="F35" s="173"/>
      <c r="G35" s="173"/>
      <c r="H35" s="173"/>
      <c r="I35" s="173"/>
      <c r="J35" s="186"/>
      <c r="K35" s="173"/>
      <c r="L35" s="47"/>
      <c r="M35" s="47"/>
    </row>
    <row r="36" spans="1:13" ht="13.5" customHeight="1" x14ac:dyDescent="0.2">
      <c r="A36" s="567"/>
      <c r="B36" s="56"/>
      <c r="C36" s="56"/>
      <c r="D36" s="56"/>
      <c r="E36" s="173"/>
      <c r="F36" s="173"/>
      <c r="G36" s="173"/>
      <c r="H36" s="173"/>
      <c r="I36" s="173"/>
      <c r="J36" s="258"/>
      <c r="K36" s="51"/>
      <c r="L36" s="47"/>
      <c r="M36" s="47"/>
    </row>
    <row r="37" spans="1:13" ht="13.5" customHeight="1" x14ac:dyDescent="0.2">
      <c r="A37" s="567"/>
      <c r="B37" s="63"/>
      <c r="C37" s="63"/>
      <c r="D37" s="63"/>
      <c r="E37" s="51"/>
      <c r="F37" s="51"/>
      <c r="G37" s="51"/>
      <c r="H37" s="51"/>
      <c r="I37" s="51"/>
      <c r="J37" s="258"/>
      <c r="K37" s="51"/>
      <c r="L37" s="47"/>
      <c r="M37" s="47"/>
    </row>
    <row r="38" spans="1:13" ht="13.5" customHeight="1" x14ac:dyDescent="0.2">
      <c r="A38" s="567"/>
      <c r="B38" s="63"/>
      <c r="C38" s="63"/>
      <c r="D38" s="63"/>
      <c r="E38" s="51"/>
      <c r="F38" s="51"/>
      <c r="G38" s="51"/>
      <c r="H38" s="51"/>
      <c r="I38" s="51"/>
      <c r="J38" s="258"/>
      <c r="K38" s="173"/>
      <c r="L38" s="47"/>
      <c r="M38" s="47"/>
    </row>
    <row r="39" spans="1:13" ht="13.5" customHeight="1" x14ac:dyDescent="0.2">
      <c r="A39" s="567"/>
      <c r="B39" s="56"/>
      <c r="C39" s="56"/>
      <c r="D39" s="56"/>
      <c r="E39" s="173"/>
      <c r="F39" s="173"/>
      <c r="G39" s="173"/>
      <c r="H39" s="173"/>
      <c r="I39" s="173"/>
      <c r="J39" s="239"/>
      <c r="K39" s="173"/>
      <c r="L39" s="47"/>
      <c r="M39" s="47"/>
    </row>
    <row r="40" spans="1:13" ht="13.5" customHeight="1" x14ac:dyDescent="0.2">
      <c r="A40" s="567"/>
      <c r="B40" s="56"/>
      <c r="C40" s="56"/>
      <c r="D40" s="56"/>
      <c r="E40" s="173"/>
      <c r="F40" s="173"/>
      <c r="G40" s="173"/>
      <c r="H40" s="173"/>
      <c r="I40" s="173"/>
      <c r="J40" s="239"/>
      <c r="K40" s="186"/>
      <c r="L40" s="47"/>
      <c r="M40" s="47"/>
    </row>
    <row r="41" spans="1:13" ht="13.5" customHeight="1" x14ac:dyDescent="0.2">
      <c r="A41" s="568"/>
      <c r="B41" s="52"/>
      <c r="C41" s="248"/>
      <c r="D41" s="248"/>
      <c r="E41" s="248"/>
      <c r="F41" s="248"/>
      <c r="G41" s="248"/>
      <c r="H41" s="248"/>
      <c r="I41" s="248"/>
      <c r="J41" s="258"/>
      <c r="K41" s="186"/>
      <c r="L41" s="47"/>
      <c r="M41" s="47"/>
    </row>
    <row r="42" spans="1:13" ht="13.5" customHeight="1" x14ac:dyDescent="0.2">
      <c r="A42" s="75"/>
      <c r="B42" s="52"/>
      <c r="C42" s="248"/>
      <c r="D42" s="248"/>
      <c r="E42" s="248"/>
      <c r="F42" s="248"/>
      <c r="G42" s="248"/>
      <c r="H42" s="248"/>
      <c r="I42" s="248"/>
      <c r="J42" s="258"/>
      <c r="K42" s="171"/>
      <c r="L42" s="47"/>
      <c r="M42" s="47"/>
    </row>
    <row r="43" spans="1:13" ht="13.5" customHeight="1" x14ac:dyDescent="0.2">
      <c r="A43" s="170"/>
      <c r="B43" s="171"/>
      <c r="C43" s="171"/>
      <c r="D43" s="171"/>
      <c r="E43" s="171"/>
      <c r="F43" s="171"/>
      <c r="G43" s="171"/>
      <c r="H43" s="171"/>
      <c r="I43" s="171"/>
      <c r="J43" s="186"/>
      <c r="K43" s="566"/>
      <c r="L43" s="47"/>
      <c r="M43" s="47"/>
    </row>
    <row r="44" spans="1:13" ht="13.5" customHeight="1" x14ac:dyDescent="0.2">
      <c r="A44" s="571"/>
      <c r="B44" s="56"/>
      <c r="C44" s="171"/>
      <c r="D44" s="56"/>
      <c r="E44" s="171"/>
      <c r="F44" s="188"/>
      <c r="G44" s="171"/>
      <c r="H44" s="188"/>
      <c r="I44" s="61"/>
      <c r="J44" s="186"/>
      <c r="K44" s="186"/>
      <c r="L44" s="47"/>
      <c r="M44" s="47"/>
    </row>
    <row r="45" spans="1:13" ht="13.5" customHeight="1" x14ac:dyDescent="0.2">
      <c r="A45" s="75"/>
      <c r="B45" s="63"/>
      <c r="C45" s="63"/>
      <c r="D45" s="63"/>
      <c r="E45" s="51"/>
      <c r="F45" s="51"/>
      <c r="G45" s="51"/>
      <c r="H45" s="51"/>
      <c r="I45" s="51"/>
      <c r="J45" s="169"/>
      <c r="K45" s="51"/>
    </row>
    <row r="46" spans="1:13" ht="13.5" customHeight="1" x14ac:dyDescent="0.2">
      <c r="A46" s="582" t="s">
        <v>739</v>
      </c>
      <c r="B46" s="237"/>
      <c r="C46" s="237"/>
      <c r="D46" s="237"/>
      <c r="E46" s="237"/>
      <c r="F46" s="237"/>
      <c r="G46" s="51"/>
      <c r="H46" s="51"/>
      <c r="I46" s="51"/>
      <c r="J46" s="238"/>
      <c r="K46" s="51"/>
    </row>
    <row r="47" spans="1:13" ht="13.5" customHeight="1" x14ac:dyDescent="0.25">
      <c r="G47" s="51"/>
      <c r="H47" s="51"/>
      <c r="I47" s="51"/>
      <c r="J47" s="186"/>
      <c r="K47" s="51"/>
    </row>
    <row r="48" spans="1:13" ht="13.5" customHeight="1" x14ac:dyDescent="0.25">
      <c r="A48" s="580" t="s">
        <v>740</v>
      </c>
      <c r="B48" s="880"/>
      <c r="C48" s="881"/>
      <c r="D48" s="880"/>
      <c r="G48" s="51"/>
      <c r="H48" s="51"/>
      <c r="I48" s="51"/>
      <c r="J48" s="239"/>
      <c r="K48" s="51"/>
    </row>
    <row r="49" spans="1:11" ht="13.5" customHeight="1" x14ac:dyDescent="0.2">
      <c r="A49" s="240" t="s">
        <v>130</v>
      </c>
      <c r="B49" s="241" t="s">
        <v>1373</v>
      </c>
      <c r="C49" s="241" t="s">
        <v>741</v>
      </c>
      <c r="D49" s="241" t="s">
        <v>742</v>
      </c>
      <c r="E49" s="241" t="s">
        <v>743</v>
      </c>
      <c r="F49" s="882" t="s">
        <v>744</v>
      </c>
      <c r="J49" s="239"/>
      <c r="K49" s="51"/>
    </row>
    <row r="50" spans="1:11" ht="13.5" customHeight="1" x14ac:dyDescent="0.2">
      <c r="A50" s="242" t="s">
        <v>745</v>
      </c>
      <c r="B50" s="245">
        <v>63</v>
      </c>
      <c r="C50" s="243">
        <v>59</v>
      </c>
      <c r="D50" s="243">
        <v>54</v>
      </c>
      <c r="E50" s="243">
        <v>80</v>
      </c>
      <c r="F50" s="244">
        <v>90</v>
      </c>
      <c r="J50" s="239"/>
      <c r="K50" s="173"/>
    </row>
    <row r="51" spans="1:11" ht="13.5" customHeight="1" x14ac:dyDescent="0.2">
      <c r="A51" s="242" t="s">
        <v>746</v>
      </c>
      <c r="B51" s="245">
        <v>63</v>
      </c>
      <c r="C51" s="243">
        <v>58</v>
      </c>
      <c r="D51" s="243">
        <v>53</v>
      </c>
      <c r="E51" s="243">
        <v>75</v>
      </c>
      <c r="F51" s="244">
        <v>90</v>
      </c>
      <c r="G51" s="246"/>
      <c r="H51" s="51"/>
      <c r="I51" s="51"/>
      <c r="J51" s="239"/>
      <c r="K51" s="173"/>
    </row>
    <row r="52" spans="1:11" ht="13.5" customHeight="1" x14ac:dyDescent="0.2">
      <c r="A52" s="242" t="s">
        <v>747</v>
      </c>
      <c r="B52" s="245">
        <v>2</v>
      </c>
      <c r="C52" s="243">
        <v>1</v>
      </c>
      <c r="D52" s="243">
        <v>2</v>
      </c>
      <c r="E52" s="243">
        <v>6</v>
      </c>
      <c r="F52" s="244">
        <v>7</v>
      </c>
      <c r="G52" s="247"/>
      <c r="I52" s="248"/>
      <c r="J52" s="186"/>
      <c r="K52" s="186"/>
    </row>
    <row r="53" spans="1:11" ht="13.5" customHeight="1" x14ac:dyDescent="0.2">
      <c r="A53" s="242" t="s">
        <v>748</v>
      </c>
      <c r="B53" s="245">
        <v>2</v>
      </c>
      <c r="C53" s="243">
        <v>5</v>
      </c>
      <c r="D53" s="243">
        <v>4</v>
      </c>
      <c r="E53" s="243">
        <v>20</v>
      </c>
      <c r="F53" s="244">
        <v>3</v>
      </c>
      <c r="G53" s="249"/>
      <c r="H53" s="169"/>
      <c r="I53" s="248"/>
      <c r="J53" s="186"/>
      <c r="K53" s="186"/>
    </row>
    <row r="54" spans="1:11" ht="13.5" customHeight="1" x14ac:dyDescent="0.2">
      <c r="A54" s="242" t="s">
        <v>749</v>
      </c>
      <c r="B54" s="245">
        <v>1</v>
      </c>
      <c r="C54" s="243">
        <v>2</v>
      </c>
      <c r="D54" s="243">
        <v>2</v>
      </c>
      <c r="E54" s="243">
        <v>4</v>
      </c>
      <c r="F54" s="244">
        <v>6</v>
      </c>
      <c r="G54" s="249"/>
      <c r="H54" s="59"/>
      <c r="I54" s="173"/>
      <c r="J54" s="250"/>
      <c r="K54" s="250"/>
    </row>
    <row r="55" spans="1:11" ht="13.5" customHeight="1" x14ac:dyDescent="0.2">
      <c r="A55" s="251" t="s">
        <v>750</v>
      </c>
      <c r="B55" s="252">
        <v>7.0000000000000007E-2</v>
      </c>
      <c r="C55" s="253">
        <v>0.1</v>
      </c>
      <c r="D55" s="253">
        <v>0.12</v>
      </c>
      <c r="E55" s="253">
        <v>0.25</v>
      </c>
      <c r="F55" s="254">
        <v>0.15</v>
      </c>
      <c r="G55" s="247"/>
      <c r="H55" s="172"/>
      <c r="I55" s="62"/>
      <c r="J55" s="238"/>
      <c r="K55" s="255"/>
    </row>
    <row r="56" spans="1:11" ht="13.5" customHeight="1" x14ac:dyDescent="0.25">
      <c r="A56" s="1"/>
      <c r="G56" s="247"/>
      <c r="H56" s="172"/>
      <c r="I56" s="51"/>
      <c r="J56" s="186"/>
      <c r="K56" s="186"/>
    </row>
    <row r="57" spans="1:11" ht="13.5" customHeight="1" x14ac:dyDescent="0.2">
      <c r="A57" s="583" t="s">
        <v>751</v>
      </c>
      <c r="B57" s="883"/>
      <c r="C57" s="883"/>
      <c r="D57" s="237"/>
      <c r="E57" s="237"/>
      <c r="F57" s="237"/>
      <c r="G57" s="256"/>
      <c r="H57" s="172"/>
      <c r="I57" s="51"/>
      <c r="J57" s="239"/>
      <c r="K57" s="51"/>
    </row>
    <row r="58" spans="1:11" ht="13.5" customHeight="1" x14ac:dyDescent="0.2">
      <c r="A58" s="240" t="s">
        <v>130</v>
      </c>
      <c r="B58" s="241" t="s">
        <v>1373</v>
      </c>
      <c r="C58" s="241" t="s">
        <v>741</v>
      </c>
      <c r="D58" s="241" t="s">
        <v>742</v>
      </c>
      <c r="E58" s="241" t="s">
        <v>743</v>
      </c>
      <c r="F58" s="882" t="s">
        <v>744</v>
      </c>
      <c r="G58" s="172"/>
      <c r="H58" s="172"/>
      <c r="I58" s="51"/>
      <c r="J58" s="239"/>
      <c r="K58" s="51"/>
    </row>
    <row r="59" spans="1:11" ht="13.5" customHeight="1" x14ac:dyDescent="0.2">
      <c r="A59" s="242" t="s">
        <v>745</v>
      </c>
      <c r="B59" s="245">
        <v>9</v>
      </c>
      <c r="C59" s="243">
        <v>16</v>
      </c>
      <c r="D59" s="243">
        <v>16</v>
      </c>
      <c r="E59" s="243">
        <v>32</v>
      </c>
      <c r="F59" s="244">
        <v>36</v>
      </c>
      <c r="G59" s="189"/>
      <c r="H59" s="189"/>
      <c r="I59" s="51"/>
      <c r="J59" s="239"/>
      <c r="K59" s="51"/>
    </row>
    <row r="60" spans="1:11" ht="13.5" customHeight="1" x14ac:dyDescent="0.2">
      <c r="A60" s="242" t="s">
        <v>746</v>
      </c>
      <c r="B60" s="245">
        <v>9</v>
      </c>
      <c r="C60" s="243">
        <v>12</v>
      </c>
      <c r="D60" s="243">
        <v>15</v>
      </c>
      <c r="E60" s="243">
        <v>29</v>
      </c>
      <c r="F60" s="244">
        <v>34</v>
      </c>
      <c r="G60" s="246"/>
      <c r="I60" s="51"/>
      <c r="J60" s="239"/>
      <c r="K60" s="51"/>
    </row>
    <row r="61" spans="1:11" ht="13.5" customHeight="1" x14ac:dyDescent="0.2">
      <c r="A61" s="242" t="s">
        <v>747</v>
      </c>
      <c r="B61" s="245">
        <v>3</v>
      </c>
      <c r="C61" s="243">
        <v>5</v>
      </c>
      <c r="D61" s="243">
        <v>4</v>
      </c>
      <c r="E61" s="243">
        <v>4</v>
      </c>
      <c r="F61" s="244">
        <v>2</v>
      </c>
      <c r="G61" s="257"/>
      <c r="H61" s="51"/>
      <c r="I61" s="51"/>
      <c r="J61" s="239"/>
      <c r="K61" s="51"/>
    </row>
    <row r="62" spans="1:11" ht="13.5" customHeight="1" x14ac:dyDescent="0.2">
      <c r="A62" s="242" t="s">
        <v>748</v>
      </c>
      <c r="B62" s="245">
        <v>5</v>
      </c>
      <c r="C62" s="243">
        <v>4</v>
      </c>
      <c r="D62" s="243">
        <v>4</v>
      </c>
      <c r="E62" s="243">
        <v>6</v>
      </c>
      <c r="F62" s="244">
        <v>10</v>
      </c>
      <c r="G62" s="257"/>
      <c r="H62" s="173"/>
      <c r="I62" s="173"/>
      <c r="J62" s="258"/>
      <c r="K62" s="173"/>
    </row>
    <row r="63" spans="1:11" ht="13.5" customHeight="1" x14ac:dyDescent="0.2">
      <c r="A63" s="242" t="s">
        <v>749</v>
      </c>
      <c r="B63" s="245">
        <v>6</v>
      </c>
      <c r="C63" s="243">
        <v>6</v>
      </c>
      <c r="D63" s="243">
        <v>7</v>
      </c>
      <c r="E63" s="243">
        <v>10</v>
      </c>
      <c r="F63" s="244">
        <v>3</v>
      </c>
      <c r="G63" s="259"/>
      <c r="H63" s="173"/>
      <c r="I63" s="173"/>
      <c r="J63" s="258"/>
      <c r="K63" s="173"/>
    </row>
    <row r="64" spans="1:11" s="157" customFormat="1" ht="13.5" customHeight="1" x14ac:dyDescent="0.2">
      <c r="A64" s="251" t="s">
        <v>750</v>
      </c>
      <c r="B64" s="252">
        <v>0.62</v>
      </c>
      <c r="C64" s="253">
        <v>0.42</v>
      </c>
      <c r="D64" s="253">
        <v>0.46</v>
      </c>
      <c r="E64" s="253">
        <v>0.36</v>
      </c>
      <c r="F64" s="254">
        <v>0.28000000000000003</v>
      </c>
      <c r="G64" s="257"/>
      <c r="H64" s="248"/>
      <c r="I64" s="248"/>
      <c r="J64" s="186"/>
      <c r="K64" s="186"/>
    </row>
    <row r="65" spans="1:11" ht="13.5" customHeight="1" x14ac:dyDescent="0.25">
      <c r="G65" s="260"/>
      <c r="H65" s="261"/>
      <c r="I65" s="261"/>
      <c r="J65" s="71"/>
      <c r="K65" s="261"/>
    </row>
    <row r="66" spans="1:11" ht="13.5" customHeight="1" x14ac:dyDescent="0.25">
      <c r="G66" s="256"/>
      <c r="H66" s="34"/>
      <c r="I66" s="34"/>
      <c r="J66" s="34"/>
      <c r="K66" s="34"/>
    </row>
    <row r="67" spans="1:11" ht="13.5" customHeight="1" x14ac:dyDescent="0.25">
      <c r="G67" s="169"/>
      <c r="H67" s="169"/>
      <c r="I67" s="169"/>
      <c r="J67" s="169"/>
      <c r="K67" s="169"/>
    </row>
    <row r="68" spans="1:11" ht="13.5" customHeight="1" x14ac:dyDescent="0.25">
      <c r="A68" s="47"/>
      <c r="B68" s="47"/>
      <c r="C68" s="80"/>
      <c r="D68" s="47"/>
      <c r="E68" s="47"/>
      <c r="F68" s="47"/>
      <c r="G68" s="47"/>
      <c r="H68" s="47"/>
      <c r="I68" s="47"/>
      <c r="J68" s="47"/>
      <c r="K68" s="47"/>
    </row>
    <row r="69" spans="1:11" ht="13.5" customHeight="1" x14ac:dyDescent="0.25">
      <c r="A69" s="47"/>
      <c r="B69" s="47"/>
      <c r="C69" s="80"/>
      <c r="D69" s="47"/>
      <c r="E69" s="47"/>
      <c r="F69" s="47"/>
      <c r="G69" s="47"/>
      <c r="H69" s="47"/>
      <c r="I69" s="47"/>
      <c r="J69" s="47"/>
      <c r="K69" s="47"/>
    </row>
  </sheetData>
  <printOptions horizontalCentered="1"/>
  <pageMargins left="0.7" right="0.7" top="0.75" bottom="0.75" header="0.3" footer="0.3"/>
  <pageSetup paperSize="9" scale="85" orientation="portrait" r:id="rId1"/>
  <headerFooter>
    <oddHeader>&amp;R&amp;"Arial,Normal"&amp;8Risk</oddHeader>
    <oddFooter>&amp;C&amp;7Fact book - Q1 2017</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T67"/>
  <sheetViews>
    <sheetView view="pageLayout" topLeftCell="A34" zoomScaleNormal="100" zoomScaleSheetLayoutView="100" workbookViewId="0">
      <selection activeCell="B54" sqref="B54:C62"/>
    </sheetView>
  </sheetViews>
  <sheetFormatPr defaultRowHeight="13.5" customHeight="1" x14ac:dyDescent="0.25"/>
  <cols>
    <col min="1" max="1" width="31.33203125" style="619" customWidth="1"/>
    <col min="2" max="2" width="8.1640625" style="619" customWidth="1"/>
    <col min="3" max="3" width="7.6640625" style="620" customWidth="1"/>
    <col min="4" max="4" width="8" style="619" customWidth="1"/>
    <col min="5" max="11" width="7.6640625" style="619" customWidth="1"/>
    <col min="12" max="12" width="9.33203125" style="619" customWidth="1"/>
    <col min="13" max="13" width="7.5" style="619" customWidth="1"/>
    <col min="14" max="16384" width="9.33203125" style="619"/>
  </cols>
  <sheetData>
    <row r="1" spans="1:11" ht="13.5" customHeight="1" x14ac:dyDescent="0.2">
      <c r="A1" s="672" t="s">
        <v>752</v>
      </c>
      <c r="B1" s="625"/>
      <c r="C1" s="625"/>
      <c r="D1" s="625"/>
      <c r="E1" s="625"/>
      <c r="F1" s="625"/>
      <c r="G1" s="625"/>
      <c r="H1" s="625"/>
      <c r="I1" s="625"/>
      <c r="J1" s="625"/>
      <c r="K1" s="625"/>
    </row>
    <row r="2" spans="1:11" ht="13.5" customHeight="1" x14ac:dyDescent="0.2">
      <c r="A2" s="671" t="s">
        <v>1320</v>
      </c>
      <c r="B2" s="670"/>
      <c r="C2" s="670"/>
      <c r="D2" s="670"/>
      <c r="E2" s="669"/>
      <c r="F2" s="669"/>
      <c r="G2" s="669"/>
      <c r="H2" s="669"/>
      <c r="I2" s="669"/>
      <c r="J2" s="668"/>
      <c r="K2" s="668"/>
    </row>
    <row r="3" spans="1:11" ht="13.5" customHeight="1" x14ac:dyDescent="0.2">
      <c r="A3" s="671"/>
      <c r="B3" s="670"/>
      <c r="C3" s="670"/>
      <c r="D3" s="670"/>
      <c r="E3" s="669"/>
      <c r="F3" s="669"/>
      <c r="G3" s="669"/>
      <c r="H3" s="669"/>
      <c r="I3" s="669"/>
      <c r="J3" s="668"/>
      <c r="K3" s="668"/>
    </row>
    <row r="4" spans="1:11" ht="13.5" customHeight="1" x14ac:dyDescent="0.25">
      <c r="A4" s="651" t="s">
        <v>1319</v>
      </c>
      <c r="B4" s="624"/>
      <c r="C4" s="627"/>
      <c r="D4" s="621"/>
      <c r="E4" s="621"/>
      <c r="F4" s="621"/>
      <c r="G4" s="621"/>
      <c r="H4" s="621"/>
      <c r="I4" s="621"/>
      <c r="J4" s="624"/>
      <c r="K4" s="621"/>
    </row>
    <row r="5" spans="1:11" ht="13.5" customHeight="1" thickBot="1" x14ac:dyDescent="0.25">
      <c r="A5" s="649" t="s">
        <v>753</v>
      </c>
      <c r="B5" s="647" t="s">
        <v>1364</v>
      </c>
      <c r="C5" s="645" t="s">
        <v>617</v>
      </c>
      <c r="D5" s="647" t="s">
        <v>580</v>
      </c>
      <c r="E5" s="645" t="s">
        <v>617</v>
      </c>
      <c r="F5" s="647" t="s">
        <v>131</v>
      </c>
      <c r="G5" s="645" t="s">
        <v>617</v>
      </c>
      <c r="H5" s="647" t="s">
        <v>132</v>
      </c>
      <c r="I5" s="645" t="s">
        <v>617</v>
      </c>
      <c r="J5" s="647" t="s">
        <v>133</v>
      </c>
      <c r="K5" s="645" t="s">
        <v>617</v>
      </c>
    </row>
    <row r="6" spans="1:11" ht="13.5" customHeight="1" x14ac:dyDescent="0.2">
      <c r="A6" s="644"/>
      <c r="B6" s="644"/>
      <c r="C6" s="644"/>
      <c r="D6" s="644"/>
      <c r="E6" s="644"/>
      <c r="F6" s="644"/>
      <c r="G6" s="644"/>
      <c r="H6" s="643"/>
      <c r="I6" s="643"/>
      <c r="J6" s="643"/>
      <c r="K6" s="637"/>
    </row>
    <row r="7" spans="1:11" ht="13.5" customHeight="1" x14ac:dyDescent="0.2">
      <c r="A7" s="640" t="s">
        <v>754</v>
      </c>
      <c r="B7" s="638">
        <v>16.2219696183348</v>
      </c>
      <c r="C7" s="638">
        <v>69.495962444999279</v>
      </c>
      <c r="D7" s="638">
        <v>16.543451211512064</v>
      </c>
      <c r="E7" s="638">
        <v>69.007704073792539</v>
      </c>
      <c r="F7" s="638">
        <v>17.2</v>
      </c>
      <c r="G7" s="638">
        <v>70.11</v>
      </c>
      <c r="H7" s="638">
        <v>16.350000000000001</v>
      </c>
      <c r="I7" s="638">
        <v>68.650000000000006</v>
      </c>
      <c r="J7" s="638">
        <v>14.48</v>
      </c>
      <c r="K7" s="638">
        <v>68.09</v>
      </c>
    </row>
    <row r="8" spans="1:11" ht="13.5" customHeight="1" x14ac:dyDescent="0.2">
      <c r="A8" s="640" t="s">
        <v>755</v>
      </c>
      <c r="B8" s="638">
        <v>2.27245014660775</v>
      </c>
      <c r="C8" s="638">
        <v>9.7353227605783541</v>
      </c>
      <c r="D8" s="638">
        <v>2.3997673649005282</v>
      </c>
      <c r="E8" s="638">
        <v>10.010150484668101</v>
      </c>
      <c r="F8" s="638">
        <v>2.46</v>
      </c>
      <c r="G8" s="638">
        <v>10.02</v>
      </c>
      <c r="H8" s="638">
        <v>2.4</v>
      </c>
      <c r="I8" s="638">
        <v>10.07</v>
      </c>
      <c r="J8" s="638">
        <v>2.27</v>
      </c>
      <c r="K8" s="638">
        <v>10.65</v>
      </c>
    </row>
    <row r="9" spans="1:11" ht="13.5" customHeight="1" x14ac:dyDescent="0.2">
      <c r="A9" s="640" t="s">
        <v>756</v>
      </c>
      <c r="B9" s="638">
        <v>1.68935174695596</v>
      </c>
      <c r="C9" s="638">
        <v>7.2372916683403874</v>
      </c>
      <c r="D9" s="638">
        <v>1.8152086478093739</v>
      </c>
      <c r="E9" s="638">
        <v>7.5717804948130505</v>
      </c>
      <c r="F9" s="638">
        <v>1.86</v>
      </c>
      <c r="G9" s="638">
        <v>7.56</v>
      </c>
      <c r="H9" s="638">
        <v>1.83</v>
      </c>
      <c r="I9" s="638">
        <v>7.69</v>
      </c>
      <c r="J9" s="638">
        <v>1.77</v>
      </c>
      <c r="K9" s="638">
        <v>8.34</v>
      </c>
    </row>
    <row r="10" spans="1:11" ht="13.5" customHeight="1" x14ac:dyDescent="0.2">
      <c r="A10" s="640" t="s">
        <v>757</v>
      </c>
      <c r="B10" s="638">
        <v>1.0925959362415099</v>
      </c>
      <c r="C10" s="638">
        <v>4.6807513476525164</v>
      </c>
      <c r="D10" s="638">
        <v>1.2196619849082353</v>
      </c>
      <c r="E10" s="638">
        <v>5.0875764825923033</v>
      </c>
      <c r="F10" s="638">
        <v>1.23</v>
      </c>
      <c r="G10" s="638">
        <v>5.0199999999999996</v>
      </c>
      <c r="H10" s="638">
        <v>1.24</v>
      </c>
      <c r="I10" s="638">
        <v>5.22</v>
      </c>
      <c r="J10" s="638">
        <v>1.27</v>
      </c>
      <c r="K10" s="638">
        <v>5.96</v>
      </c>
    </row>
    <row r="11" spans="1:11" ht="13.5" customHeight="1" thickBot="1" x14ac:dyDescent="0.25">
      <c r="A11" s="636" t="s">
        <v>758</v>
      </c>
      <c r="B11" s="656">
        <v>2.0659520875786801</v>
      </c>
      <c r="C11" s="656">
        <v>8.8506717784294668</v>
      </c>
      <c r="D11" s="656">
        <v>1.9952503383231202</v>
      </c>
      <c r="E11" s="656">
        <v>8.3227884641340033</v>
      </c>
      <c r="F11" s="656">
        <v>1.79</v>
      </c>
      <c r="G11" s="656">
        <v>7.28</v>
      </c>
      <c r="H11" s="656">
        <v>1.99</v>
      </c>
      <c r="I11" s="656">
        <v>8.3699999999999992</v>
      </c>
      <c r="J11" s="656">
        <v>1.48</v>
      </c>
      <c r="K11" s="656">
        <v>6.95</v>
      </c>
    </row>
    <row r="12" spans="1:11" ht="13.5" customHeight="1" x14ac:dyDescent="0.2">
      <c r="A12" s="632" t="s">
        <v>425</v>
      </c>
      <c r="B12" s="629">
        <v>23.342319535718701</v>
      </c>
      <c r="C12" s="628">
        <v>1</v>
      </c>
      <c r="D12" s="629">
        <v>23.973339547453321</v>
      </c>
      <c r="E12" s="628">
        <v>1</v>
      </c>
      <c r="F12" s="629">
        <v>24.54</v>
      </c>
      <c r="G12" s="628">
        <v>1</v>
      </c>
      <c r="H12" s="629">
        <v>23.809999999999995</v>
      </c>
      <c r="I12" s="628">
        <v>1</v>
      </c>
      <c r="J12" s="629">
        <v>21.27</v>
      </c>
      <c r="K12" s="628">
        <v>1</v>
      </c>
    </row>
    <row r="13" spans="1:11" ht="13.5" customHeight="1" x14ac:dyDescent="0.2">
      <c r="A13" s="667"/>
      <c r="B13" s="666"/>
      <c r="C13" s="665"/>
      <c r="D13" s="666"/>
      <c r="E13" s="665"/>
      <c r="F13" s="665"/>
      <c r="G13" s="665"/>
      <c r="H13" s="665"/>
      <c r="I13" s="665"/>
      <c r="J13" s="665"/>
      <c r="K13" s="665"/>
    </row>
    <row r="14" spans="1:11" ht="13.5" customHeight="1" x14ac:dyDescent="0.2">
      <c r="A14" s="651" t="s">
        <v>1318</v>
      </c>
      <c r="B14" s="625"/>
      <c r="C14" s="625"/>
      <c r="D14" s="625"/>
      <c r="E14" s="625"/>
      <c r="F14" s="625"/>
      <c r="G14" s="625"/>
      <c r="H14" s="625"/>
      <c r="I14" s="625"/>
      <c r="J14" s="625"/>
      <c r="K14" s="625"/>
    </row>
    <row r="15" spans="1:11" ht="13.5" customHeight="1" thickBot="1" x14ac:dyDescent="0.25">
      <c r="A15" s="649" t="s">
        <v>759</v>
      </c>
      <c r="B15" s="647" t="s">
        <v>1364</v>
      </c>
      <c r="C15" s="645" t="s">
        <v>617</v>
      </c>
      <c r="D15" s="647" t="s">
        <v>580</v>
      </c>
      <c r="E15" s="645" t="s">
        <v>617</v>
      </c>
      <c r="F15" s="647" t="s">
        <v>131</v>
      </c>
      <c r="G15" s="645" t="s">
        <v>617</v>
      </c>
      <c r="H15" s="647" t="s">
        <v>132</v>
      </c>
      <c r="I15" s="645" t="s">
        <v>617</v>
      </c>
      <c r="J15" s="647" t="s">
        <v>133</v>
      </c>
      <c r="K15" s="645" t="s">
        <v>617</v>
      </c>
    </row>
    <row r="16" spans="1:11" ht="13.5" customHeight="1" x14ac:dyDescent="0.2">
      <c r="A16" s="644"/>
      <c r="B16" s="643"/>
      <c r="C16" s="643"/>
      <c r="D16" s="643"/>
      <c r="E16" s="643"/>
      <c r="F16" s="643"/>
      <c r="G16" s="643"/>
      <c r="H16" s="643"/>
      <c r="I16" s="643"/>
      <c r="J16" s="643"/>
      <c r="K16" s="643"/>
    </row>
    <row r="17" spans="1:11" ht="13.5" customHeight="1" x14ac:dyDescent="0.2">
      <c r="A17" s="640" t="s">
        <v>754</v>
      </c>
      <c r="B17" s="638">
        <v>3.3417544780222301</v>
      </c>
      <c r="C17" s="638">
        <v>30.546450730084203</v>
      </c>
      <c r="D17" s="638">
        <v>3.3564252489907549</v>
      </c>
      <c r="E17" s="638">
        <v>31</v>
      </c>
      <c r="F17" s="638">
        <v>3.1291136705057587</v>
      </c>
      <c r="G17" s="638">
        <v>26</v>
      </c>
      <c r="H17" s="638">
        <v>3.05</v>
      </c>
      <c r="I17" s="638">
        <v>25.6</v>
      </c>
      <c r="J17" s="638">
        <v>2.972</v>
      </c>
      <c r="K17" s="638">
        <v>27.37</v>
      </c>
    </row>
    <row r="18" spans="1:11" ht="13.5" customHeight="1" x14ac:dyDescent="0.2">
      <c r="A18" s="640" t="s">
        <v>755</v>
      </c>
      <c r="B18" s="638">
        <v>1.8705277163602301</v>
      </c>
      <c r="C18" s="638">
        <v>17.098198896069398</v>
      </c>
      <c r="D18" s="638">
        <v>1.9055833671689446</v>
      </c>
      <c r="E18" s="638">
        <v>17.599999999999998</v>
      </c>
      <c r="F18" s="638">
        <v>1.8654331497245868</v>
      </c>
      <c r="G18" s="638">
        <v>15.5</v>
      </c>
      <c r="H18" s="638">
        <v>1.82</v>
      </c>
      <c r="I18" s="638">
        <v>15.3</v>
      </c>
      <c r="J18" s="638">
        <v>1.74</v>
      </c>
      <c r="K18" s="638">
        <v>16.02</v>
      </c>
    </row>
    <row r="19" spans="1:11" ht="13.5" customHeight="1" x14ac:dyDescent="0.2">
      <c r="A19" s="640" t="s">
        <v>756</v>
      </c>
      <c r="B19" s="638">
        <v>2.3213573717191398</v>
      </c>
      <c r="C19" s="638">
        <v>21.219161685422002</v>
      </c>
      <c r="D19" s="638">
        <v>2.3278433178484264</v>
      </c>
      <c r="E19" s="638">
        <v>21.5</v>
      </c>
      <c r="F19" s="638">
        <v>2.4310806209313975</v>
      </c>
      <c r="G19" s="638">
        <v>20.200000000000003</v>
      </c>
      <c r="H19" s="638">
        <v>2.39</v>
      </c>
      <c r="I19" s="638">
        <v>20.100000000000001</v>
      </c>
      <c r="J19" s="638">
        <v>2.2040000000000002</v>
      </c>
      <c r="K19" s="638">
        <v>20.29</v>
      </c>
    </row>
    <row r="20" spans="1:11" ht="13.5" customHeight="1" x14ac:dyDescent="0.2">
      <c r="A20" s="640" t="s">
        <v>757</v>
      </c>
      <c r="B20" s="638">
        <v>1.9923989318243001</v>
      </c>
      <c r="C20" s="638">
        <v>18.212204459037</v>
      </c>
      <c r="D20" s="638">
        <v>1.8514474760561905</v>
      </c>
      <c r="E20" s="638">
        <v>17.100000000000001</v>
      </c>
      <c r="F20" s="638">
        <v>2.6597466199298951</v>
      </c>
      <c r="G20" s="638">
        <v>22.1</v>
      </c>
      <c r="H20" s="638">
        <v>2.61</v>
      </c>
      <c r="I20" s="638">
        <v>21.9</v>
      </c>
      <c r="J20" s="638">
        <v>2.5649999999999999</v>
      </c>
      <c r="K20" s="638">
        <v>23.62</v>
      </c>
    </row>
    <row r="21" spans="1:11" ht="13.5" customHeight="1" x14ac:dyDescent="0.2">
      <c r="A21" s="640" t="s">
        <v>760</v>
      </c>
      <c r="B21" s="638">
        <v>1.41387235309493</v>
      </c>
      <c r="C21" s="638">
        <v>12.923984229386901</v>
      </c>
      <c r="D21" s="638">
        <v>1.3858788124865051</v>
      </c>
      <c r="E21" s="638">
        <v>12.8</v>
      </c>
      <c r="F21" s="638">
        <v>1.9617135703555335</v>
      </c>
      <c r="G21" s="638">
        <v>16.3</v>
      </c>
      <c r="H21" s="638">
        <v>2.04</v>
      </c>
      <c r="I21" s="638">
        <v>17.100000000000001</v>
      </c>
      <c r="J21" s="638">
        <v>1.38</v>
      </c>
      <c r="K21" s="638">
        <v>12.69</v>
      </c>
    </row>
    <row r="22" spans="1:11" ht="13.5" customHeight="1" x14ac:dyDescent="0.2">
      <c r="A22" s="640" t="s">
        <v>761</v>
      </c>
      <c r="B22" s="638" t="s">
        <v>942</v>
      </c>
      <c r="C22" s="638">
        <v>0</v>
      </c>
      <c r="D22" s="638">
        <v>0</v>
      </c>
      <c r="E22" s="638">
        <v>0</v>
      </c>
      <c r="F22" s="638">
        <v>0</v>
      </c>
      <c r="G22" s="638">
        <v>0</v>
      </c>
      <c r="H22" s="638">
        <v>0</v>
      </c>
      <c r="I22" s="638">
        <v>0</v>
      </c>
      <c r="J22" s="638">
        <v>0</v>
      </c>
      <c r="K22" s="638">
        <v>0</v>
      </c>
    </row>
    <row r="23" spans="1:11" ht="13.5" customHeight="1" thickBot="1" x14ac:dyDescent="0.25">
      <c r="A23" s="636" t="s">
        <v>762</v>
      </c>
      <c r="B23" s="656" t="s">
        <v>942</v>
      </c>
      <c r="C23" s="656">
        <v>0</v>
      </c>
      <c r="D23" s="656">
        <v>0</v>
      </c>
      <c r="E23" s="656">
        <v>0</v>
      </c>
      <c r="F23" s="656">
        <v>0</v>
      </c>
      <c r="G23" s="656">
        <v>0</v>
      </c>
      <c r="H23" s="656">
        <v>0</v>
      </c>
      <c r="I23" s="656">
        <v>0</v>
      </c>
      <c r="J23" s="656">
        <v>0</v>
      </c>
      <c r="K23" s="656">
        <v>0</v>
      </c>
    </row>
    <row r="24" spans="1:11" ht="13.5" customHeight="1" x14ac:dyDescent="0.2">
      <c r="A24" s="632" t="s">
        <v>425</v>
      </c>
      <c r="B24" s="629">
        <v>10.939910851020899</v>
      </c>
      <c r="C24" s="628">
        <v>1</v>
      </c>
      <c r="D24" s="629">
        <v>10.82717822255082</v>
      </c>
      <c r="E24" s="628">
        <v>1</v>
      </c>
      <c r="F24" s="629">
        <v>12.047087631447171</v>
      </c>
      <c r="G24" s="628">
        <v>1</v>
      </c>
      <c r="H24" s="629">
        <v>11.91</v>
      </c>
      <c r="I24" s="628">
        <v>1</v>
      </c>
      <c r="J24" s="629">
        <v>10.861000000000001</v>
      </c>
      <c r="K24" s="628">
        <v>1</v>
      </c>
    </row>
    <row r="25" spans="1:11" ht="13.5" customHeight="1" x14ac:dyDescent="0.2">
      <c r="A25" s="644"/>
      <c r="B25" s="663"/>
      <c r="C25" s="662"/>
      <c r="D25" s="663"/>
      <c r="E25" s="662"/>
      <c r="F25" s="662"/>
      <c r="G25" s="662"/>
      <c r="H25" s="662"/>
      <c r="I25" s="662"/>
      <c r="J25" s="662"/>
      <c r="K25" s="662"/>
    </row>
    <row r="26" spans="1:11" ht="13.5" customHeight="1" x14ac:dyDescent="0.25">
      <c r="A26" s="651" t="s">
        <v>1317</v>
      </c>
      <c r="B26" s="644"/>
      <c r="C26" s="664"/>
      <c r="D26" s="644"/>
      <c r="E26" s="664"/>
      <c r="F26" s="664"/>
      <c r="G26" s="637"/>
      <c r="H26" s="637"/>
      <c r="I26" s="637"/>
      <c r="J26" s="637"/>
      <c r="K26" s="637"/>
    </row>
    <row r="27" spans="1:11" ht="13.5" customHeight="1" thickBot="1" x14ac:dyDescent="0.25">
      <c r="A27" s="649" t="s">
        <v>753</v>
      </c>
      <c r="B27" s="647" t="s">
        <v>1364</v>
      </c>
      <c r="C27" s="645" t="s">
        <v>617</v>
      </c>
      <c r="D27" s="647" t="s">
        <v>580</v>
      </c>
      <c r="E27" s="645" t="s">
        <v>617</v>
      </c>
      <c r="F27" s="647" t="s">
        <v>131</v>
      </c>
      <c r="G27" s="645" t="s">
        <v>617</v>
      </c>
      <c r="H27" s="647" t="s">
        <v>132</v>
      </c>
      <c r="I27" s="645" t="s">
        <v>617</v>
      </c>
      <c r="J27" s="647" t="s">
        <v>133</v>
      </c>
      <c r="K27" s="645" t="s">
        <v>617</v>
      </c>
    </row>
    <row r="28" spans="1:11" ht="13.5" customHeight="1" x14ac:dyDescent="0.2">
      <c r="A28" s="644"/>
      <c r="B28" s="643"/>
      <c r="C28" s="643"/>
      <c r="D28" s="643"/>
      <c r="E28" s="643"/>
      <c r="F28" s="643"/>
      <c r="G28" s="643"/>
      <c r="H28" s="643"/>
      <c r="I28" s="643"/>
      <c r="J28" s="643"/>
      <c r="K28" s="643"/>
    </row>
    <row r="29" spans="1:11" ht="13.5" customHeight="1" x14ac:dyDescent="0.2">
      <c r="A29" s="640" t="s">
        <v>754</v>
      </c>
      <c r="B29" s="638">
        <v>37.957868765124701</v>
      </c>
      <c r="C29" s="638">
        <v>70.295712059702893</v>
      </c>
      <c r="D29" s="638">
        <v>37.190421012644265</v>
      </c>
      <c r="E29" s="638">
        <v>69.34</v>
      </c>
      <c r="F29" s="638">
        <v>36.431063922669153</v>
      </c>
      <c r="G29" s="638">
        <v>69.239999999999995</v>
      </c>
      <c r="H29" s="638">
        <v>36.28</v>
      </c>
      <c r="I29" s="638">
        <v>69</v>
      </c>
      <c r="J29" s="638">
        <v>35.200000000000003</v>
      </c>
      <c r="K29" s="638">
        <v>69</v>
      </c>
    </row>
    <row r="30" spans="1:11" ht="13.5" customHeight="1" x14ac:dyDescent="0.2">
      <c r="A30" s="640" t="s">
        <v>755</v>
      </c>
      <c r="B30" s="638">
        <v>6.15812243516908</v>
      </c>
      <c r="C30" s="638">
        <v>11.404475952263599</v>
      </c>
      <c r="D30" s="638">
        <v>6.2806436408719986</v>
      </c>
      <c r="E30" s="638">
        <v>11.71</v>
      </c>
      <c r="F30" s="638">
        <v>6.1560289990645467</v>
      </c>
      <c r="G30" s="638">
        <v>11.700000000000001</v>
      </c>
      <c r="H30" s="638">
        <v>6.18</v>
      </c>
      <c r="I30" s="638">
        <v>11.7</v>
      </c>
      <c r="J30" s="638">
        <v>6</v>
      </c>
      <c r="K30" s="638">
        <v>11.8</v>
      </c>
    </row>
    <row r="31" spans="1:11" ht="13.5" customHeight="1" x14ac:dyDescent="0.2">
      <c r="A31" s="640" t="s">
        <v>756</v>
      </c>
      <c r="B31" s="638">
        <v>4.94768828414196</v>
      </c>
      <c r="C31" s="638">
        <v>9.1628240019303906</v>
      </c>
      <c r="D31" s="638">
        <v>5.0684955086456336</v>
      </c>
      <c r="E31" s="638">
        <v>9.4499999999999993</v>
      </c>
      <c r="F31" s="638">
        <v>4.9879619582164008</v>
      </c>
      <c r="G31" s="638">
        <v>9.48</v>
      </c>
      <c r="H31" s="638">
        <v>5.03</v>
      </c>
      <c r="I31" s="638">
        <v>9.6</v>
      </c>
      <c r="J31" s="638">
        <v>4.8600000000000003</v>
      </c>
      <c r="K31" s="638">
        <v>9.5</v>
      </c>
    </row>
    <row r="32" spans="1:11" ht="13.5" customHeight="1" x14ac:dyDescent="0.2">
      <c r="A32" s="640" t="s">
        <v>757</v>
      </c>
      <c r="B32" s="638">
        <v>3.6623425454275198</v>
      </c>
      <c r="C32" s="638">
        <v>6.7824402531764898</v>
      </c>
      <c r="D32" s="638">
        <v>3.765168092136757</v>
      </c>
      <c r="E32" s="638">
        <v>7.02</v>
      </c>
      <c r="F32" s="638">
        <v>3.7199252156740461</v>
      </c>
      <c r="G32" s="638">
        <v>7.07</v>
      </c>
      <c r="H32" s="638">
        <v>3.77</v>
      </c>
      <c r="I32" s="638">
        <v>7.2</v>
      </c>
      <c r="J32" s="638">
        <v>3.66</v>
      </c>
      <c r="K32" s="638">
        <v>7.2</v>
      </c>
    </row>
    <row r="33" spans="1:12" ht="13.5" customHeight="1" x14ac:dyDescent="0.2">
      <c r="A33" s="640" t="s">
        <v>760</v>
      </c>
      <c r="B33" s="638">
        <v>1.2713949575152399</v>
      </c>
      <c r="C33" s="638">
        <v>2.3545477329266</v>
      </c>
      <c r="D33" s="638">
        <v>1.3301448530625579</v>
      </c>
      <c r="E33" s="638">
        <v>2.48</v>
      </c>
      <c r="F33" s="638">
        <v>1.325913938260056</v>
      </c>
      <c r="G33" s="638">
        <v>2.52</v>
      </c>
      <c r="H33" s="638">
        <v>1.35</v>
      </c>
      <c r="I33" s="638">
        <v>2.6</v>
      </c>
      <c r="J33" s="638">
        <v>1.32</v>
      </c>
      <c r="K33" s="638">
        <v>2.6</v>
      </c>
    </row>
    <row r="34" spans="1:12" ht="13.5" customHeight="1" x14ac:dyDescent="0.2">
      <c r="A34" s="640" t="s">
        <v>761</v>
      </c>
      <c r="B34" s="638">
        <v>0</v>
      </c>
      <c r="C34" s="638">
        <v>0</v>
      </c>
      <c r="D34" s="638">
        <v>0</v>
      </c>
      <c r="E34" s="638">
        <v>0</v>
      </c>
      <c r="F34" s="638">
        <v>0</v>
      </c>
      <c r="G34" s="638">
        <v>0</v>
      </c>
      <c r="H34" s="638">
        <v>0</v>
      </c>
      <c r="I34" s="638">
        <v>0</v>
      </c>
      <c r="J34" s="638">
        <v>0</v>
      </c>
      <c r="K34" s="638">
        <v>0</v>
      </c>
    </row>
    <row r="35" spans="1:12" ht="13.5" customHeight="1" thickBot="1" x14ac:dyDescent="0.25">
      <c r="A35" s="636" t="s">
        <v>762</v>
      </c>
      <c r="B35" s="656">
        <v>0</v>
      </c>
      <c r="C35" s="656">
        <v>0</v>
      </c>
      <c r="D35" s="656">
        <v>0</v>
      </c>
      <c r="E35" s="656">
        <v>0</v>
      </c>
      <c r="F35" s="656">
        <v>0</v>
      </c>
      <c r="G35" s="656">
        <v>0</v>
      </c>
      <c r="H35" s="656">
        <v>0</v>
      </c>
      <c r="I35" s="656">
        <v>0</v>
      </c>
      <c r="J35" s="656">
        <v>0</v>
      </c>
      <c r="K35" s="656">
        <v>0</v>
      </c>
    </row>
    <row r="36" spans="1:12" ht="13.5" customHeight="1" x14ac:dyDescent="0.2">
      <c r="A36" s="632" t="s">
        <v>425</v>
      </c>
      <c r="B36" s="629">
        <v>53.9974169873786</v>
      </c>
      <c r="C36" s="628">
        <v>1</v>
      </c>
      <c r="D36" s="629">
        <v>53.634873107361209</v>
      </c>
      <c r="E36" s="628">
        <v>1</v>
      </c>
      <c r="F36" s="629">
        <v>52.620894033884205</v>
      </c>
      <c r="G36" s="628">
        <v>1</v>
      </c>
      <c r="H36" s="629">
        <v>52.610000000000007</v>
      </c>
      <c r="I36" s="628">
        <v>1</v>
      </c>
      <c r="J36" s="629">
        <v>51.04</v>
      </c>
      <c r="K36" s="628">
        <v>1</v>
      </c>
    </row>
    <row r="37" spans="1:12" ht="13.5" customHeight="1" x14ac:dyDescent="0.2">
      <c r="A37" s="644"/>
      <c r="B37" s="663"/>
      <c r="C37" s="662"/>
      <c r="D37" s="663"/>
      <c r="E37" s="662"/>
      <c r="F37" s="662"/>
      <c r="G37" s="662"/>
      <c r="H37" s="662"/>
      <c r="I37" s="662"/>
      <c r="J37" s="662"/>
      <c r="K37" s="662"/>
    </row>
    <row r="38" spans="1:12" ht="13.5" customHeight="1" x14ac:dyDescent="0.2">
      <c r="A38" s="651" t="s">
        <v>1316</v>
      </c>
      <c r="B38" s="625"/>
      <c r="C38" s="625"/>
      <c r="D38" s="625"/>
      <c r="E38" s="625"/>
      <c r="F38" s="625"/>
      <c r="G38" s="625"/>
      <c r="H38" s="625"/>
      <c r="I38" s="625"/>
      <c r="J38" s="625"/>
      <c r="K38" s="625"/>
    </row>
    <row r="39" spans="1:12" ht="13.5" customHeight="1" thickBot="1" x14ac:dyDescent="0.25">
      <c r="A39" s="649" t="s">
        <v>763</v>
      </c>
      <c r="B39" s="648" t="s">
        <v>1364</v>
      </c>
      <c r="C39" s="645" t="s">
        <v>617</v>
      </c>
      <c r="D39" s="648" t="s">
        <v>580</v>
      </c>
      <c r="E39" s="645" t="s">
        <v>617</v>
      </c>
      <c r="F39" s="647" t="s">
        <v>131</v>
      </c>
      <c r="G39" s="645" t="s">
        <v>617</v>
      </c>
      <c r="H39" s="647" t="s">
        <v>132</v>
      </c>
      <c r="I39" s="645" t="s">
        <v>617</v>
      </c>
      <c r="J39" s="646" t="s">
        <v>133</v>
      </c>
      <c r="K39" s="645" t="s">
        <v>617</v>
      </c>
    </row>
    <row r="40" spans="1:12" ht="13.5" customHeight="1" x14ac:dyDescent="0.2">
      <c r="A40" s="644"/>
      <c r="B40" s="643"/>
      <c r="C40" s="643"/>
      <c r="D40" s="643"/>
      <c r="E40" s="643"/>
      <c r="F40" s="643"/>
      <c r="G40" s="643"/>
      <c r="H40" s="643"/>
      <c r="I40" s="637"/>
      <c r="J40" s="637"/>
      <c r="K40" s="637"/>
    </row>
    <row r="41" spans="1:12" ht="13.5" customHeight="1" x14ac:dyDescent="0.2">
      <c r="A41" s="661" t="s">
        <v>1311</v>
      </c>
      <c r="B41" s="639" t="s">
        <v>1097</v>
      </c>
      <c r="C41" s="639">
        <v>38</v>
      </c>
      <c r="D41" s="642" t="s">
        <v>1097</v>
      </c>
      <c r="E41" s="641">
        <v>37</v>
      </c>
      <c r="F41" s="660">
        <v>0.63</v>
      </c>
      <c r="G41" s="659">
        <v>34</v>
      </c>
      <c r="H41" s="660">
        <v>0.66600000000000004</v>
      </c>
      <c r="I41" s="659">
        <v>32.9</v>
      </c>
      <c r="J41" s="660">
        <v>0.70099999999999996</v>
      </c>
      <c r="K41" s="659">
        <v>32.5</v>
      </c>
    </row>
    <row r="42" spans="1:12" ht="13.5" customHeight="1" x14ac:dyDescent="0.2">
      <c r="A42" s="661" t="s">
        <v>1309</v>
      </c>
      <c r="B42" s="639" t="s">
        <v>1315</v>
      </c>
      <c r="C42" s="639">
        <v>31</v>
      </c>
      <c r="D42" s="642" t="s">
        <v>1315</v>
      </c>
      <c r="E42" s="641">
        <v>31</v>
      </c>
      <c r="F42" s="660">
        <v>0.62</v>
      </c>
      <c r="G42" s="659">
        <v>30</v>
      </c>
      <c r="H42" s="660">
        <v>0.58799999999999997</v>
      </c>
      <c r="I42" s="659">
        <v>29.1</v>
      </c>
      <c r="J42" s="660">
        <v>0.62660000000000005</v>
      </c>
      <c r="K42" s="659">
        <v>29.1</v>
      </c>
    </row>
    <row r="43" spans="1:12" ht="13.5" customHeight="1" x14ac:dyDescent="0.2">
      <c r="A43" s="640" t="s">
        <v>1307</v>
      </c>
      <c r="B43" s="639" t="s">
        <v>1113</v>
      </c>
      <c r="C43" s="639">
        <v>19</v>
      </c>
      <c r="D43" s="638" t="s">
        <v>1302</v>
      </c>
      <c r="E43" s="637">
        <v>19</v>
      </c>
      <c r="F43" s="658">
        <v>0.4</v>
      </c>
      <c r="G43" s="657">
        <v>20</v>
      </c>
      <c r="H43" s="658">
        <v>0.40799999999999997</v>
      </c>
      <c r="I43" s="657">
        <v>20.2</v>
      </c>
      <c r="J43" s="658">
        <v>0.43740000000000001</v>
      </c>
      <c r="K43" s="657">
        <v>20.3</v>
      </c>
    </row>
    <row r="44" spans="1:12" ht="13.5" customHeight="1" x14ac:dyDescent="0.2">
      <c r="A44" s="640" t="s">
        <v>757</v>
      </c>
      <c r="B44" s="639" t="s">
        <v>1314</v>
      </c>
      <c r="C44" s="639">
        <v>5</v>
      </c>
      <c r="D44" s="638" t="s">
        <v>1314</v>
      </c>
      <c r="E44" s="637">
        <v>6</v>
      </c>
      <c r="F44" s="658">
        <v>0.1</v>
      </c>
      <c r="G44" s="657">
        <v>6</v>
      </c>
      <c r="H44" s="658">
        <v>0.13300000000000001</v>
      </c>
      <c r="I44" s="657">
        <v>6.6</v>
      </c>
      <c r="J44" s="658">
        <v>0.14449999999999999</v>
      </c>
      <c r="K44" s="657">
        <v>6.7</v>
      </c>
    </row>
    <row r="45" spans="1:12" ht="13.5" customHeight="1" x14ac:dyDescent="0.2">
      <c r="A45" s="640" t="s">
        <v>760</v>
      </c>
      <c r="B45" s="639" t="s">
        <v>942</v>
      </c>
      <c r="C45" s="639">
        <v>3</v>
      </c>
      <c r="D45" s="638" t="s">
        <v>942</v>
      </c>
      <c r="E45" s="637">
        <v>3</v>
      </c>
      <c r="F45" s="658">
        <v>0.1</v>
      </c>
      <c r="G45" s="657">
        <v>4</v>
      </c>
      <c r="H45" s="658">
        <v>9.2999999999999999E-2</v>
      </c>
      <c r="I45" s="657">
        <v>4.5999999999999996</v>
      </c>
      <c r="J45" s="658">
        <v>0.1013</v>
      </c>
      <c r="K45" s="657">
        <v>4.7</v>
      </c>
    </row>
    <row r="46" spans="1:12" ht="13.5" customHeight="1" x14ac:dyDescent="0.2">
      <c r="A46" s="640" t="s">
        <v>761</v>
      </c>
      <c r="B46" s="639" t="s">
        <v>942</v>
      </c>
      <c r="C46" s="639">
        <v>2</v>
      </c>
      <c r="D46" s="638" t="s">
        <v>942</v>
      </c>
      <c r="E46" s="637">
        <v>2</v>
      </c>
      <c r="F46" s="658">
        <v>0</v>
      </c>
      <c r="G46" s="657">
        <v>3</v>
      </c>
      <c r="H46" s="658">
        <v>6.0999999999999999E-2</v>
      </c>
      <c r="I46" s="657">
        <v>3</v>
      </c>
      <c r="J46" s="658">
        <v>6.5199999999999994E-2</v>
      </c>
      <c r="K46" s="657">
        <v>3</v>
      </c>
    </row>
    <row r="47" spans="1:12" ht="13.5" customHeight="1" x14ac:dyDescent="0.2">
      <c r="A47" s="640" t="s">
        <v>1304</v>
      </c>
      <c r="B47" s="639" t="s">
        <v>942</v>
      </c>
      <c r="C47" s="639">
        <v>1</v>
      </c>
      <c r="D47" s="638" t="s">
        <v>942</v>
      </c>
      <c r="E47" s="637">
        <v>1</v>
      </c>
      <c r="F47" s="658">
        <v>0</v>
      </c>
      <c r="G47" s="657">
        <v>1</v>
      </c>
      <c r="H47" s="658">
        <v>3.5999999999999997E-2</v>
      </c>
      <c r="I47" s="657">
        <v>1.8</v>
      </c>
      <c r="J47" s="658">
        <v>3.8800000000000001E-2</v>
      </c>
      <c r="K47" s="657">
        <v>1.8</v>
      </c>
      <c r="L47" s="621"/>
    </row>
    <row r="48" spans="1:12" ht="13.5" customHeight="1" thickBot="1" x14ac:dyDescent="0.25">
      <c r="A48" s="636" t="s">
        <v>1303</v>
      </c>
      <c r="B48" s="635" t="s">
        <v>942</v>
      </c>
      <c r="C48" s="635">
        <v>1</v>
      </c>
      <c r="D48" s="656" t="s">
        <v>942</v>
      </c>
      <c r="E48" s="655">
        <v>1</v>
      </c>
      <c r="F48" s="654">
        <v>0</v>
      </c>
      <c r="G48" s="653">
        <v>1</v>
      </c>
      <c r="H48" s="654">
        <v>3.7999999999999999E-2</v>
      </c>
      <c r="I48" s="653">
        <v>1.8</v>
      </c>
      <c r="J48" s="654">
        <v>4.1099999999999998E-2</v>
      </c>
      <c r="K48" s="653">
        <v>1.9</v>
      </c>
    </row>
    <row r="49" spans="1:20" ht="13.5" customHeight="1" x14ac:dyDescent="0.2">
      <c r="A49" s="632" t="s">
        <v>425</v>
      </c>
      <c r="B49" s="631" t="s">
        <v>1111</v>
      </c>
      <c r="C49" s="630">
        <v>1</v>
      </c>
      <c r="D49" s="629" t="s">
        <v>1313</v>
      </c>
      <c r="E49" s="628">
        <v>1</v>
      </c>
      <c r="F49" s="629">
        <v>1.85</v>
      </c>
      <c r="G49" s="628">
        <v>1</v>
      </c>
      <c r="H49" s="629">
        <v>2.0229999999999997</v>
      </c>
      <c r="I49" s="628">
        <v>1</v>
      </c>
      <c r="J49" s="629">
        <v>2.1559000000000004</v>
      </c>
      <c r="K49" s="628">
        <v>1</v>
      </c>
    </row>
    <row r="50" spans="1:20" ht="13.5" customHeight="1" x14ac:dyDescent="0.2">
      <c r="A50" s="624"/>
      <c r="B50" s="624"/>
      <c r="C50" s="652"/>
      <c r="D50" s="624"/>
      <c r="E50" s="652"/>
      <c r="F50" s="652"/>
      <c r="G50" s="652"/>
      <c r="H50" s="652"/>
      <c r="I50" s="652"/>
      <c r="J50" s="652"/>
      <c r="K50" s="652"/>
    </row>
    <row r="51" spans="1:20" s="650" customFormat="1" ht="13.5" customHeight="1" x14ac:dyDescent="0.2">
      <c r="A51" s="651" t="s">
        <v>1312</v>
      </c>
      <c r="B51" s="625"/>
      <c r="C51" s="625"/>
      <c r="D51" s="625"/>
      <c r="E51" s="625"/>
      <c r="F51" s="625"/>
      <c r="G51" s="625"/>
      <c r="H51" s="625"/>
      <c r="I51" s="625"/>
      <c r="J51" s="625"/>
      <c r="K51" s="625"/>
    </row>
    <row r="52" spans="1:20" ht="13.5" customHeight="1" thickBot="1" x14ac:dyDescent="0.25">
      <c r="A52" s="649" t="s">
        <v>763</v>
      </c>
      <c r="B52" s="648" t="s">
        <v>1364</v>
      </c>
      <c r="C52" s="645" t="s">
        <v>617</v>
      </c>
      <c r="D52" s="648" t="s">
        <v>580</v>
      </c>
      <c r="E52" s="645" t="s">
        <v>617</v>
      </c>
      <c r="F52" s="647" t="s">
        <v>131</v>
      </c>
      <c r="G52" s="645" t="s">
        <v>617</v>
      </c>
      <c r="H52" s="647" t="s">
        <v>132</v>
      </c>
      <c r="I52" s="645" t="s">
        <v>617</v>
      </c>
      <c r="J52" s="646" t="s">
        <v>133</v>
      </c>
      <c r="K52" s="645" t="s">
        <v>617</v>
      </c>
    </row>
    <row r="53" spans="1:20" ht="13.5" customHeight="1" x14ac:dyDescent="0.2">
      <c r="A53" s="644"/>
      <c r="B53" s="643"/>
      <c r="C53" s="643"/>
      <c r="D53" s="643"/>
      <c r="E53" s="643"/>
      <c r="F53" s="643"/>
      <c r="G53" s="643"/>
      <c r="H53" s="643"/>
      <c r="I53" s="637"/>
      <c r="J53" s="637"/>
      <c r="K53" s="637"/>
    </row>
    <row r="54" spans="1:20" ht="13.5" customHeight="1" x14ac:dyDescent="0.2">
      <c r="A54" s="640" t="s">
        <v>1311</v>
      </c>
      <c r="B54" s="639" t="s">
        <v>1310</v>
      </c>
      <c r="C54" s="639">
        <v>31</v>
      </c>
      <c r="D54" s="642" t="s">
        <v>1310</v>
      </c>
      <c r="E54" s="641">
        <v>31</v>
      </c>
      <c r="F54" s="642">
        <v>15.9</v>
      </c>
      <c r="G54" s="641">
        <v>31</v>
      </c>
      <c r="H54" s="642">
        <v>15.397</v>
      </c>
      <c r="I54" s="641">
        <v>30.4</v>
      </c>
      <c r="J54" s="642">
        <v>15.19</v>
      </c>
      <c r="K54" s="641">
        <v>30.2</v>
      </c>
    </row>
    <row r="55" spans="1:20" ht="13.5" customHeight="1" x14ac:dyDescent="0.2">
      <c r="A55" s="640" t="s">
        <v>1309</v>
      </c>
      <c r="B55" s="639" t="s">
        <v>1308</v>
      </c>
      <c r="C55" s="639">
        <v>31</v>
      </c>
      <c r="D55" s="642" t="s">
        <v>1308</v>
      </c>
      <c r="E55" s="641">
        <v>31</v>
      </c>
      <c r="F55" s="642">
        <v>15.8</v>
      </c>
      <c r="G55" s="641">
        <v>31</v>
      </c>
      <c r="H55" s="642">
        <v>15.46</v>
      </c>
      <c r="I55" s="641">
        <v>30.5</v>
      </c>
      <c r="J55" s="642">
        <v>15.33</v>
      </c>
      <c r="K55" s="641">
        <v>30.5</v>
      </c>
    </row>
    <row r="56" spans="1:20" ht="13.5" customHeight="1" x14ac:dyDescent="0.2">
      <c r="A56" s="640" t="s">
        <v>1307</v>
      </c>
      <c r="B56" s="639" t="s">
        <v>330</v>
      </c>
      <c r="C56" s="639">
        <v>24</v>
      </c>
      <c r="D56" s="638" t="s">
        <v>330</v>
      </c>
      <c r="E56" s="637">
        <v>24</v>
      </c>
      <c r="F56" s="638">
        <v>12.2</v>
      </c>
      <c r="G56" s="637">
        <v>24</v>
      </c>
      <c r="H56" s="638">
        <v>12.124000000000001</v>
      </c>
      <c r="I56" s="637">
        <v>23.9</v>
      </c>
      <c r="J56" s="638">
        <v>12.04</v>
      </c>
      <c r="K56" s="637">
        <v>24</v>
      </c>
    </row>
    <row r="57" spans="1:20" ht="13.5" customHeight="1" x14ac:dyDescent="0.2">
      <c r="A57" s="640" t="s">
        <v>757</v>
      </c>
      <c r="B57" s="639" t="s">
        <v>1306</v>
      </c>
      <c r="C57" s="639">
        <v>7</v>
      </c>
      <c r="D57" s="638" t="s">
        <v>1306</v>
      </c>
      <c r="E57" s="637">
        <v>7</v>
      </c>
      <c r="F57" s="638">
        <v>3.6</v>
      </c>
      <c r="G57" s="637">
        <v>7</v>
      </c>
      <c r="H57" s="638">
        <v>3.7109999999999999</v>
      </c>
      <c r="I57" s="637">
        <v>7.3</v>
      </c>
      <c r="J57" s="638">
        <v>3.72</v>
      </c>
      <c r="K57" s="637">
        <v>7.4</v>
      </c>
    </row>
    <row r="58" spans="1:20" ht="13.5" customHeight="1" x14ac:dyDescent="0.2">
      <c r="A58" s="640" t="s">
        <v>760</v>
      </c>
      <c r="B58" s="639" t="s">
        <v>1478</v>
      </c>
      <c r="C58" s="639">
        <v>4</v>
      </c>
      <c r="D58" s="638" t="s">
        <v>1305</v>
      </c>
      <c r="E58" s="637">
        <v>4</v>
      </c>
      <c r="F58" s="638">
        <v>2</v>
      </c>
      <c r="G58" s="637">
        <v>4</v>
      </c>
      <c r="H58" s="638">
        <v>2.2010000000000001</v>
      </c>
      <c r="I58" s="637">
        <v>4.3</v>
      </c>
      <c r="J58" s="638">
        <v>2.17</v>
      </c>
      <c r="K58" s="637">
        <v>4.3</v>
      </c>
    </row>
    <row r="59" spans="1:20" ht="13.5" customHeight="1" x14ac:dyDescent="0.2">
      <c r="A59" s="640" t="s">
        <v>761</v>
      </c>
      <c r="B59" s="639" t="s">
        <v>1109</v>
      </c>
      <c r="C59" s="639">
        <v>1</v>
      </c>
      <c r="D59" s="638" t="s">
        <v>1109</v>
      </c>
      <c r="E59" s="637">
        <v>1</v>
      </c>
      <c r="F59" s="638">
        <v>0.7</v>
      </c>
      <c r="G59" s="637">
        <v>1</v>
      </c>
      <c r="H59" s="638">
        <v>0.89200000000000002</v>
      </c>
      <c r="I59" s="637">
        <v>1.8</v>
      </c>
      <c r="J59" s="638">
        <v>0.88</v>
      </c>
      <c r="K59" s="637">
        <v>1.8</v>
      </c>
    </row>
    <row r="60" spans="1:20" ht="13.5" customHeight="1" x14ac:dyDescent="0.2">
      <c r="A60" s="640" t="s">
        <v>1304</v>
      </c>
      <c r="B60" s="639" t="s">
        <v>1302</v>
      </c>
      <c r="C60" s="639">
        <v>1</v>
      </c>
      <c r="D60" s="638" t="s">
        <v>1302</v>
      </c>
      <c r="E60" s="637">
        <v>1</v>
      </c>
      <c r="F60" s="638">
        <v>0.3</v>
      </c>
      <c r="G60" s="637">
        <v>1</v>
      </c>
      <c r="H60" s="638">
        <v>0.41099999999999998</v>
      </c>
      <c r="I60" s="637">
        <v>0.8</v>
      </c>
      <c r="J60" s="638">
        <v>0.42</v>
      </c>
      <c r="K60" s="637">
        <v>0.8</v>
      </c>
    </row>
    <row r="61" spans="1:20" ht="13.5" customHeight="1" thickBot="1" x14ac:dyDescent="0.25">
      <c r="A61" s="636" t="s">
        <v>1303</v>
      </c>
      <c r="B61" s="635" t="s">
        <v>1302</v>
      </c>
      <c r="C61" s="635">
        <v>1</v>
      </c>
      <c r="D61" s="634" t="s">
        <v>1302</v>
      </c>
      <c r="E61" s="633">
        <v>1</v>
      </c>
      <c r="F61" s="634">
        <v>0.3</v>
      </c>
      <c r="G61" s="633">
        <v>1</v>
      </c>
      <c r="H61" s="634">
        <v>0.505</v>
      </c>
      <c r="I61" s="633">
        <v>1</v>
      </c>
      <c r="J61" s="634">
        <v>0.53</v>
      </c>
      <c r="K61" s="633">
        <v>1.1000000000000001</v>
      </c>
    </row>
    <row r="62" spans="1:20" ht="13.5" customHeight="1" x14ac:dyDescent="0.2">
      <c r="A62" s="632" t="s">
        <v>425</v>
      </c>
      <c r="B62" s="631" t="s">
        <v>1479</v>
      </c>
      <c r="C62" s="630">
        <v>1</v>
      </c>
      <c r="D62" s="629" t="s">
        <v>1301</v>
      </c>
      <c r="E62" s="628">
        <v>1</v>
      </c>
      <c r="F62" s="629">
        <v>50.8</v>
      </c>
      <c r="G62" s="628">
        <v>1</v>
      </c>
      <c r="H62" s="629">
        <v>50.701000000000008</v>
      </c>
      <c r="I62" s="628">
        <v>1</v>
      </c>
      <c r="J62" s="629">
        <v>50.3</v>
      </c>
      <c r="K62" s="628">
        <v>1</v>
      </c>
      <c r="T62" s="621"/>
    </row>
    <row r="63" spans="1:20" ht="13.5" customHeight="1" x14ac:dyDescent="0.25">
      <c r="F63" s="625"/>
    </row>
    <row r="64" spans="1:20" ht="13.5" customHeight="1" x14ac:dyDescent="0.25">
      <c r="A64" s="621" t="s">
        <v>1300</v>
      </c>
      <c r="F64" s="622"/>
    </row>
    <row r="65" spans="1:11" ht="13.5" customHeight="1" x14ac:dyDescent="0.25">
      <c r="A65" s="621" t="s">
        <v>764</v>
      </c>
      <c r="B65" s="621"/>
      <c r="C65" s="627"/>
      <c r="D65" s="621"/>
      <c r="E65" s="621"/>
      <c r="F65" s="622"/>
    </row>
    <row r="66" spans="1:11" ht="13.5" customHeight="1" x14ac:dyDescent="0.2">
      <c r="A66" s="621" t="s">
        <v>765</v>
      </c>
      <c r="B66" s="626"/>
      <c r="C66" s="625"/>
      <c r="D66" s="625"/>
      <c r="E66" s="625"/>
      <c r="F66" s="621"/>
      <c r="G66" s="621"/>
      <c r="H66" s="621"/>
      <c r="I66" s="621"/>
      <c r="J66" s="624"/>
      <c r="K66" s="621"/>
    </row>
    <row r="67" spans="1:11" ht="13.5" customHeight="1" x14ac:dyDescent="0.25">
      <c r="A67" s="621" t="s">
        <v>1299</v>
      </c>
      <c r="B67" s="622"/>
      <c r="C67" s="623"/>
      <c r="D67" s="622"/>
      <c r="E67" s="622"/>
      <c r="F67" s="621"/>
      <c r="G67" s="621"/>
      <c r="H67" s="621"/>
      <c r="I67" s="621"/>
      <c r="J67" s="621"/>
      <c r="K67" s="621"/>
    </row>
  </sheetData>
  <printOptions horizontalCentered="1"/>
  <pageMargins left="0.7" right="0.7" top="0.75" bottom="0.75" header="0.3" footer="0.3"/>
  <pageSetup paperSize="9" scale="85" orientation="portrait" r:id="rId1"/>
  <headerFooter>
    <oddHeader>&amp;R&amp;"Arial,Normal"&amp;8LTV</oddHeader>
    <oddFooter>&amp;C&amp;7Fact book - Q1 2017</oddFooter>
  </headerFooter>
  <colBreaks count="1" manualBreakCount="1">
    <brk id="11" max="68"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190EFA"/>
  </sheetPr>
  <dimension ref="A1:K70"/>
  <sheetViews>
    <sheetView view="pageBreakPreview" zoomScaleNormal="100" zoomScaleSheetLayoutView="100" zoomScalePageLayoutView="55" workbookViewId="0">
      <selection activeCell="F24" sqref="F24"/>
    </sheetView>
  </sheetViews>
  <sheetFormatPr defaultRowHeight="8.25" x14ac:dyDescent="0.15"/>
  <cols>
    <col min="1" max="1" width="44.1640625" style="895" customWidth="1"/>
    <col min="2" max="10" width="9.33203125" style="895" customWidth="1"/>
    <col min="11" max="11" width="12.6640625" style="895" hidden="1" customWidth="1"/>
    <col min="12" max="16384" width="9.33203125" style="895"/>
  </cols>
  <sheetData>
    <row r="1" spans="1:11" ht="15.75" customHeight="1" x14ac:dyDescent="0.2">
      <c r="A1" s="1176" t="s">
        <v>1157</v>
      </c>
      <c r="B1" s="947"/>
      <c r="C1" s="946"/>
      <c r="D1" s="946"/>
      <c r="E1" s="946"/>
      <c r="F1" s="946"/>
      <c r="G1" s="946"/>
      <c r="H1" s="946"/>
      <c r="I1" s="945"/>
      <c r="J1" s="945"/>
      <c r="K1" s="266"/>
    </row>
    <row r="2" spans="1:11" ht="15.75" customHeight="1" thickBot="1" x14ac:dyDescent="0.25">
      <c r="A2" s="945"/>
      <c r="B2" s="947"/>
      <c r="C2" s="946"/>
      <c r="D2" s="946"/>
      <c r="E2" s="946"/>
      <c r="F2" s="946"/>
      <c r="G2" s="946"/>
      <c r="H2" s="946"/>
      <c r="I2" s="945"/>
      <c r="J2" s="945"/>
      <c r="K2" s="266"/>
    </row>
    <row r="3" spans="1:11" ht="14.25" customHeight="1" thickBot="1" x14ac:dyDescent="0.2">
      <c r="A3" s="944" t="s">
        <v>130</v>
      </c>
      <c r="B3" s="943" t="s">
        <v>1364</v>
      </c>
      <c r="C3" s="943" t="s">
        <v>580</v>
      </c>
      <c r="D3" s="942" t="s">
        <v>131</v>
      </c>
      <c r="E3" s="942" t="s">
        <v>132</v>
      </c>
      <c r="F3" s="942" t="s">
        <v>133</v>
      </c>
      <c r="G3" s="942" t="s">
        <v>134</v>
      </c>
      <c r="H3" s="941" t="s">
        <v>135</v>
      </c>
      <c r="I3" s="941" t="s">
        <v>136</v>
      </c>
      <c r="J3" s="941" t="s">
        <v>137</v>
      </c>
      <c r="K3" s="267" t="s">
        <v>425</v>
      </c>
    </row>
    <row r="4" spans="1:11" s="910" customFormat="1" ht="14.25" customHeight="1" x14ac:dyDescent="0.2">
      <c r="A4" s="917" t="s">
        <v>1158</v>
      </c>
      <c r="B4" s="940">
        <v>31077</v>
      </c>
      <c r="C4" s="939">
        <v>32410</v>
      </c>
      <c r="D4" s="939">
        <v>31070</v>
      </c>
      <c r="E4" s="939">
        <v>30143</v>
      </c>
      <c r="F4" s="939">
        <v>29128</v>
      </c>
      <c r="G4" s="939">
        <v>31032</v>
      </c>
      <c r="H4" s="939">
        <v>29984</v>
      </c>
      <c r="I4" s="939">
        <v>29809</v>
      </c>
      <c r="J4" s="934">
        <v>28472</v>
      </c>
      <c r="K4" s="269">
        <v>7.6</v>
      </c>
    </row>
    <row r="5" spans="1:11" s="910" customFormat="1" ht="14.25" customHeight="1" x14ac:dyDescent="0.2">
      <c r="A5" s="917" t="s">
        <v>1159</v>
      </c>
      <c r="B5" s="940">
        <v>-897</v>
      </c>
      <c r="C5" s="939">
        <v>-877</v>
      </c>
      <c r="D5" s="939">
        <v>-711</v>
      </c>
      <c r="E5" s="939">
        <v>-1005</v>
      </c>
      <c r="F5" s="939">
        <v>-901</v>
      </c>
      <c r="G5" s="939">
        <v>-1073</v>
      </c>
      <c r="H5" s="939">
        <v>-980</v>
      </c>
      <c r="I5" s="939">
        <v>-954</v>
      </c>
      <c r="J5" s="934">
        <v>-863</v>
      </c>
      <c r="K5" s="269">
        <v>9.1</v>
      </c>
    </row>
    <row r="6" spans="1:11" s="910" customFormat="1" ht="14.25" customHeight="1" x14ac:dyDescent="0.2">
      <c r="A6" s="917" t="s">
        <v>1160</v>
      </c>
      <c r="B6" s="940">
        <v>30180</v>
      </c>
      <c r="C6" s="939">
        <v>31533</v>
      </c>
      <c r="D6" s="939">
        <v>30359</v>
      </c>
      <c r="E6" s="939">
        <v>29138</v>
      </c>
      <c r="F6" s="939">
        <v>28227</v>
      </c>
      <c r="G6" s="939">
        <v>29959</v>
      </c>
      <c r="H6" s="939">
        <v>29004</v>
      </c>
      <c r="I6" s="939">
        <v>28855</v>
      </c>
      <c r="J6" s="934">
        <v>27609</v>
      </c>
      <c r="K6" s="269">
        <v>11.1</v>
      </c>
    </row>
    <row r="7" spans="1:11" s="910" customFormat="1" ht="14.25" customHeight="1" x14ac:dyDescent="0.2">
      <c r="A7" s="917" t="s">
        <v>1161</v>
      </c>
      <c r="B7" s="940">
        <v>-588</v>
      </c>
      <c r="C7" s="939">
        <v>-2625</v>
      </c>
      <c r="D7" s="939">
        <v>-1882</v>
      </c>
      <c r="E7" s="939">
        <v>-1255</v>
      </c>
      <c r="F7" s="939">
        <v>-552</v>
      </c>
      <c r="G7" s="939">
        <v>-2584</v>
      </c>
      <c r="H7" s="939">
        <v>-1806</v>
      </c>
      <c r="I7" s="939">
        <v>-1311</v>
      </c>
      <c r="J7" s="934">
        <v>-708</v>
      </c>
      <c r="K7" s="269"/>
    </row>
    <row r="8" spans="1:11" s="910" customFormat="1" ht="14.25" customHeight="1" x14ac:dyDescent="0.2">
      <c r="A8" s="917" t="s">
        <v>766</v>
      </c>
      <c r="B8" s="916">
        <v>-1950</v>
      </c>
      <c r="C8" s="934">
        <v>-1946</v>
      </c>
      <c r="D8" s="934">
        <v>-1938</v>
      </c>
      <c r="E8" s="934">
        <v>-1911</v>
      </c>
      <c r="F8" s="934">
        <v>-1894</v>
      </c>
      <c r="G8" s="934">
        <v>-1869</v>
      </c>
      <c r="H8" s="934">
        <v>-1890</v>
      </c>
      <c r="I8" s="934">
        <v>-1990</v>
      </c>
      <c r="J8" s="934">
        <v>-1997</v>
      </c>
      <c r="K8" s="269">
        <v>6584.7</v>
      </c>
    </row>
    <row r="9" spans="1:11" s="910" customFormat="1" ht="14.25" customHeight="1" x14ac:dyDescent="0.2">
      <c r="A9" s="917" t="s">
        <v>1162</v>
      </c>
      <c r="B9" s="938">
        <v>-1627</v>
      </c>
      <c r="C9" s="937">
        <v>-1489</v>
      </c>
      <c r="D9" s="937">
        <v>-1309</v>
      </c>
      <c r="E9" s="937">
        <v>-1189</v>
      </c>
      <c r="F9" s="937">
        <v>-1062</v>
      </c>
      <c r="G9" s="937">
        <v>-997</v>
      </c>
      <c r="H9" s="937">
        <v>-846</v>
      </c>
      <c r="I9" s="937">
        <v>-768</v>
      </c>
      <c r="J9" s="937">
        <v>-698</v>
      </c>
      <c r="K9" s="269">
        <v>7881.8</v>
      </c>
    </row>
    <row r="10" spans="1:11" s="910" customFormat="1" ht="14.25" customHeight="1" x14ac:dyDescent="0.2">
      <c r="A10" s="917" t="s">
        <v>1163</v>
      </c>
      <c r="B10" s="916">
        <v>-252</v>
      </c>
      <c r="C10" s="934">
        <v>-212</v>
      </c>
      <c r="D10" s="934">
        <v>-213</v>
      </c>
      <c r="E10" s="934">
        <v>-305</v>
      </c>
      <c r="F10" s="934">
        <v>-303</v>
      </c>
      <c r="G10" s="934">
        <v>-296</v>
      </c>
      <c r="H10" s="934">
        <v>-211</v>
      </c>
      <c r="I10" s="934">
        <v>-249</v>
      </c>
      <c r="J10" s="934">
        <v>-330</v>
      </c>
      <c r="K10" s="269">
        <v>9611.4</v>
      </c>
    </row>
    <row r="11" spans="1:11" s="910" customFormat="1" ht="14.25" customHeight="1" x14ac:dyDescent="0.2">
      <c r="A11" s="917" t="s">
        <v>1164</v>
      </c>
      <c r="B11" s="936">
        <v>-261</v>
      </c>
      <c r="C11" s="935">
        <v>-240</v>
      </c>
      <c r="D11" s="935">
        <v>-96</v>
      </c>
      <c r="E11" s="935">
        <v>-104</v>
      </c>
      <c r="F11" s="935">
        <v>-168</v>
      </c>
      <c r="G11" s="935">
        <v>-296</v>
      </c>
      <c r="H11" s="935">
        <v>-53</v>
      </c>
      <c r="I11" s="935">
        <v>-90</v>
      </c>
      <c r="J11" s="935">
        <v>-24</v>
      </c>
      <c r="K11" s="266"/>
    </row>
    <row r="12" spans="1:11" s="910" customFormat="1" ht="14.25" customHeight="1" x14ac:dyDescent="0.2">
      <c r="A12" s="917" t="s">
        <v>767</v>
      </c>
      <c r="B12" s="916">
        <v>-420</v>
      </c>
      <c r="C12" s="934">
        <v>-483</v>
      </c>
      <c r="D12" s="934">
        <v>-493</v>
      </c>
      <c r="E12" s="934">
        <v>-355</v>
      </c>
      <c r="F12" s="934">
        <v>-400</v>
      </c>
      <c r="G12" s="934">
        <v>-342</v>
      </c>
      <c r="H12" s="934">
        <v>-330</v>
      </c>
      <c r="I12" s="934">
        <v>-458</v>
      </c>
      <c r="J12" s="934">
        <v>-283</v>
      </c>
      <c r="K12" s="266"/>
    </row>
    <row r="13" spans="1:11" s="910" customFormat="1" ht="12" x14ac:dyDescent="0.2">
      <c r="A13" s="923" t="s">
        <v>768</v>
      </c>
      <c r="B13" s="922">
        <v>25083</v>
      </c>
      <c r="C13" s="933">
        <v>24538</v>
      </c>
      <c r="D13" s="933">
        <v>24428</v>
      </c>
      <c r="E13" s="933">
        <v>24019</v>
      </c>
      <c r="F13" s="933">
        <v>23848</v>
      </c>
      <c r="G13" s="933">
        <v>23575</v>
      </c>
      <c r="H13" s="933">
        <v>23867</v>
      </c>
      <c r="I13" s="933">
        <v>23987</v>
      </c>
      <c r="J13" s="933">
        <v>23569</v>
      </c>
      <c r="K13" s="270" t="s">
        <v>713</v>
      </c>
    </row>
    <row r="14" spans="1:11" s="910" customFormat="1" ht="14.25" customHeight="1" thickBot="1" x14ac:dyDescent="0.25">
      <c r="A14" s="917" t="s">
        <v>769</v>
      </c>
      <c r="B14" s="929">
        <v>0.188</v>
      </c>
      <c r="C14" s="928">
        <v>0.184</v>
      </c>
      <c r="D14" s="928">
        <v>0.17899999999999999</v>
      </c>
      <c r="E14" s="928">
        <v>0.16800000000000001</v>
      </c>
      <c r="F14" s="928">
        <v>0.16700000000000001</v>
      </c>
      <c r="G14" s="928">
        <v>0.16500000000000001</v>
      </c>
      <c r="H14" s="928">
        <v>0.16300000000000001</v>
      </c>
      <c r="I14" s="928">
        <v>0.16</v>
      </c>
      <c r="J14" s="928">
        <v>0.156</v>
      </c>
      <c r="K14" s="271">
        <v>2015</v>
      </c>
    </row>
    <row r="15" spans="1:11" s="910" customFormat="1" ht="14.25" customHeight="1" x14ac:dyDescent="0.2">
      <c r="A15" s="917"/>
      <c r="B15" s="932"/>
      <c r="C15" s="931"/>
      <c r="D15" s="931"/>
      <c r="E15" s="931"/>
      <c r="F15" s="931"/>
      <c r="G15" s="931"/>
      <c r="H15" s="931"/>
      <c r="I15" s="931"/>
      <c r="J15" s="931"/>
      <c r="K15" s="272" t="e">
        <v>#REF!</v>
      </c>
    </row>
    <row r="16" spans="1:11" s="910" customFormat="1" ht="14.25" customHeight="1" x14ac:dyDescent="0.2">
      <c r="A16" s="924" t="s">
        <v>770</v>
      </c>
      <c r="B16" s="930">
        <v>2998</v>
      </c>
      <c r="C16" s="916">
        <v>3017</v>
      </c>
      <c r="D16" s="916">
        <v>2932</v>
      </c>
      <c r="E16" s="916">
        <v>2938</v>
      </c>
      <c r="F16" s="916">
        <v>2868</v>
      </c>
      <c r="G16" s="916">
        <v>2941</v>
      </c>
      <c r="H16" s="916">
        <v>2877</v>
      </c>
      <c r="I16" s="916">
        <v>2890</v>
      </c>
      <c r="J16" s="916">
        <v>2974</v>
      </c>
      <c r="K16" s="266"/>
    </row>
    <row r="17" spans="1:11" s="910" customFormat="1" ht="22.5" x14ac:dyDescent="0.2">
      <c r="A17" s="917" t="s">
        <v>771</v>
      </c>
      <c r="B17" s="927"/>
      <c r="C17" s="926"/>
      <c r="D17" s="926"/>
      <c r="E17" s="926"/>
      <c r="F17" s="926"/>
      <c r="G17" s="926"/>
      <c r="H17" s="926"/>
      <c r="I17" s="926"/>
      <c r="J17" s="926"/>
      <c r="K17" s="266"/>
    </row>
    <row r="18" spans="1:11" s="910" customFormat="1" ht="14.25" customHeight="1" x14ac:dyDescent="0.2">
      <c r="A18" s="923" t="s">
        <v>772</v>
      </c>
      <c r="B18" s="922">
        <v>28081</v>
      </c>
      <c r="C18" s="922">
        <v>27555</v>
      </c>
      <c r="D18" s="922">
        <v>27360</v>
      </c>
      <c r="E18" s="922">
        <v>26958</v>
      </c>
      <c r="F18" s="922">
        <v>26716</v>
      </c>
      <c r="G18" s="922">
        <v>26516</v>
      </c>
      <c r="H18" s="922">
        <v>26744</v>
      </c>
      <c r="I18" s="922">
        <v>26877</v>
      </c>
      <c r="J18" s="922">
        <v>26543</v>
      </c>
      <c r="K18" s="266"/>
    </row>
    <row r="19" spans="1:11" s="910" customFormat="1" ht="12" x14ac:dyDescent="0.2">
      <c r="A19" s="917" t="s">
        <v>773</v>
      </c>
      <c r="B19" s="929">
        <v>0.21</v>
      </c>
      <c r="C19" s="928">
        <v>0.20699999999999999</v>
      </c>
      <c r="D19" s="928">
        <v>0.20100000000000001</v>
      </c>
      <c r="E19" s="928">
        <v>0.189</v>
      </c>
      <c r="F19" s="928">
        <v>0.187</v>
      </c>
      <c r="G19" s="928">
        <v>0.185</v>
      </c>
      <c r="H19" s="928">
        <v>0.182</v>
      </c>
      <c r="I19" s="928">
        <v>0.17899999999999999</v>
      </c>
      <c r="J19" s="928">
        <v>0.17499999999999999</v>
      </c>
      <c r="K19" s="270" t="s">
        <v>777</v>
      </c>
    </row>
    <row r="20" spans="1:11" s="910" customFormat="1" ht="14.25" customHeight="1" thickBot="1" x14ac:dyDescent="0.25">
      <c r="A20" s="917"/>
      <c r="B20" s="927"/>
      <c r="C20" s="926"/>
      <c r="D20" s="926"/>
      <c r="E20" s="926"/>
      <c r="F20" s="926"/>
      <c r="G20" s="926"/>
      <c r="H20" s="926"/>
      <c r="I20" s="926"/>
      <c r="J20" s="926"/>
      <c r="K20" s="273">
        <v>2014</v>
      </c>
    </row>
    <row r="21" spans="1:11" s="910" customFormat="1" ht="14.25" customHeight="1" x14ac:dyDescent="0.2">
      <c r="A21" s="917" t="s">
        <v>774</v>
      </c>
      <c r="B21" s="916">
        <v>5629</v>
      </c>
      <c r="C21" s="916">
        <v>6541</v>
      </c>
      <c r="D21" s="916">
        <v>6581</v>
      </c>
      <c r="E21" s="916">
        <v>5754</v>
      </c>
      <c r="F21" s="916">
        <v>5800</v>
      </c>
      <c r="G21" s="916">
        <v>5940</v>
      </c>
      <c r="H21" s="916">
        <v>5057</v>
      </c>
      <c r="I21" s="916">
        <v>4685</v>
      </c>
      <c r="J21" s="916">
        <v>4827</v>
      </c>
      <c r="K21" s="274">
        <v>21.8</v>
      </c>
    </row>
    <row r="22" spans="1:11" s="910" customFormat="1" ht="14.25" customHeight="1" x14ac:dyDescent="0.2">
      <c r="A22" s="925" t="s">
        <v>775</v>
      </c>
      <c r="B22" s="916">
        <v>271</v>
      </c>
      <c r="C22" s="916">
        <v>271</v>
      </c>
      <c r="D22" s="916">
        <v>270</v>
      </c>
      <c r="E22" s="916">
        <v>268</v>
      </c>
      <c r="F22" s="916">
        <v>254</v>
      </c>
      <c r="G22" s="916">
        <v>260</v>
      </c>
      <c r="H22" s="916">
        <v>253</v>
      </c>
      <c r="I22" s="916">
        <v>252</v>
      </c>
      <c r="J22" s="916">
        <v>263</v>
      </c>
      <c r="K22" s="274">
        <v>25.3</v>
      </c>
    </row>
    <row r="23" spans="1:11" s="910" customFormat="1" ht="22.5" x14ac:dyDescent="0.2">
      <c r="A23" s="917" t="s">
        <v>776</v>
      </c>
      <c r="B23" s="916">
        <v>-1205</v>
      </c>
      <c r="C23" s="916">
        <v>-1205</v>
      </c>
      <c r="D23" s="916">
        <v>-1205</v>
      </c>
      <c r="E23" s="916">
        <v>-1205</v>
      </c>
      <c r="F23" s="916">
        <v>-1205</v>
      </c>
      <c r="G23" s="916">
        <v>-1501</v>
      </c>
      <c r="H23" s="916">
        <v>-502</v>
      </c>
      <c r="I23" s="916">
        <v>-509</v>
      </c>
      <c r="J23" s="916">
        <v>-510</v>
      </c>
      <c r="K23" s="274">
        <v>30.6</v>
      </c>
    </row>
    <row r="24" spans="1:11" s="910" customFormat="1" ht="14.25" customHeight="1" x14ac:dyDescent="0.2">
      <c r="A24" s="924" t="s">
        <v>767</v>
      </c>
      <c r="B24" s="916">
        <v>23</v>
      </c>
      <c r="C24" s="916">
        <v>13</v>
      </c>
      <c r="D24" s="916">
        <v>29</v>
      </c>
      <c r="E24" s="916">
        <v>23</v>
      </c>
      <c r="F24" s="916">
        <v>-58</v>
      </c>
      <c r="G24" s="916">
        <v>-55</v>
      </c>
      <c r="H24" s="916">
        <v>-46</v>
      </c>
      <c r="I24" s="916">
        <v>-44</v>
      </c>
      <c r="J24" s="916">
        <v>-46</v>
      </c>
      <c r="K24" s="274"/>
    </row>
    <row r="25" spans="1:11" s="910" customFormat="1" ht="14.25" customHeight="1" x14ac:dyDescent="0.2">
      <c r="A25" s="923" t="s">
        <v>778</v>
      </c>
      <c r="B25" s="922">
        <v>32528</v>
      </c>
      <c r="C25" s="922">
        <v>32904</v>
      </c>
      <c r="D25" s="922">
        <v>32765</v>
      </c>
      <c r="E25" s="922">
        <v>31530</v>
      </c>
      <c r="F25" s="922">
        <v>31253</v>
      </c>
      <c r="G25" s="922">
        <v>30900</v>
      </c>
      <c r="H25" s="922">
        <v>31254</v>
      </c>
      <c r="I25" s="922">
        <v>31010</v>
      </c>
      <c r="J25" s="922">
        <v>30814</v>
      </c>
      <c r="K25" s="274">
        <v>21.9</v>
      </c>
    </row>
    <row r="26" spans="1:11" s="910" customFormat="1" ht="14.25" customHeight="1" x14ac:dyDescent="0.2">
      <c r="A26" s="917" t="s">
        <v>779</v>
      </c>
      <c r="B26" s="921">
        <v>0.24299999999999999</v>
      </c>
      <c r="C26" s="920">
        <v>0.247</v>
      </c>
      <c r="D26" s="920">
        <v>0.24099999999999999</v>
      </c>
      <c r="E26" s="920">
        <v>0.221</v>
      </c>
      <c r="F26" s="920">
        <v>0.218</v>
      </c>
      <c r="G26" s="920">
        <v>0.216</v>
      </c>
      <c r="H26" s="920">
        <v>0.21299999999999999</v>
      </c>
      <c r="I26" s="920">
        <v>0.20699999999999999</v>
      </c>
      <c r="J26" s="920">
        <v>0.20300000000000001</v>
      </c>
      <c r="K26" s="274">
        <v>25.4</v>
      </c>
    </row>
    <row r="27" spans="1:11" s="910" customFormat="1" ht="14.25" customHeight="1" x14ac:dyDescent="0.2">
      <c r="A27" s="917"/>
      <c r="B27" s="919"/>
      <c r="C27" s="918"/>
      <c r="D27" s="918"/>
      <c r="E27" s="918"/>
      <c r="F27" s="918"/>
      <c r="G27" s="918"/>
      <c r="H27" s="918"/>
      <c r="I27" s="918"/>
      <c r="J27" s="918"/>
      <c r="K27" s="274"/>
    </row>
    <row r="28" spans="1:11" s="910" customFormat="1" ht="14.25" customHeight="1" x14ac:dyDescent="0.2">
      <c r="A28" s="917" t="s">
        <v>780</v>
      </c>
      <c r="B28" s="916">
        <v>213740</v>
      </c>
      <c r="C28" s="916">
        <v>215812</v>
      </c>
      <c r="D28" s="916">
        <v>218064</v>
      </c>
      <c r="E28" s="916">
        <v>220962</v>
      </c>
      <c r="F28" s="916">
        <v>220277</v>
      </c>
      <c r="G28" s="916">
        <v>221827</v>
      </c>
      <c r="H28" s="916">
        <v>222198</v>
      </c>
      <c r="I28" s="916">
        <v>225122</v>
      </c>
      <c r="J28" s="916">
        <v>228242</v>
      </c>
      <c r="K28" s="274"/>
    </row>
    <row r="29" spans="1:11" s="910" customFormat="1" ht="14.25" customHeight="1" x14ac:dyDescent="0.2">
      <c r="A29" s="915" t="s">
        <v>781</v>
      </c>
      <c r="B29" s="914">
        <v>133588</v>
      </c>
      <c r="C29" s="914">
        <v>133157</v>
      </c>
      <c r="D29" s="914">
        <v>136191</v>
      </c>
      <c r="E29" s="914">
        <v>142913</v>
      </c>
      <c r="F29" s="914">
        <v>143063</v>
      </c>
      <c r="G29" s="914">
        <v>143294</v>
      </c>
      <c r="H29" s="914">
        <v>146705</v>
      </c>
      <c r="I29" s="914">
        <v>149772</v>
      </c>
      <c r="J29" s="914">
        <v>151514</v>
      </c>
      <c r="K29" s="274"/>
    </row>
    <row r="30" spans="1:11" s="910" customFormat="1" ht="14.25" customHeight="1" x14ac:dyDescent="0.2">
      <c r="A30" s="898" t="s">
        <v>782</v>
      </c>
      <c r="B30" s="913"/>
      <c r="C30" s="900"/>
      <c r="D30" s="900"/>
      <c r="E30" s="900"/>
      <c r="F30" s="900"/>
      <c r="G30" s="900"/>
      <c r="H30" s="900"/>
      <c r="I30" s="900"/>
      <c r="J30" s="900"/>
      <c r="K30" s="274">
        <v>30.7</v>
      </c>
    </row>
    <row r="31" spans="1:11" s="910" customFormat="1" ht="14.25" customHeight="1" x14ac:dyDescent="0.2">
      <c r="A31" s="898" t="s">
        <v>1472</v>
      </c>
      <c r="B31" s="2265" t="s">
        <v>1439</v>
      </c>
      <c r="C31" s="2232" t="s">
        <v>1471</v>
      </c>
      <c r="D31" s="2232" t="s">
        <v>1165</v>
      </c>
      <c r="E31" s="2232" t="s">
        <v>1165</v>
      </c>
      <c r="F31" s="2232" t="s">
        <v>1165</v>
      </c>
      <c r="G31" s="2232">
        <v>0.70599999999999996</v>
      </c>
      <c r="H31" s="912"/>
      <c r="I31" s="912"/>
      <c r="J31" s="912"/>
      <c r="K31" s="266"/>
    </row>
    <row r="32" spans="1:11" s="910" customFormat="1" ht="15.75" customHeight="1" x14ac:dyDescent="0.2">
      <c r="A32" s="911" t="s">
        <v>1438</v>
      </c>
      <c r="B32" s="901"/>
      <c r="C32" s="900"/>
      <c r="D32" s="900"/>
      <c r="E32" s="900"/>
      <c r="F32" s="900"/>
      <c r="G32" s="900"/>
      <c r="H32" s="900"/>
      <c r="I32" s="900"/>
      <c r="J32" s="900"/>
      <c r="K32" s="270" t="s">
        <v>713</v>
      </c>
    </row>
    <row r="33" spans="1:10" ht="14.25" customHeight="1" x14ac:dyDescent="0.15">
      <c r="A33" s="719" t="s">
        <v>783</v>
      </c>
      <c r="B33" s="399"/>
      <c r="C33" s="400"/>
      <c r="D33" s="400"/>
      <c r="E33" s="401"/>
      <c r="F33" s="401"/>
      <c r="G33" s="899"/>
      <c r="H33" s="899"/>
      <c r="I33" s="899"/>
      <c r="J33" s="899"/>
    </row>
    <row r="34" spans="1:10" ht="14.25" customHeight="1" thickBot="1" x14ac:dyDescent="0.25">
      <c r="A34" s="402"/>
      <c r="B34" s="403"/>
      <c r="C34" s="404"/>
      <c r="D34" s="404"/>
      <c r="E34" s="405"/>
      <c r="F34" s="405"/>
      <c r="G34" s="899"/>
      <c r="H34" s="899"/>
      <c r="I34" s="899"/>
      <c r="J34" s="899"/>
    </row>
    <row r="35" spans="1:10" ht="14.25" customHeight="1" thickBot="1" x14ac:dyDescent="0.2">
      <c r="A35" s="406" t="s">
        <v>572</v>
      </c>
      <c r="B35" s="905" t="s">
        <v>1364</v>
      </c>
      <c r="C35" s="905" t="s">
        <v>580</v>
      </c>
      <c r="D35" s="904" t="s">
        <v>131</v>
      </c>
      <c r="E35" s="904" t="s">
        <v>132</v>
      </c>
      <c r="F35" s="904" t="s">
        <v>133</v>
      </c>
      <c r="G35" s="904" t="s">
        <v>134</v>
      </c>
      <c r="H35" s="904" t="s">
        <v>135</v>
      </c>
      <c r="I35" s="904" t="s">
        <v>136</v>
      </c>
      <c r="J35" s="904" t="s">
        <v>137</v>
      </c>
    </row>
    <row r="36" spans="1:10" ht="14.25" customHeight="1" x14ac:dyDescent="0.2">
      <c r="A36" s="407" t="s">
        <v>784</v>
      </c>
      <c r="B36" s="909">
        <v>18.8</v>
      </c>
      <c r="C36" s="413">
        <v>18.399999999999999</v>
      </c>
      <c r="D36" s="413">
        <v>17.899999999999999</v>
      </c>
      <c r="E36" s="413">
        <v>16.8</v>
      </c>
      <c r="F36" s="413">
        <v>16.7</v>
      </c>
      <c r="G36" s="413">
        <v>16.5</v>
      </c>
      <c r="H36" s="413">
        <v>16.3</v>
      </c>
      <c r="I36" s="413">
        <v>16</v>
      </c>
      <c r="J36" s="908">
        <v>15.6</v>
      </c>
    </row>
    <row r="37" spans="1:10" ht="14.25" customHeight="1" x14ac:dyDescent="0.2">
      <c r="A37" s="407" t="s">
        <v>785</v>
      </c>
      <c r="B37" s="909">
        <v>21</v>
      </c>
      <c r="C37" s="413">
        <v>20.7</v>
      </c>
      <c r="D37" s="413">
        <v>20.100000000000001</v>
      </c>
      <c r="E37" s="413">
        <v>18.899999999999999</v>
      </c>
      <c r="F37" s="413">
        <v>18.7</v>
      </c>
      <c r="G37" s="413">
        <v>18.5</v>
      </c>
      <c r="H37" s="413">
        <v>18.2</v>
      </c>
      <c r="I37" s="413">
        <v>17.899999999999999</v>
      </c>
      <c r="J37" s="908">
        <v>17.5</v>
      </c>
    </row>
    <row r="38" spans="1:10" ht="14.25" customHeight="1" x14ac:dyDescent="0.2">
      <c r="A38" s="407" t="s">
        <v>786</v>
      </c>
      <c r="B38" s="909">
        <v>24.3</v>
      </c>
      <c r="C38" s="413">
        <v>24.7</v>
      </c>
      <c r="D38" s="413">
        <v>24.1</v>
      </c>
      <c r="E38" s="413">
        <v>22.1</v>
      </c>
      <c r="F38" s="413">
        <v>21.8</v>
      </c>
      <c r="G38" s="413">
        <v>21.6</v>
      </c>
      <c r="H38" s="413">
        <v>21.3</v>
      </c>
      <c r="I38" s="413">
        <v>20.7</v>
      </c>
      <c r="J38" s="908">
        <v>20.3</v>
      </c>
    </row>
    <row r="39" spans="1:10" ht="14.25" customHeight="1" x14ac:dyDescent="0.2">
      <c r="A39" s="407" t="s">
        <v>787</v>
      </c>
      <c r="B39" s="909">
        <v>18.399999999999999</v>
      </c>
      <c r="C39" s="413">
        <v>17.399999999999999</v>
      </c>
      <c r="D39" s="413">
        <v>17.100000000000001</v>
      </c>
      <c r="E39" s="413">
        <v>16.3</v>
      </c>
      <c r="F39" s="413">
        <v>16.399999999999999</v>
      </c>
      <c r="G39" s="413">
        <v>15.9</v>
      </c>
      <c r="H39" s="413">
        <v>15.7</v>
      </c>
      <c r="I39" s="413">
        <v>15.6</v>
      </c>
      <c r="J39" s="908">
        <v>15.4</v>
      </c>
    </row>
    <row r="40" spans="1:10" ht="14.25" customHeight="1" x14ac:dyDescent="0.2">
      <c r="A40" s="407" t="s">
        <v>788</v>
      </c>
      <c r="B40" s="909">
        <v>20.6</v>
      </c>
      <c r="C40" s="413">
        <v>19.7</v>
      </c>
      <c r="D40" s="413">
        <v>19.2</v>
      </c>
      <c r="E40" s="413">
        <v>18.399999999999999</v>
      </c>
      <c r="F40" s="413">
        <v>18.399999999999999</v>
      </c>
      <c r="G40" s="413">
        <v>18</v>
      </c>
      <c r="H40" s="413">
        <v>17.7</v>
      </c>
      <c r="I40" s="413">
        <v>17.5</v>
      </c>
      <c r="J40" s="908">
        <v>17.3</v>
      </c>
    </row>
    <row r="41" spans="1:10" ht="14.25" customHeight="1" x14ac:dyDescent="0.2">
      <c r="A41" s="407" t="s">
        <v>789</v>
      </c>
      <c r="B41" s="909">
        <v>24</v>
      </c>
      <c r="C41" s="413">
        <v>23.7</v>
      </c>
      <c r="D41" s="413">
        <v>23.2</v>
      </c>
      <c r="E41" s="413">
        <v>21.6</v>
      </c>
      <c r="F41" s="413">
        <v>21.5</v>
      </c>
      <c r="G41" s="413">
        <v>21</v>
      </c>
      <c r="H41" s="413">
        <v>20.7</v>
      </c>
      <c r="I41" s="413">
        <v>20.3</v>
      </c>
      <c r="J41" s="908">
        <v>20.100000000000001</v>
      </c>
    </row>
    <row r="42" spans="1:10" ht="14.25" customHeight="1" x14ac:dyDescent="0.2">
      <c r="A42" s="409"/>
      <c r="B42" s="410"/>
      <c r="C42" s="405"/>
      <c r="D42" s="405"/>
      <c r="E42" s="405"/>
      <c r="F42" s="405"/>
      <c r="G42" s="906"/>
      <c r="H42" s="906"/>
      <c r="I42" s="906"/>
      <c r="J42" s="906"/>
    </row>
    <row r="43" spans="1:10" ht="14.25" customHeight="1" thickBot="1" x14ac:dyDescent="0.25">
      <c r="A43" s="411" t="s">
        <v>790</v>
      </c>
      <c r="B43" s="403"/>
      <c r="C43" s="404"/>
      <c r="D43" s="404"/>
      <c r="E43" s="404"/>
      <c r="F43" s="404"/>
      <c r="G43" s="906"/>
      <c r="H43" s="906"/>
      <c r="I43" s="906"/>
      <c r="J43" s="906"/>
    </row>
    <row r="44" spans="1:10" ht="14.25" customHeight="1" thickBot="1" x14ac:dyDescent="0.2">
      <c r="A44" s="406" t="s">
        <v>572</v>
      </c>
      <c r="B44" s="905" t="s">
        <v>1364</v>
      </c>
      <c r="C44" s="905" t="s">
        <v>580</v>
      </c>
      <c r="D44" s="904" t="s">
        <v>131</v>
      </c>
      <c r="E44" s="904" t="s">
        <v>132</v>
      </c>
      <c r="F44" s="904" t="s">
        <v>133</v>
      </c>
      <c r="G44" s="904" t="s">
        <v>134</v>
      </c>
      <c r="H44" s="904" t="s">
        <v>135</v>
      </c>
      <c r="I44" s="904" t="s">
        <v>136</v>
      </c>
      <c r="J44" s="904" t="s">
        <v>137</v>
      </c>
    </row>
    <row r="45" spans="1:10" ht="14.25" customHeight="1" x14ac:dyDescent="0.2">
      <c r="A45" s="412" t="s">
        <v>784</v>
      </c>
      <c r="B45" s="408">
        <v>11.9</v>
      </c>
      <c r="C45" s="413">
        <v>11.5</v>
      </c>
      <c r="D45" s="413">
        <v>11.3</v>
      </c>
      <c r="E45" s="413">
        <v>11</v>
      </c>
      <c r="F45" s="413">
        <v>11</v>
      </c>
      <c r="G45" s="413">
        <v>10.8</v>
      </c>
      <c r="H45" s="907">
        <v>10.8</v>
      </c>
      <c r="I45" s="907">
        <v>10.8</v>
      </c>
      <c r="J45" s="907">
        <v>10.5</v>
      </c>
    </row>
    <row r="46" spans="1:10" ht="14.25" customHeight="1" x14ac:dyDescent="0.2">
      <c r="A46" s="414" t="s">
        <v>785</v>
      </c>
      <c r="B46" s="408">
        <v>13.3</v>
      </c>
      <c r="C46" s="413">
        <v>12.9</v>
      </c>
      <c r="D46" s="413">
        <v>12.6</v>
      </c>
      <c r="E46" s="413">
        <v>12.3</v>
      </c>
      <c r="F46" s="413">
        <v>12.3</v>
      </c>
      <c r="G46" s="413">
        <v>12.1</v>
      </c>
      <c r="H46" s="907">
        <v>12.1</v>
      </c>
      <c r="I46" s="907">
        <v>12.1</v>
      </c>
      <c r="J46" s="907">
        <v>11.8</v>
      </c>
    </row>
    <row r="47" spans="1:10" ht="14.25" customHeight="1" x14ac:dyDescent="0.2">
      <c r="A47" s="412" t="s">
        <v>791</v>
      </c>
      <c r="B47" s="408">
        <v>15.3</v>
      </c>
      <c r="C47" s="413">
        <v>15.3</v>
      </c>
      <c r="D47" s="413">
        <v>15.1</v>
      </c>
      <c r="E47" s="413">
        <v>14.4</v>
      </c>
      <c r="F47" s="413">
        <v>14.3</v>
      </c>
      <c r="G47" s="413">
        <v>14.1</v>
      </c>
      <c r="H47" s="907">
        <v>14.2</v>
      </c>
      <c r="I47" s="907">
        <v>13.9</v>
      </c>
      <c r="J47" s="907">
        <v>13.6</v>
      </c>
    </row>
    <row r="48" spans="1:10" ht="14.25" customHeight="1" x14ac:dyDescent="0.2">
      <c r="A48" s="415" t="s">
        <v>787</v>
      </c>
      <c r="B48" s="408">
        <v>11.6</v>
      </c>
      <c r="C48" s="413">
        <v>10.8</v>
      </c>
      <c r="D48" s="413">
        <v>10.8</v>
      </c>
      <c r="E48" s="413">
        <v>10.7</v>
      </c>
      <c r="F48" s="413">
        <v>10.8</v>
      </c>
      <c r="G48" s="413">
        <v>10.4</v>
      </c>
      <c r="H48" s="907">
        <v>10.5</v>
      </c>
      <c r="I48" s="907">
        <v>10.5</v>
      </c>
      <c r="J48" s="907">
        <v>10.3</v>
      </c>
    </row>
    <row r="49" spans="1:10" ht="14.25" customHeight="1" x14ac:dyDescent="0.2">
      <c r="A49" s="415" t="s">
        <v>788</v>
      </c>
      <c r="B49" s="408">
        <v>13</v>
      </c>
      <c r="C49" s="416">
        <v>12.2</v>
      </c>
      <c r="D49" s="416">
        <v>12.1</v>
      </c>
      <c r="E49" s="416">
        <v>12</v>
      </c>
      <c r="F49" s="416">
        <v>12.1</v>
      </c>
      <c r="G49" s="416">
        <v>11.7</v>
      </c>
      <c r="H49" s="907">
        <v>11.8</v>
      </c>
      <c r="I49" s="907">
        <v>11.8</v>
      </c>
      <c r="J49" s="907">
        <v>11.6</v>
      </c>
    </row>
    <row r="50" spans="1:10" ht="14.25" customHeight="1" x14ac:dyDescent="0.2">
      <c r="A50" s="415" t="s">
        <v>789</v>
      </c>
      <c r="B50" s="408">
        <v>15</v>
      </c>
      <c r="C50" s="413">
        <v>14.7</v>
      </c>
      <c r="D50" s="413">
        <v>14.5</v>
      </c>
      <c r="E50" s="413">
        <v>14.1</v>
      </c>
      <c r="F50" s="413">
        <v>14.1</v>
      </c>
      <c r="G50" s="413">
        <v>13.7</v>
      </c>
      <c r="H50" s="907">
        <v>13.8</v>
      </c>
      <c r="I50" s="907">
        <v>13.6</v>
      </c>
      <c r="J50" s="907">
        <v>13.5</v>
      </c>
    </row>
    <row r="51" spans="1:10" ht="14.25" customHeight="1" thickBot="1" x14ac:dyDescent="0.25">
      <c r="A51" s="415"/>
      <c r="B51" s="403"/>
      <c r="C51" s="404"/>
      <c r="D51" s="404"/>
      <c r="E51" s="404"/>
      <c r="F51" s="404"/>
      <c r="G51" s="906"/>
      <c r="H51" s="906"/>
      <c r="I51" s="906"/>
      <c r="J51" s="906"/>
    </row>
    <row r="52" spans="1:10" ht="14.25" customHeight="1" thickBot="1" x14ac:dyDescent="0.25">
      <c r="A52" s="417" t="s">
        <v>792</v>
      </c>
      <c r="B52" s="905" t="s">
        <v>1437</v>
      </c>
      <c r="C52" s="905" t="s">
        <v>1166</v>
      </c>
      <c r="D52" s="904" t="s">
        <v>1167</v>
      </c>
      <c r="E52" s="904" t="s">
        <v>1168</v>
      </c>
      <c r="F52" s="904" t="s">
        <v>133</v>
      </c>
      <c r="G52" s="904" t="s">
        <v>1169</v>
      </c>
      <c r="H52" s="904" t="s">
        <v>1170</v>
      </c>
      <c r="I52" s="904" t="s">
        <v>136</v>
      </c>
      <c r="J52" s="904" t="s">
        <v>137</v>
      </c>
    </row>
    <row r="53" spans="1:10" ht="14.25" customHeight="1" x14ac:dyDescent="0.2">
      <c r="A53" s="407" t="s">
        <v>793</v>
      </c>
      <c r="B53" s="418">
        <v>28081</v>
      </c>
      <c r="C53" s="419">
        <v>27555</v>
      </c>
      <c r="D53" s="419">
        <v>27360</v>
      </c>
      <c r="E53" s="419">
        <v>26958</v>
      </c>
      <c r="F53" s="419">
        <v>26268</v>
      </c>
      <c r="G53" s="419">
        <v>26516</v>
      </c>
      <c r="H53" s="419">
        <v>25903</v>
      </c>
      <c r="I53" s="419">
        <v>26267</v>
      </c>
      <c r="J53" s="903">
        <v>26240</v>
      </c>
    </row>
    <row r="54" spans="1:10" ht="14.25" customHeight="1" x14ac:dyDescent="0.2">
      <c r="A54" s="407" t="s">
        <v>794</v>
      </c>
      <c r="B54" s="418">
        <v>601713</v>
      </c>
      <c r="C54" s="419">
        <v>555688</v>
      </c>
      <c r="D54" s="419">
        <v>588704</v>
      </c>
      <c r="E54" s="419">
        <v>598951</v>
      </c>
      <c r="F54" s="419">
        <v>595710</v>
      </c>
      <c r="G54" s="419">
        <v>576317</v>
      </c>
      <c r="H54" s="419">
        <v>588879</v>
      </c>
      <c r="I54" s="419">
        <v>592384</v>
      </c>
      <c r="J54" s="903">
        <v>603484</v>
      </c>
    </row>
    <row r="55" spans="1:10" ht="14.25" customHeight="1" x14ac:dyDescent="0.2">
      <c r="A55" s="420" t="s">
        <v>795</v>
      </c>
      <c r="B55" s="421">
        <v>4.7</v>
      </c>
      <c r="C55" s="422">
        <v>5</v>
      </c>
      <c r="D55" s="422">
        <v>4.5999999999999996</v>
      </c>
      <c r="E55" s="422">
        <v>4.5</v>
      </c>
      <c r="F55" s="422">
        <v>4.4000000000000004</v>
      </c>
      <c r="G55" s="422">
        <v>4.5999999999999996</v>
      </c>
      <c r="H55" s="422">
        <v>4.4000000000000004</v>
      </c>
      <c r="I55" s="422">
        <v>4.4000000000000004</v>
      </c>
      <c r="J55" s="902">
        <v>4.3</v>
      </c>
    </row>
    <row r="56" spans="1:10" ht="14.25" customHeight="1" x14ac:dyDescent="0.2">
      <c r="A56" s="423" t="s">
        <v>1171</v>
      </c>
      <c r="B56" s="901"/>
      <c r="C56" s="900"/>
      <c r="D56" s="900"/>
      <c r="E56" s="900"/>
      <c r="F56" s="900"/>
      <c r="G56" s="899"/>
      <c r="H56" s="899"/>
      <c r="I56" s="899"/>
      <c r="J56" s="899"/>
    </row>
    <row r="57" spans="1:10" ht="14.25" customHeight="1" x14ac:dyDescent="0.15">
      <c r="A57" s="898"/>
      <c r="B57" s="897"/>
      <c r="C57" s="896"/>
      <c r="D57" s="896"/>
      <c r="E57" s="896"/>
      <c r="F57" s="896"/>
      <c r="G57" s="896"/>
      <c r="H57" s="896"/>
      <c r="I57" s="896"/>
      <c r="J57" s="896"/>
    </row>
    <row r="58" spans="1:10" ht="15" customHeight="1" x14ac:dyDescent="0.15">
      <c r="A58" s="896"/>
      <c r="B58" s="896"/>
      <c r="C58" s="896"/>
      <c r="D58" s="896"/>
      <c r="E58" s="896"/>
      <c r="F58" s="896"/>
      <c r="G58" s="896"/>
      <c r="H58" s="896"/>
      <c r="I58" s="896"/>
      <c r="J58" s="896"/>
    </row>
    <row r="59" spans="1:10" ht="15" customHeight="1" x14ac:dyDescent="0.15">
      <c r="A59" s="896"/>
      <c r="B59" s="896"/>
      <c r="C59" s="896"/>
      <c r="D59" s="896"/>
      <c r="E59" s="896"/>
      <c r="F59" s="896"/>
      <c r="G59" s="896"/>
      <c r="H59" s="896"/>
      <c r="I59" s="896"/>
      <c r="J59" s="896"/>
    </row>
    <row r="60" spans="1:10" ht="15" customHeight="1" x14ac:dyDescent="0.15">
      <c r="A60" s="896"/>
      <c r="B60" s="896"/>
      <c r="C60" s="896"/>
      <c r="D60" s="896"/>
      <c r="E60" s="896"/>
      <c r="F60" s="896"/>
      <c r="G60" s="896"/>
      <c r="H60" s="896"/>
      <c r="I60" s="896"/>
      <c r="J60" s="896"/>
    </row>
    <row r="61" spans="1:10" ht="15" customHeight="1" x14ac:dyDescent="0.15"/>
    <row r="62" spans="1:10" ht="15" customHeight="1" x14ac:dyDescent="0.15"/>
    <row r="63" spans="1:10" ht="15" customHeight="1" x14ac:dyDescent="0.15"/>
    <row r="64" spans="1:1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sheetData>
  <pageMargins left="0.7" right="0.7" top="0.75" bottom="0.75" header="0.3" footer="0.3"/>
  <pageSetup paperSize="9" scale="85" pageOrder="overThenDown" orientation="portrait" r:id="rId1"/>
  <headerFooter>
    <oddHeader>&amp;R&amp;"Arial,Normal"&amp;8Risk, liquidity and capital management</oddHeader>
    <oddFooter>&amp;C&amp;7Fact book - Q1  2017</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J68"/>
  <sheetViews>
    <sheetView view="pageLayout" topLeftCell="A31" zoomScaleNormal="100" zoomScaleSheetLayoutView="100" workbookViewId="0">
      <selection activeCell="I8" sqref="I8"/>
    </sheetView>
  </sheetViews>
  <sheetFormatPr defaultRowHeight="15" x14ac:dyDescent="0.25"/>
  <cols>
    <col min="1" max="1" width="41.1640625" style="885" customWidth="1"/>
    <col min="2" max="10" width="9.6640625" style="885" customWidth="1"/>
    <col min="11" max="16384" width="9.33203125" style="885"/>
  </cols>
  <sheetData>
    <row r="1" spans="1:10" ht="15" customHeight="1" x14ac:dyDescent="0.25">
      <c r="A1" s="1176" t="s">
        <v>796</v>
      </c>
      <c r="B1" s="947"/>
      <c r="C1" s="946"/>
      <c r="D1" s="946"/>
      <c r="E1" s="946"/>
      <c r="F1" s="946"/>
      <c r="G1" s="946"/>
      <c r="H1" s="945"/>
      <c r="I1" s="896"/>
      <c r="J1" s="896"/>
    </row>
    <row r="2" spans="1:10" ht="15" customHeight="1" thickBot="1" x14ac:dyDescent="0.3">
      <c r="A2" s="945"/>
      <c r="B2" s="947"/>
      <c r="C2" s="946"/>
      <c r="D2" s="946"/>
      <c r="E2" s="946"/>
      <c r="F2" s="946"/>
      <c r="G2" s="946"/>
      <c r="H2" s="945"/>
      <c r="I2" s="896"/>
      <c r="J2" s="896"/>
    </row>
    <row r="3" spans="1:10" ht="15" customHeight="1" thickBot="1" x14ac:dyDescent="0.3">
      <c r="A3" s="964" t="s">
        <v>130</v>
      </c>
      <c r="B3" s="943" t="s">
        <v>1364</v>
      </c>
      <c r="C3" s="943" t="s">
        <v>580</v>
      </c>
      <c r="D3" s="942" t="s">
        <v>131</v>
      </c>
      <c r="E3" s="942" t="s">
        <v>132</v>
      </c>
      <c r="F3" s="942" t="s">
        <v>133</v>
      </c>
      <c r="G3" s="942" t="s">
        <v>134</v>
      </c>
      <c r="H3" s="941" t="s">
        <v>135</v>
      </c>
      <c r="I3" s="941" t="s">
        <v>136</v>
      </c>
      <c r="J3" s="941" t="s">
        <v>137</v>
      </c>
    </row>
    <row r="4" spans="1:10" ht="15" customHeight="1" x14ac:dyDescent="0.25">
      <c r="A4" s="923" t="s">
        <v>797</v>
      </c>
      <c r="B4" s="982">
        <v>109367</v>
      </c>
      <c r="C4" s="982">
        <v>107512</v>
      </c>
      <c r="D4" s="982">
        <v>111732</v>
      </c>
      <c r="E4" s="982">
        <v>116573</v>
      </c>
      <c r="F4" s="982">
        <v>115563</v>
      </c>
      <c r="G4" s="982">
        <v>116978</v>
      </c>
      <c r="H4" s="982">
        <v>116937</v>
      </c>
      <c r="I4" s="982">
        <v>117383</v>
      </c>
      <c r="J4" s="974">
        <v>124240</v>
      </c>
    </row>
    <row r="5" spans="1:10" ht="15" customHeight="1" x14ac:dyDescent="0.25">
      <c r="A5" s="917" t="s">
        <v>798</v>
      </c>
      <c r="B5" s="981">
        <v>95152</v>
      </c>
      <c r="C5" s="981">
        <v>93958</v>
      </c>
      <c r="D5" s="981">
        <v>97861</v>
      </c>
      <c r="E5" s="981">
        <v>102962</v>
      </c>
      <c r="F5" s="981">
        <v>102135</v>
      </c>
      <c r="G5" s="981">
        <v>103717</v>
      </c>
      <c r="H5" s="981">
        <v>103276</v>
      </c>
      <c r="I5" s="981">
        <v>103590</v>
      </c>
      <c r="J5" s="978">
        <v>110376</v>
      </c>
    </row>
    <row r="6" spans="1:10" ht="15" customHeight="1" x14ac:dyDescent="0.25">
      <c r="A6" s="917" t="s">
        <v>799</v>
      </c>
      <c r="B6" s="981">
        <v>61367</v>
      </c>
      <c r="C6" s="981">
        <v>62212</v>
      </c>
      <c r="D6" s="981">
        <v>65523</v>
      </c>
      <c r="E6" s="981">
        <v>70430</v>
      </c>
      <c r="F6" s="981">
        <v>69565</v>
      </c>
      <c r="G6" s="981">
        <v>70371</v>
      </c>
      <c r="H6" s="981">
        <v>69761</v>
      </c>
      <c r="I6" s="981">
        <v>69227</v>
      </c>
      <c r="J6" s="978">
        <v>73960</v>
      </c>
    </row>
    <row r="7" spans="1:10" ht="15" customHeight="1" x14ac:dyDescent="0.25">
      <c r="A7" s="925" t="s">
        <v>800</v>
      </c>
      <c r="B7" s="981">
        <v>48359</v>
      </c>
      <c r="C7" s="981">
        <v>48585</v>
      </c>
      <c r="D7" s="981">
        <v>51110</v>
      </c>
      <c r="E7" s="981">
        <v>55528</v>
      </c>
      <c r="F7" s="981">
        <v>55249</v>
      </c>
      <c r="G7" s="981">
        <v>56211</v>
      </c>
      <c r="H7" s="981">
        <v>55165</v>
      </c>
      <c r="I7" s="981">
        <v>54971</v>
      </c>
      <c r="J7" s="978">
        <v>50834</v>
      </c>
    </row>
    <row r="8" spans="1:10" ht="15" customHeight="1" x14ac:dyDescent="0.25">
      <c r="A8" s="925" t="s">
        <v>801</v>
      </c>
      <c r="B8" s="978">
        <v>13009</v>
      </c>
      <c r="C8" s="978">
        <v>13627</v>
      </c>
      <c r="D8" s="978">
        <v>14413</v>
      </c>
      <c r="E8" s="978">
        <v>14902</v>
      </c>
      <c r="F8" s="978">
        <v>14316</v>
      </c>
      <c r="G8" s="978">
        <v>14160</v>
      </c>
      <c r="H8" s="978">
        <v>14596</v>
      </c>
      <c r="I8" s="978">
        <v>14255</v>
      </c>
      <c r="J8" s="978">
        <v>23126</v>
      </c>
    </row>
    <row r="9" spans="1:10" ht="15" customHeight="1" x14ac:dyDescent="0.25">
      <c r="A9" s="917" t="s">
        <v>802</v>
      </c>
      <c r="B9" s="978">
        <v>8774</v>
      </c>
      <c r="C9" s="978">
        <v>7144</v>
      </c>
      <c r="D9" s="978">
        <v>7075</v>
      </c>
      <c r="E9" s="978">
        <v>7742</v>
      </c>
      <c r="F9" s="978">
        <v>8218</v>
      </c>
      <c r="G9" s="978">
        <v>8526</v>
      </c>
      <c r="H9" s="978">
        <v>9080</v>
      </c>
      <c r="I9" s="978">
        <v>9047</v>
      </c>
      <c r="J9" s="978">
        <v>10017</v>
      </c>
    </row>
    <row r="10" spans="1:10" ht="15" customHeight="1" x14ac:dyDescent="0.25">
      <c r="A10" s="917" t="s">
        <v>803</v>
      </c>
      <c r="B10" s="978">
        <v>21863</v>
      </c>
      <c r="C10" s="978">
        <v>21933</v>
      </c>
      <c r="D10" s="978">
        <v>22018</v>
      </c>
      <c r="E10" s="978">
        <v>22427</v>
      </c>
      <c r="F10" s="978">
        <v>22059</v>
      </c>
      <c r="G10" s="978">
        <v>22520</v>
      </c>
      <c r="H10" s="978">
        <v>22515</v>
      </c>
      <c r="I10" s="978">
        <v>23315</v>
      </c>
      <c r="J10" s="978">
        <v>23663</v>
      </c>
    </row>
    <row r="11" spans="1:10" ht="15" customHeight="1" x14ac:dyDescent="0.25">
      <c r="A11" s="917" t="s">
        <v>804</v>
      </c>
      <c r="B11" s="978">
        <v>830</v>
      </c>
      <c r="C11" s="978">
        <v>828</v>
      </c>
      <c r="D11" s="978">
        <v>823</v>
      </c>
      <c r="E11" s="978"/>
      <c r="F11" s="978"/>
      <c r="G11" s="978"/>
      <c r="H11" s="978"/>
      <c r="I11" s="978"/>
      <c r="J11" s="978"/>
    </row>
    <row r="12" spans="1:10" ht="15" customHeight="1" x14ac:dyDescent="0.25">
      <c r="A12" s="917" t="s">
        <v>805</v>
      </c>
      <c r="B12" s="978">
        <v>2316</v>
      </c>
      <c r="C12" s="978">
        <v>1841</v>
      </c>
      <c r="D12" s="978">
        <v>2422</v>
      </c>
      <c r="E12" s="978">
        <v>2363</v>
      </c>
      <c r="F12" s="978">
        <v>2294</v>
      </c>
      <c r="G12" s="978">
        <v>2300</v>
      </c>
      <c r="H12" s="978">
        <v>1920</v>
      </c>
      <c r="I12" s="978">
        <v>2001</v>
      </c>
      <c r="J12" s="978">
        <v>2736</v>
      </c>
    </row>
    <row r="13" spans="1:10" ht="15" customHeight="1" x14ac:dyDescent="0.25">
      <c r="A13" s="917" t="s">
        <v>806</v>
      </c>
      <c r="B13" s="978">
        <v>14215</v>
      </c>
      <c r="C13" s="978">
        <v>13554</v>
      </c>
      <c r="D13" s="978">
        <v>13871</v>
      </c>
      <c r="E13" s="978">
        <v>13611</v>
      </c>
      <c r="F13" s="978">
        <v>13428</v>
      </c>
      <c r="G13" s="978">
        <v>13261</v>
      </c>
      <c r="H13" s="978">
        <v>13661</v>
      </c>
      <c r="I13" s="978">
        <v>13793</v>
      </c>
      <c r="J13" s="978">
        <v>13864</v>
      </c>
    </row>
    <row r="14" spans="1:10" ht="15" customHeight="1" x14ac:dyDescent="0.25">
      <c r="A14" s="917" t="s">
        <v>807</v>
      </c>
      <c r="B14" s="978">
        <v>994</v>
      </c>
      <c r="C14" s="978">
        <v>657</v>
      </c>
      <c r="D14" s="978">
        <v>1200</v>
      </c>
      <c r="E14" s="978">
        <v>1086</v>
      </c>
      <c r="F14" s="978">
        <v>971</v>
      </c>
      <c r="G14" s="978">
        <v>773</v>
      </c>
      <c r="H14" s="978">
        <v>852</v>
      </c>
      <c r="I14" s="978">
        <v>659</v>
      </c>
      <c r="J14" s="978">
        <v>865</v>
      </c>
    </row>
    <row r="15" spans="1:10" ht="15" customHeight="1" x14ac:dyDescent="0.25">
      <c r="A15" s="917" t="s">
        <v>803</v>
      </c>
      <c r="B15" s="978">
        <v>6121</v>
      </c>
      <c r="C15" s="978">
        <v>6086</v>
      </c>
      <c r="D15" s="978">
        <v>5981</v>
      </c>
      <c r="E15" s="978">
        <v>5993</v>
      </c>
      <c r="F15" s="978">
        <v>5968</v>
      </c>
      <c r="G15" s="978">
        <v>6024</v>
      </c>
      <c r="H15" s="978">
        <v>6079</v>
      </c>
      <c r="I15" s="978">
        <v>6257</v>
      </c>
      <c r="J15" s="978">
        <v>6221</v>
      </c>
    </row>
    <row r="16" spans="1:10" ht="15" customHeight="1" x14ac:dyDescent="0.25">
      <c r="A16" s="917" t="s">
        <v>805</v>
      </c>
      <c r="B16" s="978">
        <v>7099</v>
      </c>
      <c r="C16" s="978">
        <v>6811</v>
      </c>
      <c r="D16" s="978">
        <v>6690</v>
      </c>
      <c r="E16" s="978">
        <v>6531</v>
      </c>
      <c r="F16" s="978">
        <v>6490</v>
      </c>
      <c r="G16" s="978">
        <v>6465</v>
      </c>
      <c r="H16" s="978">
        <v>6730</v>
      </c>
      <c r="I16" s="978">
        <v>6877</v>
      </c>
      <c r="J16" s="978">
        <v>6777</v>
      </c>
    </row>
    <row r="17" spans="1:10" ht="15" customHeight="1" x14ac:dyDescent="0.25">
      <c r="A17" s="980"/>
      <c r="B17" s="979"/>
      <c r="C17" s="979"/>
      <c r="D17" s="979"/>
      <c r="E17" s="979"/>
      <c r="F17" s="979"/>
      <c r="G17" s="979"/>
      <c r="H17" s="979"/>
      <c r="I17" s="979"/>
      <c r="J17" s="979"/>
    </row>
    <row r="18" spans="1:10" ht="15" customHeight="1" x14ac:dyDescent="0.25">
      <c r="A18" s="923" t="s">
        <v>808</v>
      </c>
      <c r="B18" s="974">
        <v>1607</v>
      </c>
      <c r="C18" s="974">
        <v>1798</v>
      </c>
      <c r="D18" s="974">
        <v>1828</v>
      </c>
      <c r="E18" s="974">
        <v>1889</v>
      </c>
      <c r="F18" s="974">
        <v>1704</v>
      </c>
      <c r="G18" s="974">
        <v>1751</v>
      </c>
      <c r="H18" s="974">
        <v>1938</v>
      </c>
      <c r="I18" s="974">
        <v>2061</v>
      </c>
      <c r="J18" s="974">
        <v>2460</v>
      </c>
    </row>
    <row r="19" spans="1:10" ht="15" customHeight="1" x14ac:dyDescent="0.25">
      <c r="A19" s="980"/>
      <c r="B19" s="979"/>
      <c r="C19" s="979"/>
      <c r="D19" s="979"/>
      <c r="E19" s="979"/>
      <c r="F19" s="979"/>
      <c r="G19" s="979"/>
      <c r="H19" s="979"/>
      <c r="I19" s="979"/>
      <c r="J19" s="979"/>
    </row>
    <row r="20" spans="1:10" ht="15" customHeight="1" x14ac:dyDescent="0.25">
      <c r="A20" s="923" t="s">
        <v>809</v>
      </c>
      <c r="B20" s="974">
        <v>3635</v>
      </c>
      <c r="C20" s="974">
        <v>4474</v>
      </c>
      <c r="D20" s="974">
        <v>4758</v>
      </c>
      <c r="E20" s="974">
        <v>6578</v>
      </c>
      <c r="F20" s="974">
        <v>6922</v>
      </c>
      <c r="G20" s="974">
        <v>6534</v>
      </c>
      <c r="H20" s="974">
        <v>6903</v>
      </c>
      <c r="I20" s="974">
        <v>8698</v>
      </c>
      <c r="J20" s="974">
        <v>7783</v>
      </c>
    </row>
    <row r="21" spans="1:10" ht="15" customHeight="1" x14ac:dyDescent="0.25">
      <c r="A21" s="917" t="s">
        <v>810</v>
      </c>
      <c r="B21" s="978">
        <v>2457</v>
      </c>
      <c r="C21" s="978">
        <v>2942</v>
      </c>
      <c r="D21" s="978">
        <v>3609</v>
      </c>
      <c r="E21" s="978">
        <v>3188</v>
      </c>
      <c r="F21" s="978">
        <v>3698</v>
      </c>
      <c r="G21" s="978">
        <v>2990</v>
      </c>
      <c r="H21" s="978">
        <v>3385</v>
      </c>
      <c r="I21" s="978">
        <v>4902</v>
      </c>
      <c r="J21" s="978">
        <v>4071</v>
      </c>
    </row>
    <row r="22" spans="1:10" ht="15" customHeight="1" x14ac:dyDescent="0.25">
      <c r="A22" s="917" t="s">
        <v>846</v>
      </c>
      <c r="B22" s="978">
        <v>1178</v>
      </c>
      <c r="C22" s="978">
        <v>928</v>
      </c>
      <c r="D22" s="978">
        <v>1149</v>
      </c>
      <c r="E22" s="978">
        <v>1161</v>
      </c>
      <c r="F22" s="978">
        <v>1096</v>
      </c>
      <c r="G22" s="978">
        <v>1209</v>
      </c>
      <c r="H22" s="978">
        <v>1157</v>
      </c>
      <c r="I22" s="978">
        <v>1347</v>
      </c>
      <c r="J22" s="978">
        <v>1507</v>
      </c>
    </row>
    <row r="23" spans="1:10" ht="15" customHeight="1" x14ac:dyDescent="0.25">
      <c r="A23" s="917" t="s">
        <v>811</v>
      </c>
      <c r="B23" s="978">
        <v>0</v>
      </c>
      <c r="C23" s="978">
        <v>604</v>
      </c>
      <c r="D23" s="978">
        <v>0</v>
      </c>
      <c r="E23" s="978">
        <v>2229</v>
      </c>
      <c r="F23" s="978">
        <v>2128</v>
      </c>
      <c r="G23" s="978">
        <v>2335</v>
      </c>
      <c r="H23" s="978">
        <v>2361</v>
      </c>
      <c r="I23" s="978">
        <v>2449</v>
      </c>
      <c r="J23" s="978">
        <v>2205</v>
      </c>
    </row>
    <row r="24" spans="1:10" ht="15" customHeight="1" x14ac:dyDescent="0.25">
      <c r="A24" s="965"/>
      <c r="B24" s="978"/>
      <c r="C24" s="978"/>
      <c r="D24" s="978"/>
      <c r="E24" s="978"/>
      <c r="F24" s="978"/>
      <c r="G24" s="978"/>
      <c r="H24" s="978"/>
      <c r="I24" s="978"/>
      <c r="J24" s="978"/>
    </row>
    <row r="25" spans="1:10" ht="15" customHeight="1" x14ac:dyDescent="0.25">
      <c r="A25" s="923" t="s">
        <v>812</v>
      </c>
      <c r="B25" s="974">
        <v>16809</v>
      </c>
      <c r="C25" s="974">
        <v>16873</v>
      </c>
      <c r="D25" s="974">
        <v>16873</v>
      </c>
      <c r="E25" s="974">
        <v>16873</v>
      </c>
      <c r="F25" s="974">
        <v>16873</v>
      </c>
      <c r="G25" s="974">
        <v>17031</v>
      </c>
      <c r="H25" s="974">
        <v>17031</v>
      </c>
      <c r="I25" s="974">
        <v>17031</v>
      </c>
      <c r="J25" s="974">
        <v>17031</v>
      </c>
    </row>
    <row r="26" spans="1:10" ht="15" customHeight="1" x14ac:dyDescent="0.25">
      <c r="A26" s="965"/>
      <c r="B26" s="977"/>
      <c r="C26" s="977"/>
      <c r="D26" s="977"/>
      <c r="E26" s="977"/>
      <c r="F26" s="977"/>
      <c r="G26" s="977"/>
      <c r="H26" s="977"/>
      <c r="I26" s="977"/>
      <c r="J26" s="977"/>
    </row>
    <row r="27" spans="1:10" ht="23.25" thickBot="1" x14ac:dyDescent="0.3">
      <c r="A27" s="976" t="s">
        <v>813</v>
      </c>
      <c r="B27" s="975">
        <v>2170</v>
      </c>
      <c r="C27" s="975">
        <v>2500</v>
      </c>
      <c r="D27" s="975">
        <v>1000</v>
      </c>
      <c r="E27" s="975">
        <v>1000</v>
      </c>
      <c r="F27" s="975">
        <v>2000</v>
      </c>
      <c r="G27" s="975">
        <v>1000</v>
      </c>
      <c r="H27" s="975">
        <v>3896</v>
      </c>
      <c r="I27" s="975">
        <v>4600</v>
      </c>
      <c r="J27" s="975"/>
    </row>
    <row r="28" spans="1:10" ht="15" customHeight="1" x14ac:dyDescent="0.25">
      <c r="A28" s="923" t="s">
        <v>814</v>
      </c>
      <c r="B28" s="974">
        <v>133588</v>
      </c>
      <c r="C28" s="974">
        <v>133157</v>
      </c>
      <c r="D28" s="974">
        <v>136191</v>
      </c>
      <c r="E28" s="974">
        <v>142913</v>
      </c>
      <c r="F28" s="974">
        <v>143063</v>
      </c>
      <c r="G28" s="974">
        <v>143294</v>
      </c>
      <c r="H28" s="974">
        <v>146705</v>
      </c>
      <c r="I28" s="974">
        <v>149772</v>
      </c>
      <c r="J28" s="974">
        <v>151514</v>
      </c>
    </row>
    <row r="29" spans="1:10" ht="15" customHeight="1" x14ac:dyDescent="0.25">
      <c r="A29" s="2734" t="s">
        <v>815</v>
      </c>
      <c r="B29" s="973"/>
      <c r="C29" s="973"/>
      <c r="D29" s="973"/>
      <c r="E29" s="973"/>
      <c r="F29" s="973"/>
      <c r="G29" s="973"/>
      <c r="H29" s="973"/>
      <c r="I29" s="973"/>
      <c r="J29" s="973"/>
    </row>
    <row r="30" spans="1:10" ht="15" customHeight="1" thickBot="1" x14ac:dyDescent="0.3">
      <c r="A30" s="2735"/>
      <c r="B30" s="972">
        <v>80152</v>
      </c>
      <c r="C30" s="972">
        <v>82655</v>
      </c>
      <c r="D30" s="972">
        <v>81873</v>
      </c>
      <c r="E30" s="972">
        <v>78049</v>
      </c>
      <c r="F30" s="972">
        <v>77215</v>
      </c>
      <c r="G30" s="972">
        <v>78533</v>
      </c>
      <c r="H30" s="972">
        <v>75493</v>
      </c>
      <c r="I30" s="972">
        <v>75350</v>
      </c>
      <c r="J30" s="972">
        <v>76728</v>
      </c>
    </row>
    <row r="31" spans="1:10" ht="15" customHeight="1" x14ac:dyDescent="0.25">
      <c r="A31" s="971" t="s">
        <v>425</v>
      </c>
      <c r="B31" s="970">
        <v>213740</v>
      </c>
      <c r="C31" s="970">
        <v>215812</v>
      </c>
      <c r="D31" s="970">
        <v>218064</v>
      </c>
      <c r="E31" s="970">
        <v>220962</v>
      </c>
      <c r="F31" s="970">
        <v>220277</v>
      </c>
      <c r="G31" s="970">
        <v>221827</v>
      </c>
      <c r="H31" s="970">
        <v>222198</v>
      </c>
      <c r="I31" s="970">
        <v>225122</v>
      </c>
      <c r="J31" s="970">
        <v>228242</v>
      </c>
    </row>
    <row r="32" spans="1:10" ht="15" customHeight="1" x14ac:dyDescent="0.25">
      <c r="A32" s="898"/>
      <c r="B32" s="968"/>
      <c r="C32" s="967"/>
      <c r="D32" s="966"/>
      <c r="E32" s="966"/>
      <c r="F32" s="966"/>
      <c r="G32" s="965"/>
      <c r="H32" s="965"/>
      <c r="I32" s="965"/>
      <c r="J32" s="965"/>
    </row>
    <row r="33" spans="1:10" ht="15" customHeight="1" x14ac:dyDescent="0.25">
      <c r="A33" s="896"/>
      <c r="B33" s="897"/>
      <c r="C33" s="896"/>
      <c r="D33" s="896"/>
      <c r="E33" s="896"/>
      <c r="F33" s="896"/>
      <c r="G33" s="896"/>
      <c r="H33" s="896"/>
      <c r="I33" s="896"/>
      <c r="J33" s="896"/>
    </row>
    <row r="34" spans="1:10" ht="15" customHeight="1" x14ac:dyDescent="0.25">
      <c r="A34" s="1177" t="s">
        <v>816</v>
      </c>
      <c r="B34" s="968"/>
      <c r="C34" s="967"/>
      <c r="D34" s="966"/>
      <c r="E34" s="966"/>
      <c r="F34" s="966"/>
      <c r="G34" s="965"/>
      <c r="H34" s="965"/>
      <c r="I34" s="965"/>
      <c r="J34" s="965"/>
    </row>
    <row r="35" spans="1:10" ht="15" customHeight="1" thickBot="1" x14ac:dyDescent="0.3">
      <c r="A35" s="969"/>
      <c r="B35" s="968"/>
      <c r="C35" s="967"/>
      <c r="D35" s="966"/>
      <c r="E35" s="966"/>
      <c r="F35" s="966"/>
      <c r="G35" s="965"/>
      <c r="H35" s="965"/>
      <c r="I35" s="965"/>
      <c r="J35" s="965"/>
    </row>
    <row r="36" spans="1:10" ht="15" customHeight="1" thickBot="1" x14ac:dyDescent="0.3">
      <c r="A36" s="964" t="s">
        <v>817</v>
      </c>
      <c r="B36" s="943" t="s">
        <v>1364</v>
      </c>
      <c r="C36" s="943" t="s">
        <v>580</v>
      </c>
      <c r="D36" s="942" t="s">
        <v>131</v>
      </c>
      <c r="E36" s="942" t="s">
        <v>132</v>
      </c>
      <c r="F36" s="942" t="s">
        <v>133</v>
      </c>
      <c r="G36" s="942" t="s">
        <v>134</v>
      </c>
      <c r="H36" s="941" t="s">
        <v>135</v>
      </c>
      <c r="I36" s="941" t="s">
        <v>136</v>
      </c>
      <c r="J36" s="941" t="s">
        <v>137</v>
      </c>
    </row>
    <row r="37" spans="1:10" ht="15" customHeight="1" x14ac:dyDescent="0.25">
      <c r="A37" s="955" t="s">
        <v>818</v>
      </c>
      <c r="B37" s="954">
        <v>0.19</v>
      </c>
      <c r="C37" s="953">
        <v>0.19</v>
      </c>
      <c r="D37" s="953">
        <v>0.19</v>
      </c>
      <c r="E37" s="953">
        <v>0.19</v>
      </c>
      <c r="F37" s="953">
        <v>0.19</v>
      </c>
      <c r="G37" s="953">
        <v>0.19</v>
      </c>
      <c r="H37" s="953">
        <v>0.2</v>
      </c>
      <c r="I37" s="953">
        <v>0.19</v>
      </c>
      <c r="J37" s="953">
        <v>0.2</v>
      </c>
    </row>
    <row r="38" spans="1:10" ht="15" customHeight="1" x14ac:dyDescent="0.25">
      <c r="A38" s="917" t="s">
        <v>551</v>
      </c>
      <c r="B38" s="950">
        <v>0.14000000000000001</v>
      </c>
      <c r="C38" s="906">
        <v>0.27</v>
      </c>
      <c r="D38" s="906">
        <v>0.26</v>
      </c>
      <c r="E38" s="906">
        <v>0.25</v>
      </c>
      <c r="F38" s="906">
        <v>0.25</v>
      </c>
      <c r="G38" s="906">
        <v>0.26</v>
      </c>
      <c r="H38" s="906">
        <v>0.27</v>
      </c>
      <c r="I38" s="906">
        <v>0.25</v>
      </c>
      <c r="J38" s="906">
        <v>0.27</v>
      </c>
    </row>
    <row r="39" spans="1:10" ht="15" customHeight="1" x14ac:dyDescent="0.25">
      <c r="A39" s="917" t="s">
        <v>552</v>
      </c>
      <c r="B39" s="950">
        <v>0.09</v>
      </c>
      <c r="C39" s="906">
        <v>0.08</v>
      </c>
      <c r="D39" s="906">
        <v>0.09</v>
      </c>
      <c r="E39" s="906">
        <v>0.13</v>
      </c>
      <c r="F39" s="906">
        <v>0.12</v>
      </c>
      <c r="G39" s="906">
        <v>0.13</v>
      </c>
      <c r="H39" s="906">
        <v>0.1</v>
      </c>
      <c r="I39" s="906">
        <v>0.1</v>
      </c>
      <c r="J39" s="906">
        <v>0.09</v>
      </c>
    </row>
    <row r="40" spans="1:10" ht="15" customHeight="1" x14ac:dyDescent="0.25">
      <c r="A40" s="917" t="s">
        <v>549</v>
      </c>
      <c r="B40" s="950">
        <v>0.12</v>
      </c>
      <c r="C40" s="906">
        <v>0.12</v>
      </c>
      <c r="D40" s="906">
        <v>0.11</v>
      </c>
      <c r="E40" s="906">
        <v>0.1</v>
      </c>
      <c r="F40" s="906">
        <v>0.1</v>
      </c>
      <c r="G40" s="906">
        <v>0.1</v>
      </c>
      <c r="H40" s="906">
        <v>0.1</v>
      </c>
      <c r="I40" s="906">
        <v>0.1</v>
      </c>
      <c r="J40" s="906">
        <v>0.13</v>
      </c>
    </row>
    <row r="41" spans="1:10" ht="15" customHeight="1" x14ac:dyDescent="0.25">
      <c r="A41" s="917" t="s">
        <v>554</v>
      </c>
      <c r="B41" s="950">
        <v>0.26</v>
      </c>
      <c r="C41" s="906">
        <v>0.2</v>
      </c>
      <c r="D41" s="906">
        <v>0.21</v>
      </c>
      <c r="E41" s="906">
        <v>0.21</v>
      </c>
      <c r="F41" s="906">
        <v>0.2</v>
      </c>
      <c r="G41" s="906">
        <v>0.2</v>
      </c>
      <c r="H41" s="906">
        <v>0.19</v>
      </c>
      <c r="I41" s="906">
        <v>0.2</v>
      </c>
      <c r="J41" s="906">
        <v>0.2</v>
      </c>
    </row>
    <row r="42" spans="1:10" ht="15" customHeight="1" x14ac:dyDescent="0.25">
      <c r="A42" s="917"/>
      <c r="B42" s="960"/>
      <c r="C42" s="959"/>
      <c r="D42" s="959"/>
      <c r="E42" s="959"/>
      <c r="F42" s="959"/>
      <c r="G42" s="959"/>
      <c r="H42" s="959"/>
      <c r="I42" s="959"/>
      <c r="J42" s="959"/>
    </row>
    <row r="43" spans="1:10" ht="15" customHeight="1" x14ac:dyDescent="0.25">
      <c r="A43" s="963" t="s">
        <v>819</v>
      </c>
      <c r="B43" s="962">
        <v>0.38</v>
      </c>
      <c r="C43" s="961">
        <v>0.38</v>
      </c>
      <c r="D43" s="961">
        <v>0.39</v>
      </c>
      <c r="E43" s="961">
        <v>0.4</v>
      </c>
      <c r="F43" s="961">
        <v>0.4</v>
      </c>
      <c r="G43" s="961">
        <v>0.41</v>
      </c>
      <c r="H43" s="961">
        <v>0.4</v>
      </c>
      <c r="I43" s="961">
        <v>0.4</v>
      </c>
      <c r="J43" s="961">
        <v>0.41</v>
      </c>
    </row>
    <row r="44" spans="1:10" ht="15" customHeight="1" x14ac:dyDescent="0.25">
      <c r="A44" s="917"/>
      <c r="B44" s="960"/>
      <c r="C44" s="959"/>
      <c r="D44" s="959"/>
      <c r="E44" s="959"/>
      <c r="F44" s="959"/>
      <c r="G44" s="959"/>
      <c r="H44" s="959"/>
      <c r="I44" s="959"/>
      <c r="J44" s="959"/>
    </row>
    <row r="45" spans="1:10" ht="15" customHeight="1" x14ac:dyDescent="0.25">
      <c r="A45" s="955" t="s">
        <v>820</v>
      </c>
      <c r="B45" s="954">
        <v>0.42</v>
      </c>
      <c r="C45" s="953">
        <v>0.41</v>
      </c>
      <c r="D45" s="953">
        <v>0.42</v>
      </c>
      <c r="E45" s="953">
        <v>0.42</v>
      </c>
      <c r="F45" s="953">
        <v>0.43</v>
      </c>
      <c r="G45" s="953">
        <v>0.43</v>
      </c>
      <c r="H45" s="953">
        <v>0.42</v>
      </c>
      <c r="I45" s="953">
        <v>0.43</v>
      </c>
      <c r="J45" s="953">
        <v>0.44</v>
      </c>
    </row>
    <row r="46" spans="1:10" ht="15" customHeight="1" x14ac:dyDescent="0.25">
      <c r="A46" s="917" t="s">
        <v>551</v>
      </c>
      <c r="B46" s="950">
        <v>0.39</v>
      </c>
      <c r="C46" s="906">
        <v>0.4</v>
      </c>
      <c r="D46" s="906">
        <v>0.41</v>
      </c>
      <c r="E46" s="906">
        <v>0.42</v>
      </c>
      <c r="F46" s="906">
        <v>0.42</v>
      </c>
      <c r="G46" s="906">
        <v>0.42</v>
      </c>
      <c r="H46" s="906">
        <v>0.4</v>
      </c>
      <c r="I46" s="906">
        <v>0.4</v>
      </c>
      <c r="J46" s="906">
        <v>0.43</v>
      </c>
    </row>
    <row r="47" spans="1:10" ht="15" customHeight="1" x14ac:dyDescent="0.25">
      <c r="A47" s="917" t="s">
        <v>552</v>
      </c>
      <c r="B47" s="950">
        <v>0.5</v>
      </c>
      <c r="C47" s="906">
        <v>0.51</v>
      </c>
      <c r="D47" s="906">
        <v>0.54</v>
      </c>
      <c r="E47" s="906">
        <v>0.52</v>
      </c>
      <c r="F47" s="906">
        <v>0.55000000000000004</v>
      </c>
      <c r="G47" s="906">
        <v>0.55000000000000004</v>
      </c>
      <c r="H47" s="906">
        <v>0.52</v>
      </c>
      <c r="I47" s="906">
        <v>0.5</v>
      </c>
      <c r="J47" s="906">
        <v>0.5</v>
      </c>
    </row>
    <row r="48" spans="1:10" ht="15" customHeight="1" x14ac:dyDescent="0.25">
      <c r="A48" s="917" t="s">
        <v>549</v>
      </c>
      <c r="B48" s="950">
        <v>0.35</v>
      </c>
      <c r="C48" s="906">
        <v>0.35</v>
      </c>
      <c r="D48" s="906">
        <v>0.35</v>
      </c>
      <c r="E48" s="906">
        <v>0.35</v>
      </c>
      <c r="F48" s="906">
        <v>0.38</v>
      </c>
      <c r="G48" s="906">
        <v>0.38</v>
      </c>
      <c r="H48" s="906">
        <v>0.38</v>
      </c>
      <c r="I48" s="906">
        <v>0.39</v>
      </c>
      <c r="J48" s="906">
        <v>0.41</v>
      </c>
    </row>
    <row r="49" spans="1:10" ht="15" customHeight="1" x14ac:dyDescent="0.25">
      <c r="A49" s="917" t="s">
        <v>554</v>
      </c>
      <c r="B49" s="950">
        <v>0.41</v>
      </c>
      <c r="C49" s="906">
        <v>0.4</v>
      </c>
      <c r="D49" s="906">
        <v>0.41</v>
      </c>
      <c r="E49" s="906">
        <v>0.41</v>
      </c>
      <c r="F49" s="906">
        <v>0.41</v>
      </c>
      <c r="G49" s="906">
        <v>0.41</v>
      </c>
      <c r="H49" s="906">
        <v>0.42</v>
      </c>
      <c r="I49" s="906">
        <v>0.43</v>
      </c>
      <c r="J49" s="906">
        <v>0.44</v>
      </c>
    </row>
    <row r="50" spans="1:10" ht="15" customHeight="1" x14ac:dyDescent="0.25">
      <c r="A50" s="955"/>
      <c r="B50" s="957"/>
      <c r="C50" s="956"/>
      <c r="D50" s="956"/>
      <c r="E50" s="956"/>
      <c r="F50" s="956"/>
      <c r="G50" s="956"/>
      <c r="H50" s="956"/>
      <c r="I50" s="956"/>
      <c r="J50" s="956"/>
    </row>
    <row r="51" spans="1:10" ht="22.5" x14ac:dyDescent="0.25">
      <c r="A51" s="958" t="s">
        <v>1440</v>
      </c>
      <c r="B51" s="954">
        <v>0.36</v>
      </c>
      <c r="C51" s="953">
        <v>0.35</v>
      </c>
      <c r="D51" s="953">
        <v>0.36</v>
      </c>
      <c r="E51" s="953">
        <v>0.37</v>
      </c>
      <c r="F51" s="953">
        <v>0.37</v>
      </c>
      <c r="G51" s="953">
        <v>0.38</v>
      </c>
      <c r="H51" s="953">
        <v>0.37</v>
      </c>
      <c r="I51" s="953">
        <v>0.38</v>
      </c>
      <c r="J51" s="953">
        <v>0.39</v>
      </c>
    </row>
    <row r="52" spans="1:10" ht="15" customHeight="1" x14ac:dyDescent="0.25">
      <c r="A52" s="917" t="s">
        <v>551</v>
      </c>
      <c r="B52" s="950">
        <v>0.34</v>
      </c>
      <c r="C52" s="906">
        <v>0.35</v>
      </c>
      <c r="D52" s="906">
        <v>0.37</v>
      </c>
      <c r="E52" s="906">
        <v>0.38</v>
      </c>
      <c r="F52" s="906">
        <v>0.39</v>
      </c>
      <c r="G52" s="906">
        <v>0.4</v>
      </c>
      <c r="H52" s="906">
        <v>0.38</v>
      </c>
      <c r="I52" s="906">
        <v>0.39</v>
      </c>
      <c r="J52" s="906">
        <v>0.41</v>
      </c>
    </row>
    <row r="53" spans="1:10" ht="15" customHeight="1" x14ac:dyDescent="0.25">
      <c r="A53" s="917" t="s">
        <v>552</v>
      </c>
      <c r="B53" s="950">
        <v>0.4</v>
      </c>
      <c r="C53" s="906">
        <v>0.37</v>
      </c>
      <c r="D53" s="906">
        <v>0.38</v>
      </c>
      <c r="E53" s="906">
        <v>0.39</v>
      </c>
      <c r="F53" s="906">
        <v>0.38</v>
      </c>
      <c r="G53" s="906">
        <v>0.39</v>
      </c>
      <c r="H53" s="906">
        <v>0.37</v>
      </c>
      <c r="I53" s="906">
        <v>0.37</v>
      </c>
      <c r="J53" s="906">
        <v>0.38</v>
      </c>
    </row>
    <row r="54" spans="1:10" ht="15" customHeight="1" x14ac:dyDescent="0.25">
      <c r="A54" s="917" t="s">
        <v>549</v>
      </c>
      <c r="B54" s="950">
        <v>0.41</v>
      </c>
      <c r="C54" s="906">
        <v>0.39</v>
      </c>
      <c r="D54" s="906">
        <v>0.4</v>
      </c>
      <c r="E54" s="906">
        <v>0.42</v>
      </c>
      <c r="F54" s="906">
        <v>0.42</v>
      </c>
      <c r="G54" s="906">
        <v>0.42</v>
      </c>
      <c r="H54" s="906">
        <v>0.42</v>
      </c>
      <c r="I54" s="906">
        <v>0.43</v>
      </c>
      <c r="J54" s="906">
        <v>0.44</v>
      </c>
    </row>
    <row r="55" spans="1:10" ht="15" customHeight="1" x14ac:dyDescent="0.25">
      <c r="A55" s="917" t="s">
        <v>554</v>
      </c>
      <c r="B55" s="950">
        <v>0.31</v>
      </c>
      <c r="C55" s="906">
        <v>0.28000000000000003</v>
      </c>
      <c r="D55" s="906">
        <v>0.28999999999999998</v>
      </c>
      <c r="E55" s="906">
        <v>0.3</v>
      </c>
      <c r="F55" s="906">
        <v>0.31</v>
      </c>
      <c r="G55" s="906">
        <v>0.31</v>
      </c>
      <c r="H55" s="906">
        <v>0.32</v>
      </c>
      <c r="I55" s="906">
        <v>0.32</v>
      </c>
      <c r="J55" s="906">
        <v>0.33</v>
      </c>
    </row>
    <row r="56" spans="1:10" ht="15" customHeight="1" x14ac:dyDescent="0.25">
      <c r="A56" s="955"/>
      <c r="B56" s="957"/>
      <c r="C56" s="956"/>
      <c r="D56" s="956"/>
      <c r="E56" s="956"/>
      <c r="F56" s="956"/>
      <c r="G56" s="956"/>
      <c r="H56" s="956"/>
      <c r="I56" s="956"/>
      <c r="J56" s="956"/>
    </row>
    <row r="57" spans="1:10" ht="15" customHeight="1" x14ac:dyDescent="0.25">
      <c r="A57" s="955" t="s">
        <v>821</v>
      </c>
      <c r="B57" s="954">
        <v>0.09</v>
      </c>
      <c r="C57" s="953">
        <v>0.09</v>
      </c>
      <c r="D57" s="953">
        <v>0.09</v>
      </c>
      <c r="E57" s="953">
        <v>0.09</v>
      </c>
      <c r="F57" s="953">
        <v>0.09</v>
      </c>
      <c r="G57" s="953">
        <v>0.09</v>
      </c>
      <c r="H57" s="953">
        <v>0.09</v>
      </c>
      <c r="I57" s="953">
        <v>0.09</v>
      </c>
      <c r="J57" s="953">
        <v>0.09</v>
      </c>
    </row>
    <row r="58" spans="1:10" ht="15" customHeight="1" x14ac:dyDescent="0.25">
      <c r="A58" s="917" t="s">
        <v>551</v>
      </c>
      <c r="B58" s="950">
        <v>0.09</v>
      </c>
      <c r="C58" s="906">
        <v>0.09</v>
      </c>
      <c r="D58" s="906">
        <v>0.09</v>
      </c>
      <c r="E58" s="906">
        <v>0.09</v>
      </c>
      <c r="F58" s="906">
        <v>0.1</v>
      </c>
      <c r="G58" s="906">
        <v>0.09</v>
      </c>
      <c r="H58" s="906">
        <v>0.09</v>
      </c>
      <c r="I58" s="906">
        <v>0.09</v>
      </c>
      <c r="J58" s="906">
        <v>0.09</v>
      </c>
    </row>
    <row r="59" spans="1:10" ht="15" customHeight="1" x14ac:dyDescent="0.25">
      <c r="A59" s="917" t="s">
        <v>552</v>
      </c>
      <c r="B59" s="950">
        <v>0.11</v>
      </c>
      <c r="C59" s="906">
        <v>0.11</v>
      </c>
      <c r="D59" s="906">
        <v>0.11</v>
      </c>
      <c r="E59" s="906">
        <v>0.11</v>
      </c>
      <c r="F59" s="906">
        <v>0.11</v>
      </c>
      <c r="G59" s="906">
        <v>0.12</v>
      </c>
      <c r="H59" s="906">
        <v>0.13</v>
      </c>
      <c r="I59" s="906">
        <v>0.13</v>
      </c>
      <c r="J59" s="906">
        <v>0.13</v>
      </c>
    </row>
    <row r="60" spans="1:10" ht="15" customHeight="1" x14ac:dyDescent="0.25">
      <c r="A60" s="917" t="s">
        <v>549</v>
      </c>
      <c r="B60" s="950">
        <v>0.13</v>
      </c>
      <c r="C60" s="906">
        <v>0.13</v>
      </c>
      <c r="D60" s="906">
        <v>0.13</v>
      </c>
      <c r="E60" s="906">
        <v>0.13</v>
      </c>
      <c r="F60" s="906">
        <v>0.12</v>
      </c>
      <c r="G60" s="906">
        <v>0.13</v>
      </c>
      <c r="H60" s="906">
        <v>0.13</v>
      </c>
      <c r="I60" s="906">
        <v>0.13</v>
      </c>
      <c r="J60" s="906">
        <v>0.13</v>
      </c>
    </row>
    <row r="61" spans="1:10" ht="15" customHeight="1" x14ac:dyDescent="0.25">
      <c r="A61" s="915" t="s">
        <v>554</v>
      </c>
      <c r="B61" s="952">
        <v>0.04</v>
      </c>
      <c r="C61" s="951">
        <v>0.04</v>
      </c>
      <c r="D61" s="951">
        <v>0.04</v>
      </c>
      <c r="E61" s="951">
        <v>0.04</v>
      </c>
      <c r="F61" s="951">
        <v>0.04</v>
      </c>
      <c r="G61" s="951">
        <v>0.04</v>
      </c>
      <c r="H61" s="951">
        <v>0.04</v>
      </c>
      <c r="I61" s="951">
        <v>0.04</v>
      </c>
      <c r="J61" s="951">
        <v>0.04</v>
      </c>
    </row>
    <row r="62" spans="1:10" ht="15" customHeight="1" x14ac:dyDescent="0.25">
      <c r="A62" s="917"/>
      <c r="B62" s="950"/>
      <c r="C62" s="906"/>
      <c r="D62" s="906"/>
      <c r="E62" s="906"/>
      <c r="F62" s="906"/>
      <c r="G62" s="906"/>
      <c r="H62" s="906"/>
      <c r="I62" s="906"/>
      <c r="J62" s="906"/>
    </row>
    <row r="63" spans="1:10" x14ac:dyDescent="0.25">
      <c r="A63" s="917"/>
      <c r="B63" s="906"/>
      <c r="C63" s="906"/>
      <c r="D63" s="906"/>
      <c r="E63" s="906"/>
      <c r="F63" s="906"/>
      <c r="G63" s="906"/>
      <c r="H63" s="906"/>
      <c r="I63" s="906"/>
      <c r="J63" s="906"/>
    </row>
    <row r="64" spans="1:10" x14ac:dyDescent="0.25">
      <c r="A64" s="917"/>
      <c r="B64" s="906"/>
      <c r="C64" s="906"/>
      <c r="D64" s="906"/>
      <c r="E64" s="906"/>
      <c r="F64" s="906"/>
      <c r="G64" s="906"/>
      <c r="H64" s="906"/>
      <c r="I64" s="906"/>
      <c r="J64" s="906"/>
    </row>
    <row r="65" spans="1:10" x14ac:dyDescent="0.25">
      <c r="A65" s="949"/>
      <c r="B65" s="948"/>
      <c r="C65" s="948"/>
      <c r="D65" s="948"/>
      <c r="E65" s="948"/>
      <c r="F65" s="899"/>
      <c r="G65" s="899"/>
      <c r="H65" s="899"/>
      <c r="I65" s="899"/>
      <c r="J65" s="899"/>
    </row>
    <row r="66" spans="1:10" x14ac:dyDescent="0.25">
      <c r="A66" s="949"/>
      <c r="B66" s="948"/>
      <c r="C66" s="948"/>
      <c r="D66" s="948"/>
      <c r="E66" s="948"/>
      <c r="F66" s="899"/>
      <c r="G66" s="899"/>
      <c r="H66" s="899"/>
      <c r="I66" s="899"/>
      <c r="J66" s="899"/>
    </row>
    <row r="67" spans="1:10" x14ac:dyDescent="0.25">
      <c r="A67" s="949"/>
      <c r="B67" s="948"/>
      <c r="C67" s="948"/>
      <c r="D67" s="948"/>
      <c r="E67" s="948"/>
      <c r="F67" s="899"/>
      <c r="G67" s="899"/>
      <c r="H67" s="899"/>
      <c r="I67" s="899"/>
      <c r="J67" s="899"/>
    </row>
    <row r="68" spans="1:10" x14ac:dyDescent="0.25">
      <c r="F68" s="983"/>
      <c r="G68" s="983"/>
      <c r="H68" s="983"/>
      <c r="I68" s="983"/>
      <c r="J68" s="983"/>
    </row>
  </sheetData>
  <mergeCells count="1">
    <mergeCell ref="A29:A30"/>
  </mergeCells>
  <pageMargins left="0.7" right="0.7" top="0.75" bottom="0.75" header="0.3" footer="0.3"/>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60"/>
  <sheetViews>
    <sheetView view="pageBreakPreview" zoomScaleNormal="100" zoomScaleSheetLayoutView="100" workbookViewId="0">
      <selection activeCell="A62" sqref="A62"/>
    </sheetView>
  </sheetViews>
  <sheetFormatPr defaultRowHeight="15" x14ac:dyDescent="0.25"/>
  <cols>
    <col min="1" max="1" width="63.83203125" style="983" customWidth="1"/>
    <col min="2" max="7" width="12.5" style="983" customWidth="1"/>
    <col min="8" max="9" width="13.6640625" style="983" customWidth="1"/>
    <col min="10" max="16384" width="9.33203125" style="983"/>
  </cols>
  <sheetData>
    <row r="1" spans="1:9" ht="13.5" customHeight="1" x14ac:dyDescent="0.25">
      <c r="A1" s="278" t="s">
        <v>822</v>
      </c>
      <c r="B1" s="424"/>
      <c r="C1" s="425"/>
      <c r="D1" s="280"/>
      <c r="E1" s="280"/>
      <c r="F1" s="280"/>
      <c r="G1" s="280"/>
    </row>
    <row r="2" spans="1:9" ht="13.5" customHeight="1" x14ac:dyDescent="0.25">
      <c r="A2" s="278"/>
      <c r="B2" s="424"/>
      <c r="C2" s="425"/>
      <c r="D2" s="280"/>
      <c r="E2" s="280"/>
      <c r="F2" s="280"/>
      <c r="G2" s="280"/>
    </row>
    <row r="3" spans="1:9" ht="13.5" customHeight="1" x14ac:dyDescent="0.25">
      <c r="A3" s="426" t="s">
        <v>0</v>
      </c>
      <c r="B3" s="2736" t="s">
        <v>1442</v>
      </c>
      <c r="C3" s="2736"/>
      <c r="D3" s="2737" t="s">
        <v>1172</v>
      </c>
      <c r="E3" s="2737"/>
      <c r="F3" s="2737" t="s">
        <v>1441</v>
      </c>
      <c r="G3" s="2737"/>
    </row>
    <row r="4" spans="1:9" ht="13.5" customHeight="1" x14ac:dyDescent="0.25">
      <c r="A4" s="980"/>
      <c r="B4" s="2738" t="s">
        <v>823</v>
      </c>
      <c r="C4" s="2738" t="s">
        <v>824</v>
      </c>
      <c r="D4" s="2740" t="s">
        <v>823</v>
      </c>
      <c r="E4" s="2740" t="s">
        <v>824</v>
      </c>
      <c r="F4" s="2740" t="s">
        <v>823</v>
      </c>
      <c r="G4" s="2740" t="s">
        <v>824</v>
      </c>
      <c r="H4" s="990"/>
      <c r="I4" s="990"/>
    </row>
    <row r="5" spans="1:9" ht="14.25" customHeight="1" thickBot="1" x14ac:dyDescent="0.3">
      <c r="A5" s="417" t="s">
        <v>130</v>
      </c>
      <c r="B5" s="2739"/>
      <c r="C5" s="2739"/>
      <c r="D5" s="2741"/>
      <c r="E5" s="2741"/>
      <c r="F5" s="2741"/>
      <c r="G5" s="2741"/>
      <c r="H5" s="990"/>
      <c r="I5" s="990"/>
    </row>
    <row r="6" spans="1:9" ht="13.5" customHeight="1" x14ac:dyDescent="0.25">
      <c r="A6" s="427" t="s">
        <v>825</v>
      </c>
      <c r="B6" s="989">
        <v>8749</v>
      </c>
      <c r="C6" s="989">
        <v>109367</v>
      </c>
      <c r="D6" s="989">
        <v>8601</v>
      </c>
      <c r="E6" s="989">
        <v>107512</v>
      </c>
      <c r="F6" s="989">
        <v>9245</v>
      </c>
      <c r="G6" s="989">
        <v>115563</v>
      </c>
      <c r="H6" s="987"/>
      <c r="I6" s="987"/>
    </row>
    <row r="7" spans="1:9" ht="13.5" customHeight="1" x14ac:dyDescent="0.25">
      <c r="A7" s="407" t="s">
        <v>826</v>
      </c>
      <c r="B7" s="988">
        <v>687</v>
      </c>
      <c r="C7" s="988">
        <v>8583</v>
      </c>
      <c r="D7" s="988">
        <v>759</v>
      </c>
      <c r="E7" s="988">
        <v>9489</v>
      </c>
      <c r="F7" s="988">
        <v>795</v>
      </c>
      <c r="G7" s="988">
        <v>9936</v>
      </c>
      <c r="H7" s="987"/>
      <c r="I7" s="987"/>
    </row>
    <row r="8" spans="1:9" ht="13.5" customHeight="1" x14ac:dyDescent="0.25">
      <c r="A8" s="407"/>
      <c r="B8" s="985"/>
      <c r="C8" s="985"/>
      <c r="D8" s="985"/>
      <c r="E8" s="985"/>
      <c r="F8" s="985"/>
      <c r="G8" s="985"/>
    </row>
    <row r="9" spans="1:9" ht="13.5" customHeight="1" x14ac:dyDescent="0.25">
      <c r="A9" s="407" t="s">
        <v>827</v>
      </c>
      <c r="B9" s="985">
        <v>7612</v>
      </c>
      <c r="C9" s="985">
        <v>95152</v>
      </c>
      <c r="D9" s="985">
        <v>7517</v>
      </c>
      <c r="E9" s="985">
        <v>93958</v>
      </c>
      <c r="F9" s="985">
        <v>8171</v>
      </c>
      <c r="G9" s="985">
        <v>102135</v>
      </c>
    </row>
    <row r="10" spans="1:9" ht="13.5" customHeight="1" x14ac:dyDescent="0.25">
      <c r="A10" s="407" t="s">
        <v>799</v>
      </c>
      <c r="B10" s="985">
        <v>4909</v>
      </c>
      <c r="C10" s="985">
        <v>61367</v>
      </c>
      <c r="D10" s="985">
        <v>4977</v>
      </c>
      <c r="E10" s="985">
        <v>62212</v>
      </c>
      <c r="F10" s="985">
        <v>5565</v>
      </c>
      <c r="G10" s="985">
        <v>69565</v>
      </c>
    </row>
    <row r="11" spans="1:9" ht="13.5" customHeight="1" x14ac:dyDescent="0.25">
      <c r="A11" s="429" t="s">
        <v>828</v>
      </c>
      <c r="B11" s="985">
        <v>3869</v>
      </c>
      <c r="C11" s="985">
        <v>48359</v>
      </c>
      <c r="D11" s="985">
        <v>3887</v>
      </c>
      <c r="E11" s="985">
        <v>48585</v>
      </c>
      <c r="F11" s="985">
        <v>4420</v>
      </c>
      <c r="G11" s="985">
        <v>55249</v>
      </c>
    </row>
    <row r="12" spans="1:9" ht="13.5" customHeight="1" x14ac:dyDescent="0.25">
      <c r="A12" s="429" t="s">
        <v>829</v>
      </c>
      <c r="B12" s="985">
        <v>1041</v>
      </c>
      <c r="C12" s="985">
        <v>13009</v>
      </c>
      <c r="D12" s="985">
        <v>1090</v>
      </c>
      <c r="E12" s="985">
        <v>13627</v>
      </c>
      <c r="F12" s="985">
        <v>1145</v>
      </c>
      <c r="G12" s="985">
        <v>14316</v>
      </c>
    </row>
    <row r="13" spans="1:9" ht="13.5" customHeight="1" x14ac:dyDescent="0.25">
      <c r="A13" s="407" t="s">
        <v>802</v>
      </c>
      <c r="B13" s="985">
        <v>702</v>
      </c>
      <c r="C13" s="985">
        <v>8774</v>
      </c>
      <c r="D13" s="985">
        <v>572</v>
      </c>
      <c r="E13" s="985">
        <v>7144</v>
      </c>
      <c r="F13" s="985">
        <v>657</v>
      </c>
      <c r="G13" s="985">
        <v>8218</v>
      </c>
    </row>
    <row r="14" spans="1:9" ht="13.5" customHeight="1" x14ac:dyDescent="0.25">
      <c r="A14" s="407" t="s">
        <v>803</v>
      </c>
      <c r="B14" s="985">
        <v>1749</v>
      </c>
      <c r="C14" s="985">
        <v>21863</v>
      </c>
      <c r="D14" s="985">
        <v>1755</v>
      </c>
      <c r="E14" s="985">
        <v>21933</v>
      </c>
      <c r="F14" s="985">
        <v>1765</v>
      </c>
      <c r="G14" s="985">
        <v>22059</v>
      </c>
    </row>
    <row r="15" spans="1:9" ht="13.5" customHeight="1" x14ac:dyDescent="0.25">
      <c r="A15" s="407" t="s">
        <v>804</v>
      </c>
      <c r="B15" s="985">
        <v>66</v>
      </c>
      <c r="C15" s="985">
        <v>830</v>
      </c>
      <c r="D15" s="985">
        <v>66</v>
      </c>
      <c r="E15" s="985">
        <v>828</v>
      </c>
      <c r="F15" s="985">
        <v>0</v>
      </c>
      <c r="G15" s="985">
        <v>0</v>
      </c>
    </row>
    <row r="16" spans="1:9" ht="13.5" customHeight="1" x14ac:dyDescent="0.25">
      <c r="A16" s="407" t="s">
        <v>805</v>
      </c>
      <c r="B16" s="985">
        <v>185</v>
      </c>
      <c r="C16" s="985">
        <v>2316</v>
      </c>
      <c r="D16" s="985">
        <v>147</v>
      </c>
      <c r="E16" s="985">
        <v>1841</v>
      </c>
      <c r="F16" s="985">
        <v>184</v>
      </c>
      <c r="G16" s="985">
        <v>2294</v>
      </c>
    </row>
    <row r="17" spans="1:7" ht="13.5" customHeight="1" x14ac:dyDescent="0.25">
      <c r="A17" s="407"/>
      <c r="B17" s="985"/>
      <c r="C17" s="985"/>
      <c r="D17" s="985"/>
      <c r="E17" s="985"/>
      <c r="F17" s="985"/>
      <c r="G17" s="985"/>
    </row>
    <row r="18" spans="1:7" ht="13.5" customHeight="1" x14ac:dyDescent="0.25">
      <c r="A18" s="407" t="s">
        <v>806</v>
      </c>
      <c r="B18" s="985">
        <v>1137</v>
      </c>
      <c r="C18" s="985">
        <v>14215</v>
      </c>
      <c r="D18" s="985">
        <v>1084</v>
      </c>
      <c r="E18" s="985">
        <v>13554</v>
      </c>
      <c r="F18" s="985">
        <v>1074</v>
      </c>
      <c r="G18" s="985">
        <v>13428</v>
      </c>
    </row>
    <row r="19" spans="1:7" ht="13.5" customHeight="1" x14ac:dyDescent="0.25">
      <c r="A19" s="407" t="s">
        <v>830</v>
      </c>
      <c r="B19" s="985">
        <v>54</v>
      </c>
      <c r="C19" s="985">
        <v>681</v>
      </c>
      <c r="D19" s="985">
        <v>26</v>
      </c>
      <c r="E19" s="985">
        <v>320</v>
      </c>
      <c r="F19" s="985">
        <v>51</v>
      </c>
      <c r="G19" s="985">
        <v>635</v>
      </c>
    </row>
    <row r="20" spans="1:7" ht="13.5" customHeight="1" x14ac:dyDescent="0.25">
      <c r="A20" s="407" t="s">
        <v>831</v>
      </c>
      <c r="B20" s="985">
        <v>21</v>
      </c>
      <c r="C20" s="985">
        <v>262</v>
      </c>
      <c r="D20" s="985">
        <v>21</v>
      </c>
      <c r="E20" s="985">
        <v>266</v>
      </c>
      <c r="F20" s="985">
        <v>22</v>
      </c>
      <c r="G20" s="985">
        <v>271</v>
      </c>
    </row>
    <row r="21" spans="1:7" ht="13.5" customHeight="1" x14ac:dyDescent="0.25">
      <c r="A21" s="407" t="s">
        <v>832</v>
      </c>
      <c r="B21" s="985">
        <v>2</v>
      </c>
      <c r="C21" s="985">
        <v>27</v>
      </c>
      <c r="D21" s="985">
        <v>3</v>
      </c>
      <c r="E21" s="985">
        <v>39</v>
      </c>
      <c r="F21" s="985">
        <v>3</v>
      </c>
      <c r="G21" s="985">
        <v>39</v>
      </c>
    </row>
    <row r="22" spans="1:7" ht="13.5" customHeight="1" x14ac:dyDescent="0.25">
      <c r="A22" s="407" t="s">
        <v>833</v>
      </c>
      <c r="B22" s="985">
        <v>2</v>
      </c>
      <c r="C22" s="985">
        <v>24</v>
      </c>
      <c r="D22" s="985">
        <v>2</v>
      </c>
      <c r="E22" s="985">
        <v>32</v>
      </c>
      <c r="F22" s="985">
        <v>2</v>
      </c>
      <c r="G22" s="985">
        <v>26</v>
      </c>
    </row>
    <row r="23" spans="1:7" ht="13.5" customHeight="1" x14ac:dyDescent="0.25">
      <c r="A23" s="407" t="s">
        <v>834</v>
      </c>
      <c r="B23" s="985"/>
      <c r="C23" s="985"/>
      <c r="D23" s="985"/>
      <c r="E23" s="985"/>
      <c r="F23" s="985"/>
      <c r="G23" s="985"/>
    </row>
    <row r="24" spans="1:7" ht="13.5" customHeight="1" x14ac:dyDescent="0.25">
      <c r="A24" s="407" t="s">
        <v>835</v>
      </c>
      <c r="B24" s="985">
        <v>23</v>
      </c>
      <c r="C24" s="985">
        <v>286</v>
      </c>
      <c r="D24" s="985">
        <v>40</v>
      </c>
      <c r="E24" s="985">
        <v>498</v>
      </c>
      <c r="F24" s="985">
        <v>32</v>
      </c>
      <c r="G24" s="985">
        <v>404</v>
      </c>
    </row>
    <row r="25" spans="1:7" ht="13.5" customHeight="1" x14ac:dyDescent="0.25">
      <c r="A25" s="407" t="s">
        <v>836</v>
      </c>
      <c r="B25" s="985">
        <v>201</v>
      </c>
      <c r="C25" s="985">
        <v>2507</v>
      </c>
      <c r="D25" s="985">
        <v>173</v>
      </c>
      <c r="E25" s="985">
        <v>2159</v>
      </c>
      <c r="F25" s="985">
        <v>138</v>
      </c>
      <c r="G25" s="985">
        <v>1723</v>
      </c>
    </row>
    <row r="26" spans="1:7" ht="13.5" customHeight="1" x14ac:dyDescent="0.25">
      <c r="A26" s="407" t="s">
        <v>837</v>
      </c>
      <c r="B26" s="985">
        <v>267</v>
      </c>
      <c r="C26" s="985">
        <v>3333</v>
      </c>
      <c r="D26" s="985">
        <v>258</v>
      </c>
      <c r="E26" s="985">
        <v>3223</v>
      </c>
      <c r="F26" s="985">
        <v>249</v>
      </c>
      <c r="G26" s="985">
        <v>3118</v>
      </c>
    </row>
    <row r="27" spans="1:7" ht="13.5" customHeight="1" x14ac:dyDescent="0.25">
      <c r="A27" s="407" t="s">
        <v>838</v>
      </c>
      <c r="B27" s="985">
        <v>223</v>
      </c>
      <c r="C27" s="985">
        <v>2789</v>
      </c>
      <c r="D27" s="985">
        <v>229</v>
      </c>
      <c r="E27" s="985">
        <v>2863</v>
      </c>
      <c r="F27" s="985">
        <v>228</v>
      </c>
      <c r="G27" s="985">
        <v>2850</v>
      </c>
    </row>
    <row r="28" spans="1:7" ht="13.5" customHeight="1" x14ac:dyDescent="0.25">
      <c r="A28" s="407" t="s">
        <v>839</v>
      </c>
      <c r="B28" s="985">
        <v>8</v>
      </c>
      <c r="C28" s="985">
        <v>100</v>
      </c>
      <c r="D28" s="985">
        <v>9</v>
      </c>
      <c r="E28" s="985">
        <v>114</v>
      </c>
      <c r="F28" s="985">
        <v>10</v>
      </c>
      <c r="G28" s="985">
        <v>130</v>
      </c>
    </row>
    <row r="29" spans="1:7" ht="13.5" customHeight="1" x14ac:dyDescent="0.25">
      <c r="A29" s="407" t="s">
        <v>840</v>
      </c>
      <c r="B29" s="985">
        <v>53</v>
      </c>
      <c r="C29" s="985">
        <v>661</v>
      </c>
      <c r="D29" s="985">
        <v>56</v>
      </c>
      <c r="E29" s="985">
        <v>701</v>
      </c>
      <c r="F29" s="985">
        <v>57</v>
      </c>
      <c r="G29" s="985">
        <v>713</v>
      </c>
    </row>
    <row r="30" spans="1:7" ht="13.5" customHeight="1" x14ac:dyDescent="0.25">
      <c r="A30" s="407" t="s">
        <v>841</v>
      </c>
      <c r="B30" s="985"/>
      <c r="C30" s="985"/>
      <c r="D30" s="985"/>
      <c r="E30" s="985"/>
      <c r="F30" s="985"/>
      <c r="G30" s="985"/>
    </row>
    <row r="31" spans="1:7" ht="13.5" customHeight="1" x14ac:dyDescent="0.25">
      <c r="A31" s="878" t="s">
        <v>842</v>
      </c>
      <c r="B31" s="985"/>
      <c r="C31" s="985"/>
      <c r="D31" s="985"/>
      <c r="E31" s="985"/>
      <c r="F31" s="985"/>
      <c r="G31" s="985"/>
    </row>
    <row r="32" spans="1:7" ht="13.5" customHeight="1" x14ac:dyDescent="0.25">
      <c r="A32" s="407" t="s">
        <v>843</v>
      </c>
      <c r="B32" s="985"/>
      <c r="C32" s="985"/>
      <c r="D32" s="985"/>
      <c r="E32" s="985"/>
      <c r="F32" s="985"/>
      <c r="G32" s="985"/>
    </row>
    <row r="33" spans="1:7" ht="13.5" customHeight="1" x14ac:dyDescent="0.25">
      <c r="A33" s="407" t="s">
        <v>844</v>
      </c>
      <c r="B33" s="985">
        <v>222</v>
      </c>
      <c r="C33" s="985">
        <v>2779</v>
      </c>
      <c r="D33" s="985">
        <v>221</v>
      </c>
      <c r="E33" s="985">
        <v>2760</v>
      </c>
      <c r="F33" s="985">
        <v>221</v>
      </c>
      <c r="G33" s="985">
        <v>2766</v>
      </c>
    </row>
    <row r="34" spans="1:7" ht="13.5" customHeight="1" x14ac:dyDescent="0.25">
      <c r="A34" s="407" t="s">
        <v>845</v>
      </c>
      <c r="B34" s="985">
        <v>61</v>
      </c>
      <c r="C34" s="985">
        <v>765</v>
      </c>
      <c r="D34" s="985">
        <v>46</v>
      </c>
      <c r="E34" s="985">
        <v>579</v>
      </c>
      <c r="F34" s="985">
        <v>60</v>
      </c>
      <c r="G34" s="985">
        <v>753</v>
      </c>
    </row>
    <row r="35" spans="1:7" ht="13.5" customHeight="1" x14ac:dyDescent="0.25">
      <c r="A35" s="407"/>
      <c r="B35" s="985"/>
      <c r="C35" s="985"/>
      <c r="D35" s="985"/>
      <c r="E35" s="985"/>
      <c r="F35" s="985"/>
      <c r="G35" s="985"/>
    </row>
    <row r="36" spans="1:7" ht="13.5" customHeight="1" x14ac:dyDescent="0.25">
      <c r="A36" s="427" t="s">
        <v>808</v>
      </c>
      <c r="B36" s="986">
        <v>129</v>
      </c>
      <c r="C36" s="986">
        <v>1607</v>
      </c>
      <c r="D36" s="986">
        <v>144</v>
      </c>
      <c r="E36" s="986">
        <v>1798</v>
      </c>
      <c r="F36" s="986">
        <v>136</v>
      </c>
      <c r="G36" s="986">
        <v>1704</v>
      </c>
    </row>
    <row r="37" spans="1:7" ht="13.5" customHeight="1" x14ac:dyDescent="0.25">
      <c r="A37" s="402"/>
      <c r="B37" s="985"/>
      <c r="C37" s="985"/>
      <c r="D37" s="985"/>
      <c r="E37" s="985"/>
      <c r="F37" s="985"/>
      <c r="G37" s="985"/>
    </row>
    <row r="38" spans="1:7" ht="13.5" customHeight="1" x14ac:dyDescent="0.25">
      <c r="A38" s="430" t="s">
        <v>809</v>
      </c>
      <c r="B38" s="986">
        <v>291</v>
      </c>
      <c r="C38" s="986">
        <v>3635</v>
      </c>
      <c r="D38" s="986">
        <v>358</v>
      </c>
      <c r="E38" s="986">
        <v>4474</v>
      </c>
      <c r="F38" s="986">
        <v>554</v>
      </c>
      <c r="G38" s="986">
        <v>6922</v>
      </c>
    </row>
    <row r="39" spans="1:7" ht="13.5" customHeight="1" x14ac:dyDescent="0.25">
      <c r="A39" s="402" t="s">
        <v>810</v>
      </c>
      <c r="B39" s="985">
        <v>197</v>
      </c>
      <c r="C39" s="985">
        <v>2457</v>
      </c>
      <c r="D39" s="985">
        <v>236</v>
      </c>
      <c r="E39" s="985">
        <v>2942</v>
      </c>
      <c r="F39" s="985">
        <v>296</v>
      </c>
      <c r="G39" s="985">
        <v>3698</v>
      </c>
    </row>
    <row r="40" spans="1:7" ht="13.5" customHeight="1" x14ac:dyDescent="0.25">
      <c r="A40" s="402" t="s">
        <v>846</v>
      </c>
      <c r="B40" s="985">
        <v>94</v>
      </c>
      <c r="C40" s="985">
        <v>1178</v>
      </c>
      <c r="D40" s="985">
        <v>74</v>
      </c>
      <c r="E40" s="985">
        <v>928</v>
      </c>
      <c r="F40" s="985">
        <v>88</v>
      </c>
      <c r="G40" s="985">
        <v>1096</v>
      </c>
    </row>
    <row r="41" spans="1:7" ht="13.5" customHeight="1" x14ac:dyDescent="0.25">
      <c r="A41" s="402" t="s">
        <v>811</v>
      </c>
      <c r="B41" s="985"/>
      <c r="C41" s="985"/>
      <c r="D41" s="985">
        <v>48</v>
      </c>
      <c r="E41" s="985">
        <v>604</v>
      </c>
      <c r="F41" s="985">
        <v>170</v>
      </c>
      <c r="G41" s="985">
        <v>2128</v>
      </c>
    </row>
    <row r="42" spans="1:7" ht="13.5" customHeight="1" x14ac:dyDescent="0.25">
      <c r="A42" s="402"/>
      <c r="B42" s="985"/>
      <c r="C42" s="985"/>
      <c r="D42" s="985"/>
      <c r="E42" s="985"/>
      <c r="F42" s="985"/>
      <c r="G42" s="985"/>
    </row>
    <row r="43" spans="1:7" ht="13.5" customHeight="1" x14ac:dyDescent="0.25">
      <c r="A43" s="430" t="s">
        <v>812</v>
      </c>
      <c r="B43" s="986">
        <v>1345</v>
      </c>
      <c r="C43" s="986">
        <v>16809</v>
      </c>
      <c r="D43" s="986">
        <v>1350</v>
      </c>
      <c r="E43" s="986">
        <v>16873</v>
      </c>
      <c r="F43" s="986">
        <v>1350</v>
      </c>
      <c r="G43" s="986">
        <v>16873</v>
      </c>
    </row>
    <row r="44" spans="1:7" ht="13.5" customHeight="1" x14ac:dyDescent="0.25">
      <c r="A44" s="402" t="s">
        <v>806</v>
      </c>
      <c r="B44" s="985">
        <v>1345</v>
      </c>
      <c r="C44" s="985">
        <v>16809</v>
      </c>
      <c r="D44" s="985">
        <v>1350</v>
      </c>
      <c r="E44" s="985">
        <v>16873</v>
      </c>
      <c r="F44" s="985">
        <v>1350</v>
      </c>
      <c r="G44" s="985">
        <v>16873</v>
      </c>
    </row>
    <row r="45" spans="1:7" ht="13.5" customHeight="1" x14ac:dyDescent="0.25">
      <c r="A45" s="402"/>
      <c r="B45" s="986"/>
      <c r="C45" s="986"/>
      <c r="D45" s="986"/>
      <c r="E45" s="986"/>
      <c r="F45" s="986"/>
      <c r="G45" s="986"/>
    </row>
    <row r="46" spans="1:7" ht="13.5" customHeight="1" x14ac:dyDescent="0.25">
      <c r="A46" s="430" t="s">
        <v>813</v>
      </c>
      <c r="B46" s="986">
        <v>174</v>
      </c>
      <c r="C46" s="986">
        <v>2170</v>
      </c>
      <c r="D46" s="986">
        <v>200</v>
      </c>
      <c r="E46" s="986">
        <v>2500</v>
      </c>
      <c r="F46" s="986">
        <v>160</v>
      </c>
      <c r="G46" s="986">
        <v>2000</v>
      </c>
    </row>
    <row r="47" spans="1:7" ht="13.5" customHeight="1" x14ac:dyDescent="0.25">
      <c r="A47" s="900"/>
      <c r="B47" s="986"/>
      <c r="C47" s="986"/>
      <c r="D47" s="986"/>
      <c r="E47" s="986"/>
      <c r="F47" s="986"/>
      <c r="G47" s="986"/>
    </row>
    <row r="48" spans="1:7" ht="13.5" customHeight="1" x14ac:dyDescent="0.25">
      <c r="A48" s="430" t="s">
        <v>814</v>
      </c>
      <c r="B48" s="986">
        <v>10687</v>
      </c>
      <c r="C48" s="986">
        <v>133588</v>
      </c>
      <c r="D48" s="986">
        <v>10653</v>
      </c>
      <c r="E48" s="986">
        <v>133157</v>
      </c>
      <c r="F48" s="986">
        <v>11445</v>
      </c>
      <c r="G48" s="986">
        <v>143063</v>
      </c>
    </row>
    <row r="49" spans="1:7" ht="13.5" customHeight="1" x14ac:dyDescent="0.25">
      <c r="A49" s="430"/>
      <c r="B49" s="986"/>
      <c r="C49" s="986"/>
      <c r="D49" s="986"/>
      <c r="E49" s="986"/>
      <c r="F49" s="986"/>
      <c r="G49" s="986"/>
    </row>
    <row r="50" spans="1:7" ht="13.5" customHeight="1" x14ac:dyDescent="0.25">
      <c r="A50" s="430" t="s">
        <v>847</v>
      </c>
      <c r="B50" s="986"/>
      <c r="C50" s="986"/>
      <c r="D50" s="986"/>
      <c r="E50" s="986"/>
      <c r="F50" s="986"/>
      <c r="G50" s="986"/>
    </row>
    <row r="51" spans="1:7" ht="13.5" customHeight="1" x14ac:dyDescent="0.25">
      <c r="A51" s="407" t="s">
        <v>848</v>
      </c>
      <c r="B51" s="985">
        <v>6412</v>
      </c>
      <c r="C51" s="985">
        <v>80152</v>
      </c>
      <c r="D51" s="985">
        <v>6612</v>
      </c>
      <c r="E51" s="985">
        <v>82655</v>
      </c>
      <c r="F51" s="985">
        <v>6177</v>
      </c>
      <c r="G51" s="985">
        <v>77215</v>
      </c>
    </row>
    <row r="52" spans="1:7" ht="13.5" customHeight="1" x14ac:dyDescent="0.25">
      <c r="A52" s="431" t="s">
        <v>425</v>
      </c>
      <c r="B52" s="984">
        <v>17099</v>
      </c>
      <c r="C52" s="984">
        <v>213740</v>
      </c>
      <c r="D52" s="984">
        <v>17265</v>
      </c>
      <c r="E52" s="984">
        <v>215812</v>
      </c>
      <c r="F52" s="984">
        <v>17622</v>
      </c>
      <c r="G52" s="984">
        <v>220277</v>
      </c>
    </row>
    <row r="53" spans="1:7" x14ac:dyDescent="0.25">
      <c r="A53" s="432"/>
      <c r="B53" s="901"/>
      <c r="C53" s="901"/>
      <c r="D53" s="900"/>
      <c r="E53" s="900"/>
      <c r="F53" s="900"/>
      <c r="G53" s="900"/>
    </row>
    <row r="54" spans="1:7" x14ac:dyDescent="0.25">
      <c r="A54" s="896"/>
      <c r="B54" s="896"/>
      <c r="C54" s="896"/>
      <c r="D54" s="896"/>
      <c r="E54" s="896"/>
      <c r="F54" s="896"/>
      <c r="G54" s="896"/>
    </row>
    <row r="55" spans="1:7" x14ac:dyDescent="0.25">
      <c r="A55" s="896"/>
      <c r="B55" s="896"/>
      <c r="C55" s="896"/>
      <c r="D55" s="896"/>
      <c r="E55" s="896"/>
      <c r="F55" s="896"/>
      <c r="G55" s="896"/>
    </row>
    <row r="56" spans="1:7" ht="15" customHeight="1" x14ac:dyDescent="0.25">
      <c r="A56" s="896"/>
      <c r="B56" s="896"/>
      <c r="C56" s="896"/>
      <c r="D56" s="896"/>
      <c r="E56" s="896"/>
      <c r="F56" s="896"/>
      <c r="G56" s="896"/>
    </row>
    <row r="57" spans="1:7" x14ac:dyDescent="0.25">
      <c r="A57" s="896"/>
      <c r="B57" s="896"/>
      <c r="C57" s="896"/>
      <c r="D57" s="896"/>
      <c r="E57" s="896"/>
      <c r="F57" s="896"/>
      <c r="G57" s="896"/>
    </row>
    <row r="58" spans="1:7" ht="15" customHeight="1" x14ac:dyDescent="0.25">
      <c r="A58" s="896"/>
      <c r="B58" s="896"/>
      <c r="C58" s="896"/>
      <c r="D58" s="896"/>
      <c r="E58" s="896"/>
      <c r="F58" s="896"/>
      <c r="G58" s="896"/>
    </row>
    <row r="59" spans="1:7" x14ac:dyDescent="0.25">
      <c r="A59" s="896"/>
      <c r="B59" s="896"/>
      <c r="C59" s="896"/>
      <c r="D59" s="896"/>
      <c r="E59" s="896"/>
      <c r="F59" s="896"/>
      <c r="G59" s="896"/>
    </row>
    <row r="60" spans="1:7" x14ac:dyDescent="0.25">
      <c r="A60" s="896"/>
      <c r="B60" s="896"/>
      <c r="C60" s="896"/>
      <c r="D60" s="896"/>
      <c r="E60" s="896"/>
      <c r="F60" s="896"/>
      <c r="G60" s="896"/>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19"/>
  <sheetViews>
    <sheetView view="pageBreakPreview" zoomScaleNormal="100" zoomScaleSheetLayoutView="100" workbookViewId="0">
      <selection activeCell="M25" sqref="M25"/>
    </sheetView>
  </sheetViews>
  <sheetFormatPr defaultRowHeight="15" x14ac:dyDescent="0.25"/>
  <cols>
    <col min="1" max="1" width="32" style="885" customWidth="1"/>
    <col min="2" max="9" width="13.6640625" style="885" customWidth="1"/>
    <col min="10" max="16384" width="9.33203125" style="885"/>
  </cols>
  <sheetData>
    <row r="1" spans="1:9" x14ac:dyDescent="0.25">
      <c r="A1" s="278" t="s">
        <v>849</v>
      </c>
      <c r="B1" s="896"/>
      <c r="C1" s="896"/>
      <c r="D1" s="896"/>
      <c r="E1" s="896"/>
      <c r="F1" s="896"/>
      <c r="G1" s="1000"/>
      <c r="H1" s="1000"/>
      <c r="I1" s="896"/>
    </row>
    <row r="2" spans="1:9" x14ac:dyDescent="0.25">
      <c r="A2" s="1002"/>
      <c r="B2" s="1001"/>
      <c r="C2" s="1001"/>
      <c r="D2" s="1001"/>
      <c r="E2" s="1001"/>
      <c r="F2" s="1001"/>
      <c r="G2" s="1000"/>
      <c r="H2" s="1000"/>
      <c r="I2" s="896"/>
    </row>
    <row r="3" spans="1:9" x14ac:dyDescent="0.25">
      <c r="A3" s="896"/>
      <c r="B3" s="2744" t="s">
        <v>850</v>
      </c>
      <c r="C3" s="2745"/>
      <c r="D3" s="2744" t="s">
        <v>851</v>
      </c>
      <c r="E3" s="2745"/>
      <c r="F3" s="2744" t="s">
        <v>852</v>
      </c>
      <c r="G3" s="2745"/>
      <c r="H3" s="2744" t="s">
        <v>425</v>
      </c>
      <c r="I3" s="2745"/>
    </row>
    <row r="4" spans="1:9" x14ac:dyDescent="0.25">
      <c r="A4" s="900"/>
      <c r="B4" s="2746"/>
      <c r="C4" s="2746"/>
      <c r="D4" s="2746"/>
      <c r="E4" s="2746"/>
      <c r="F4" s="2746"/>
      <c r="G4" s="2746"/>
      <c r="H4" s="2746"/>
      <c r="I4" s="2746"/>
    </row>
    <row r="5" spans="1:9" x14ac:dyDescent="0.25">
      <c r="A5" s="999"/>
      <c r="B5" s="2742" t="s">
        <v>824</v>
      </c>
      <c r="C5" s="2742" t="s">
        <v>853</v>
      </c>
      <c r="D5" s="2742" t="s">
        <v>824</v>
      </c>
      <c r="E5" s="2742" t="s">
        <v>853</v>
      </c>
      <c r="F5" s="2742" t="s">
        <v>824</v>
      </c>
      <c r="G5" s="2742" t="s">
        <v>853</v>
      </c>
      <c r="H5" s="2742" t="s">
        <v>824</v>
      </c>
      <c r="I5" s="2742" t="s">
        <v>853</v>
      </c>
    </row>
    <row r="6" spans="1:9" ht="15.75" thickBot="1" x14ac:dyDescent="0.3">
      <c r="A6" s="998" t="s">
        <v>130</v>
      </c>
      <c r="B6" s="2743"/>
      <c r="C6" s="2743"/>
      <c r="D6" s="2743"/>
      <c r="E6" s="2743"/>
      <c r="F6" s="2743"/>
      <c r="G6" s="2743"/>
      <c r="H6" s="2743"/>
      <c r="I6" s="2743"/>
    </row>
    <row r="7" spans="1:9" x14ac:dyDescent="0.25">
      <c r="A7" s="997" t="s">
        <v>854</v>
      </c>
      <c r="B7" s="995">
        <v>813</v>
      </c>
      <c r="C7" s="995">
        <v>65</v>
      </c>
      <c r="D7" s="995">
        <v>1001</v>
      </c>
      <c r="E7" s="995">
        <v>80</v>
      </c>
      <c r="F7" s="995"/>
      <c r="G7" s="995"/>
      <c r="H7" s="995">
        <v>1814</v>
      </c>
      <c r="I7" s="995">
        <v>145</v>
      </c>
    </row>
    <row r="8" spans="1:9" x14ac:dyDescent="0.25">
      <c r="A8" s="997" t="s">
        <v>855</v>
      </c>
      <c r="B8" s="995">
        <v>124</v>
      </c>
      <c r="C8" s="995">
        <v>10</v>
      </c>
      <c r="D8" s="995">
        <v>157</v>
      </c>
      <c r="E8" s="995">
        <v>13</v>
      </c>
      <c r="F8" s="995"/>
      <c r="G8" s="995"/>
      <c r="H8" s="995">
        <v>281</v>
      </c>
      <c r="I8" s="995">
        <v>22</v>
      </c>
    </row>
    <row r="9" spans="1:9" x14ac:dyDescent="0.25">
      <c r="A9" s="997" t="s">
        <v>856</v>
      </c>
      <c r="B9" s="995">
        <v>265</v>
      </c>
      <c r="C9" s="995">
        <v>21</v>
      </c>
      <c r="D9" s="995"/>
      <c r="E9" s="995"/>
      <c r="F9" s="995"/>
      <c r="G9" s="995"/>
      <c r="H9" s="995">
        <v>265</v>
      </c>
      <c r="I9" s="995">
        <v>21</v>
      </c>
    </row>
    <row r="10" spans="1:9" x14ac:dyDescent="0.25">
      <c r="A10" s="997" t="s">
        <v>857</v>
      </c>
      <c r="B10" s="995"/>
      <c r="C10" s="995"/>
      <c r="D10" s="995">
        <v>20</v>
      </c>
      <c r="E10" s="995">
        <v>2</v>
      </c>
      <c r="F10" s="995"/>
      <c r="G10" s="995"/>
      <c r="H10" s="995">
        <v>20</v>
      </c>
      <c r="I10" s="995">
        <v>2</v>
      </c>
    </row>
    <row r="11" spans="1:9" x14ac:dyDescent="0.25">
      <c r="A11" s="997" t="s">
        <v>858</v>
      </c>
      <c r="B11" s="995"/>
      <c r="C11" s="995"/>
      <c r="D11" s="995">
        <v>0</v>
      </c>
      <c r="E11" s="995">
        <v>0</v>
      </c>
      <c r="F11" s="995"/>
      <c r="G11" s="995"/>
      <c r="H11" s="995">
        <v>0</v>
      </c>
      <c r="I11" s="995">
        <v>0</v>
      </c>
    </row>
    <row r="12" spans="1:9" x14ac:dyDescent="0.25">
      <c r="A12" s="997" t="s">
        <v>750</v>
      </c>
      <c r="B12" s="995">
        <v>-549</v>
      </c>
      <c r="C12" s="995">
        <v>-44</v>
      </c>
      <c r="D12" s="995"/>
      <c r="E12" s="995"/>
      <c r="F12" s="995"/>
      <c r="G12" s="995"/>
      <c r="H12" s="995">
        <v>-549</v>
      </c>
      <c r="I12" s="995">
        <v>-44</v>
      </c>
    </row>
    <row r="13" spans="1:9" x14ac:dyDescent="0.25">
      <c r="A13" s="997" t="s">
        <v>859</v>
      </c>
      <c r="B13" s="995">
        <v>910</v>
      </c>
      <c r="C13" s="995">
        <v>73</v>
      </c>
      <c r="D13" s="995"/>
      <c r="E13" s="995"/>
      <c r="F13" s="995"/>
      <c r="G13" s="995"/>
      <c r="H13" s="995">
        <v>910</v>
      </c>
      <c r="I13" s="995">
        <v>73</v>
      </c>
    </row>
    <row r="14" spans="1:9" x14ac:dyDescent="0.25">
      <c r="A14" s="997" t="s">
        <v>860</v>
      </c>
      <c r="B14" s="995">
        <v>405</v>
      </c>
      <c r="C14" s="995">
        <v>32</v>
      </c>
      <c r="D14" s="995"/>
      <c r="E14" s="995"/>
      <c r="F14" s="995"/>
      <c r="G14" s="995"/>
      <c r="H14" s="995">
        <v>405</v>
      </c>
      <c r="I14" s="995">
        <v>32</v>
      </c>
    </row>
    <row r="15" spans="1:9" x14ac:dyDescent="0.25">
      <c r="A15" s="996" t="s">
        <v>861</v>
      </c>
      <c r="B15" s="995">
        <v>488</v>
      </c>
      <c r="C15" s="995">
        <v>39</v>
      </c>
      <c r="D15" s="995"/>
      <c r="E15" s="995"/>
      <c r="F15" s="995"/>
      <c r="G15" s="995"/>
      <c r="H15" s="995">
        <v>488</v>
      </c>
      <c r="I15" s="995">
        <v>39</v>
      </c>
    </row>
    <row r="16" spans="1:9" x14ac:dyDescent="0.25">
      <c r="A16" s="994" t="s">
        <v>425</v>
      </c>
      <c r="B16" s="993">
        <v>2457</v>
      </c>
      <c r="C16" s="992">
        <v>197</v>
      </c>
      <c r="D16" s="992">
        <v>1178</v>
      </c>
      <c r="E16" s="992">
        <v>94</v>
      </c>
      <c r="F16" s="992"/>
      <c r="G16" s="992"/>
      <c r="H16" s="993">
        <v>3635</v>
      </c>
      <c r="I16" s="992">
        <v>291</v>
      </c>
    </row>
    <row r="17" spans="1:9" x14ac:dyDescent="0.25">
      <c r="A17" s="423" t="s">
        <v>862</v>
      </c>
      <c r="B17" s="280"/>
      <c r="C17" s="280"/>
      <c r="D17" s="280"/>
      <c r="E17" s="280"/>
      <c r="F17" s="280"/>
      <c r="G17" s="280"/>
      <c r="H17" s="280"/>
      <c r="I17" s="280"/>
    </row>
    <row r="18" spans="1:9" x14ac:dyDescent="0.25">
      <c r="A18" s="991" t="s">
        <v>863</v>
      </c>
      <c r="B18" s="991"/>
      <c r="C18" s="991"/>
      <c r="D18" s="991"/>
      <c r="E18" s="991"/>
      <c r="F18" s="991"/>
      <c r="G18" s="991"/>
      <c r="H18" s="965"/>
      <c r="I18" s="965"/>
    </row>
    <row r="19" spans="1:9" x14ac:dyDescent="0.25">
      <c r="A19" s="983"/>
      <c r="B19" s="983"/>
      <c r="C19" s="983"/>
      <c r="D19" s="983"/>
      <c r="E19" s="983"/>
      <c r="F19" s="983"/>
      <c r="G19" s="983"/>
      <c r="H19" s="983"/>
      <c r="I19" s="983"/>
    </row>
  </sheetData>
  <mergeCells count="12">
    <mergeCell ref="F5:F6"/>
    <mergeCell ref="G5:G6"/>
    <mergeCell ref="H5:H6"/>
    <mergeCell ref="I5:I6"/>
    <mergeCell ref="B3:C4"/>
    <mergeCell ref="D3:E4"/>
    <mergeCell ref="F3:G4"/>
    <mergeCell ref="H3:I4"/>
    <mergeCell ref="B5:B6"/>
    <mergeCell ref="C5:C6"/>
    <mergeCell ref="D5:D6"/>
    <mergeCell ref="E5:E6"/>
  </mergeCell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J73"/>
  <sheetViews>
    <sheetView view="pageBreakPreview" topLeftCell="A34" zoomScaleNormal="100" zoomScaleSheetLayoutView="100" workbookViewId="0">
      <selection activeCell="H66" sqref="H66"/>
    </sheetView>
  </sheetViews>
  <sheetFormatPr defaultRowHeight="15" x14ac:dyDescent="0.25"/>
  <cols>
    <col min="1" max="1" width="54.5" style="885" customWidth="1"/>
    <col min="2" max="10" width="9.6640625" style="885" customWidth="1"/>
    <col min="11" max="16384" width="9.33203125" style="885"/>
  </cols>
  <sheetData>
    <row r="1" spans="1:10" x14ac:dyDescent="0.25">
      <c r="A1" s="720" t="s">
        <v>864</v>
      </c>
      <c r="B1" s="897"/>
      <c r="C1" s="896"/>
      <c r="D1" s="896"/>
      <c r="E1" s="896"/>
      <c r="F1" s="896"/>
      <c r="G1" s="896"/>
      <c r="H1" s="965"/>
      <c r="I1" s="1012"/>
      <c r="J1" s="896"/>
    </row>
    <row r="2" spans="1:10" x14ac:dyDescent="0.25">
      <c r="A2" s="433" t="s">
        <v>1173</v>
      </c>
      <c r="B2" s="897"/>
      <c r="C2" s="896"/>
      <c r="D2" s="896"/>
      <c r="E2" s="896"/>
      <c r="F2" s="896"/>
      <c r="G2" s="896"/>
      <c r="H2" s="965"/>
      <c r="I2" s="1012"/>
      <c r="J2" s="896"/>
    </row>
    <row r="3" spans="1:10" ht="15.75" thickBot="1" x14ac:dyDescent="0.3">
      <c r="A3" s="965"/>
      <c r="B3" s="434"/>
      <c r="C3" s="435"/>
      <c r="D3" s="435"/>
      <c r="E3" s="435"/>
      <c r="F3" s="435"/>
      <c r="G3" s="435"/>
      <c r="H3" s="435"/>
      <c r="I3" s="435"/>
      <c r="J3" s="965"/>
    </row>
    <row r="4" spans="1:10" ht="15.75" thickBot="1" x14ac:dyDescent="0.3">
      <c r="A4" s="436" t="s">
        <v>130</v>
      </c>
      <c r="B4" s="1030" t="s">
        <v>1444</v>
      </c>
      <c r="C4" s="1030" t="s">
        <v>1174</v>
      </c>
      <c r="D4" s="1029" t="s">
        <v>1175</v>
      </c>
      <c r="E4" s="1029" t="s">
        <v>1176</v>
      </c>
      <c r="F4" s="1029" t="s">
        <v>133</v>
      </c>
      <c r="G4" s="1029" t="s">
        <v>1177</v>
      </c>
      <c r="H4" s="1029" t="s">
        <v>135</v>
      </c>
      <c r="I4" s="1029" t="s">
        <v>136</v>
      </c>
      <c r="J4" s="1029" t="s">
        <v>137</v>
      </c>
    </row>
    <row r="5" spans="1:10" x14ac:dyDescent="0.25">
      <c r="A5" s="437" t="s">
        <v>866</v>
      </c>
      <c r="B5" s="438"/>
      <c r="C5" s="439"/>
      <c r="D5" s="439"/>
      <c r="E5" s="439"/>
      <c r="F5" s="439"/>
      <c r="G5" s="439"/>
      <c r="H5" s="439"/>
      <c r="I5" s="439"/>
      <c r="J5" s="440"/>
    </row>
    <row r="6" spans="1:10" x14ac:dyDescent="0.25">
      <c r="A6" s="441" t="s">
        <v>867</v>
      </c>
      <c r="B6" s="442">
        <v>30180</v>
      </c>
      <c r="C6" s="443">
        <v>31533</v>
      </c>
      <c r="D6" s="443">
        <v>30359</v>
      </c>
      <c r="E6" s="443">
        <v>29138</v>
      </c>
      <c r="F6" s="443">
        <v>27254</v>
      </c>
      <c r="G6" s="443">
        <v>29959</v>
      </c>
      <c r="H6" s="443">
        <v>26423</v>
      </c>
      <c r="I6" s="443">
        <v>26981</v>
      </c>
      <c r="J6" s="444">
        <v>26598</v>
      </c>
    </row>
    <row r="7" spans="1:10" x14ac:dyDescent="0.25">
      <c r="A7" s="445" t="s">
        <v>868</v>
      </c>
      <c r="B7" s="446">
        <v>-588</v>
      </c>
      <c r="C7" s="447">
        <v>-2625</v>
      </c>
      <c r="D7" s="447">
        <v>-1882</v>
      </c>
      <c r="E7" s="447">
        <v>-1255</v>
      </c>
      <c r="F7" s="447"/>
      <c r="G7" s="447">
        <v>-2584</v>
      </c>
      <c r="H7" s="447"/>
      <c r="I7" s="447"/>
      <c r="J7" s="448"/>
    </row>
    <row r="8" spans="1:10" x14ac:dyDescent="0.25">
      <c r="A8" s="449" t="s">
        <v>869</v>
      </c>
      <c r="B8" s="450">
        <v>29592</v>
      </c>
      <c r="C8" s="444">
        <v>28908</v>
      </c>
      <c r="D8" s="444">
        <v>28477</v>
      </c>
      <c r="E8" s="444">
        <v>27883</v>
      </c>
      <c r="F8" s="444">
        <v>27254</v>
      </c>
      <c r="G8" s="444">
        <v>27375</v>
      </c>
      <c r="H8" s="444">
        <v>26423</v>
      </c>
      <c r="I8" s="444">
        <v>26981</v>
      </c>
      <c r="J8" s="444">
        <v>26598</v>
      </c>
    </row>
    <row r="9" spans="1:10" x14ac:dyDescent="0.25">
      <c r="A9" s="449" t="s">
        <v>870</v>
      </c>
      <c r="B9" s="450"/>
      <c r="C9" s="444" t="s">
        <v>0</v>
      </c>
      <c r="D9" s="444"/>
      <c r="E9" s="444"/>
      <c r="F9" s="444"/>
      <c r="G9" s="444"/>
      <c r="H9" s="444"/>
      <c r="I9" s="444"/>
      <c r="J9" s="444"/>
    </row>
    <row r="10" spans="1:10" x14ac:dyDescent="0.25">
      <c r="A10" s="441" t="s">
        <v>871</v>
      </c>
      <c r="B10" s="450">
        <v>-3577</v>
      </c>
      <c r="C10" s="444">
        <v>-3435</v>
      </c>
      <c r="D10" s="444">
        <v>-3247</v>
      </c>
      <c r="E10" s="444">
        <v>-3100</v>
      </c>
      <c r="F10" s="444">
        <v>-2956</v>
      </c>
      <c r="G10" s="444">
        <v>-2866</v>
      </c>
      <c r="H10" s="444">
        <v>-2736</v>
      </c>
      <c r="I10" s="444">
        <v>-2759</v>
      </c>
      <c r="J10" s="444">
        <v>-2695</v>
      </c>
    </row>
    <row r="11" spans="1:10" x14ac:dyDescent="0.25">
      <c r="A11" s="441" t="s">
        <v>872</v>
      </c>
      <c r="B11" s="450">
        <v>-252</v>
      </c>
      <c r="C11" s="444">
        <v>-212</v>
      </c>
      <c r="D11" s="444">
        <v>-213</v>
      </c>
      <c r="E11" s="444">
        <v>-305</v>
      </c>
      <c r="F11" s="444">
        <v>-303</v>
      </c>
      <c r="G11" s="444">
        <v>-296</v>
      </c>
      <c r="H11" s="444">
        <v>-211</v>
      </c>
      <c r="I11" s="444">
        <v>-249</v>
      </c>
      <c r="J11" s="444">
        <v>-330</v>
      </c>
    </row>
    <row r="12" spans="1:10" x14ac:dyDescent="0.25">
      <c r="A12" s="441" t="s">
        <v>873</v>
      </c>
      <c r="B12" s="450"/>
      <c r="C12" s="444"/>
      <c r="D12" s="444"/>
      <c r="E12" s="444"/>
      <c r="F12" s="444"/>
      <c r="G12" s="444"/>
      <c r="H12" s="444"/>
      <c r="I12" s="444"/>
      <c r="J12" s="444"/>
    </row>
    <row r="13" spans="1:10" x14ac:dyDescent="0.25">
      <c r="A13" s="441" t="s">
        <v>874</v>
      </c>
      <c r="B13" s="450">
        <v>-261</v>
      </c>
      <c r="C13" s="444">
        <v>-240</v>
      </c>
      <c r="D13" s="444">
        <v>-96</v>
      </c>
      <c r="E13" s="444">
        <v>-104</v>
      </c>
      <c r="F13" s="444">
        <v>-168</v>
      </c>
      <c r="G13" s="444">
        <v>-296</v>
      </c>
      <c r="H13" s="444">
        <v>-53</v>
      </c>
      <c r="I13" s="444">
        <v>-90</v>
      </c>
      <c r="J13" s="444">
        <v>-24</v>
      </c>
    </row>
    <row r="14" spans="1:10" x14ac:dyDescent="0.25">
      <c r="A14" s="449" t="s">
        <v>875</v>
      </c>
      <c r="B14" s="450">
        <v>-420</v>
      </c>
      <c r="C14" s="444">
        <v>-483</v>
      </c>
      <c r="D14" s="444">
        <v>-493</v>
      </c>
      <c r="E14" s="444">
        <v>-355</v>
      </c>
      <c r="F14" s="444">
        <v>-427</v>
      </c>
      <c r="G14" s="444">
        <v>-342</v>
      </c>
      <c r="H14" s="444">
        <v>-397</v>
      </c>
      <c r="I14" s="444">
        <v>-506</v>
      </c>
      <c r="J14" s="444">
        <v>-283</v>
      </c>
    </row>
    <row r="15" spans="1:10" x14ac:dyDescent="0.25">
      <c r="A15" s="445" t="s">
        <v>876</v>
      </c>
      <c r="B15" s="451">
        <v>-4509</v>
      </c>
      <c r="C15" s="448">
        <v>-4370</v>
      </c>
      <c r="D15" s="448">
        <v>-4049</v>
      </c>
      <c r="E15" s="448">
        <v>-3864</v>
      </c>
      <c r="F15" s="448">
        <v>-3854</v>
      </c>
      <c r="G15" s="448">
        <v>-3800</v>
      </c>
      <c r="H15" s="448">
        <v>-3397</v>
      </c>
      <c r="I15" s="448">
        <v>-3604</v>
      </c>
      <c r="J15" s="448">
        <v>-3332</v>
      </c>
    </row>
    <row r="16" spans="1:10" x14ac:dyDescent="0.25">
      <c r="A16" s="452" t="s">
        <v>877</v>
      </c>
      <c r="B16" s="453">
        <v>25083</v>
      </c>
      <c r="C16" s="454">
        <v>24538</v>
      </c>
      <c r="D16" s="454">
        <v>24428</v>
      </c>
      <c r="E16" s="454">
        <v>24019</v>
      </c>
      <c r="F16" s="454">
        <v>23400</v>
      </c>
      <c r="G16" s="454">
        <v>23575</v>
      </c>
      <c r="H16" s="454">
        <v>23026</v>
      </c>
      <c r="I16" s="454">
        <v>23377</v>
      </c>
      <c r="J16" s="454">
        <v>23266</v>
      </c>
    </row>
    <row r="17" spans="1:10" x14ac:dyDescent="0.25">
      <c r="A17" s="455" t="s">
        <v>878</v>
      </c>
      <c r="B17" s="456">
        <v>3016</v>
      </c>
      <c r="C17" s="457">
        <v>3042</v>
      </c>
      <c r="D17" s="457">
        <v>2955</v>
      </c>
      <c r="E17" s="457">
        <v>2956</v>
      </c>
      <c r="F17" s="457">
        <v>2892</v>
      </c>
      <c r="G17" s="457">
        <v>2968</v>
      </c>
      <c r="H17" s="457">
        <v>2903</v>
      </c>
      <c r="I17" s="457">
        <v>2917</v>
      </c>
      <c r="J17" s="457">
        <v>2986</v>
      </c>
    </row>
    <row r="18" spans="1:10" x14ac:dyDescent="0.25">
      <c r="A18" s="458" t="s">
        <v>879</v>
      </c>
      <c r="B18" s="450">
        <v>-18</v>
      </c>
      <c r="C18" s="444">
        <v>-25</v>
      </c>
      <c r="D18" s="444">
        <v>-23</v>
      </c>
      <c r="E18" s="444">
        <v>-17</v>
      </c>
      <c r="F18" s="444">
        <v>-25</v>
      </c>
      <c r="G18" s="444">
        <v>-27</v>
      </c>
      <c r="H18" s="444">
        <v>-26</v>
      </c>
      <c r="I18" s="444">
        <v>-27</v>
      </c>
      <c r="J18" s="444">
        <v>-12</v>
      </c>
    </row>
    <row r="19" spans="1:10" x14ac:dyDescent="0.25">
      <c r="A19" s="459" t="s">
        <v>880</v>
      </c>
      <c r="B19" s="451">
        <v>2998</v>
      </c>
      <c r="C19" s="448">
        <v>3017</v>
      </c>
      <c r="D19" s="448">
        <v>2932</v>
      </c>
      <c r="E19" s="448">
        <v>2939</v>
      </c>
      <c r="F19" s="448">
        <v>2868</v>
      </c>
      <c r="G19" s="448">
        <v>2941</v>
      </c>
      <c r="H19" s="448">
        <v>2877</v>
      </c>
      <c r="I19" s="448">
        <v>2890</v>
      </c>
      <c r="J19" s="448">
        <v>2974</v>
      </c>
    </row>
    <row r="20" spans="1:10" x14ac:dyDescent="0.25">
      <c r="A20" s="452" t="s">
        <v>881</v>
      </c>
      <c r="B20" s="453">
        <v>28081</v>
      </c>
      <c r="C20" s="454">
        <v>27555</v>
      </c>
      <c r="D20" s="454">
        <v>27360</v>
      </c>
      <c r="E20" s="454">
        <v>26958</v>
      </c>
      <c r="F20" s="454">
        <v>26268</v>
      </c>
      <c r="G20" s="454">
        <v>26516</v>
      </c>
      <c r="H20" s="454">
        <v>25903</v>
      </c>
      <c r="I20" s="454">
        <v>26267</v>
      </c>
      <c r="J20" s="454">
        <v>26240</v>
      </c>
    </row>
    <row r="21" spans="1:10" x14ac:dyDescent="0.25">
      <c r="A21" s="460" t="s">
        <v>882</v>
      </c>
      <c r="B21" s="453">
        <v>5629</v>
      </c>
      <c r="C21" s="454">
        <v>6541</v>
      </c>
      <c r="D21" s="454">
        <v>6581</v>
      </c>
      <c r="E21" s="454">
        <v>5754</v>
      </c>
      <c r="F21" s="454">
        <v>5800</v>
      </c>
      <c r="G21" s="454">
        <v>5940</v>
      </c>
      <c r="H21" s="454">
        <v>5057</v>
      </c>
      <c r="I21" s="454">
        <v>4685</v>
      </c>
      <c r="J21" s="454">
        <v>4827</v>
      </c>
    </row>
    <row r="22" spans="1:10" x14ac:dyDescent="0.25">
      <c r="A22" s="449" t="s">
        <v>883</v>
      </c>
      <c r="B22" s="450">
        <v>83</v>
      </c>
      <c r="C22" s="444">
        <v>78</v>
      </c>
      <c r="D22" s="444">
        <v>95</v>
      </c>
      <c r="E22" s="444">
        <v>82</v>
      </c>
      <c r="F22" s="444"/>
      <c r="G22" s="444"/>
      <c r="H22" s="444"/>
      <c r="I22" s="444"/>
      <c r="J22" s="444"/>
    </row>
    <row r="23" spans="1:10" x14ac:dyDescent="0.25">
      <c r="A23" s="449" t="s">
        <v>884</v>
      </c>
      <c r="B23" s="450"/>
      <c r="C23" s="444"/>
      <c r="D23" s="444"/>
      <c r="E23" s="444"/>
      <c r="F23" s="444"/>
      <c r="G23" s="444"/>
      <c r="H23" s="444"/>
      <c r="I23" s="444"/>
      <c r="J23" s="444"/>
    </row>
    <row r="24" spans="1:10" x14ac:dyDescent="0.25">
      <c r="A24" s="449" t="s">
        <v>776</v>
      </c>
      <c r="B24" s="450">
        <v>-1205</v>
      </c>
      <c r="C24" s="444">
        <v>-1205</v>
      </c>
      <c r="D24" s="444">
        <v>-1205</v>
      </c>
      <c r="E24" s="444">
        <v>-1205</v>
      </c>
      <c r="F24" s="444">
        <v>-1205</v>
      </c>
      <c r="G24" s="444">
        <v>-1501</v>
      </c>
      <c r="H24" s="444">
        <v>-502</v>
      </c>
      <c r="I24" s="444">
        <v>-509</v>
      </c>
      <c r="J24" s="444">
        <v>-510</v>
      </c>
    </row>
    <row r="25" spans="1:10" x14ac:dyDescent="0.25">
      <c r="A25" s="449" t="s">
        <v>885</v>
      </c>
      <c r="B25" s="450"/>
      <c r="C25" s="444"/>
      <c r="D25" s="444"/>
      <c r="E25" s="444"/>
      <c r="F25" s="444"/>
      <c r="G25" s="444"/>
      <c r="H25" s="444"/>
      <c r="I25" s="444"/>
      <c r="J25" s="444"/>
    </row>
    <row r="26" spans="1:10" x14ac:dyDescent="0.25">
      <c r="A26" s="449" t="s">
        <v>875</v>
      </c>
      <c r="B26" s="450">
        <v>-60</v>
      </c>
      <c r="C26" s="444">
        <v>-65</v>
      </c>
      <c r="D26" s="444">
        <v>-66</v>
      </c>
      <c r="E26" s="444">
        <v>-59</v>
      </c>
      <c r="F26" s="444">
        <v>-58</v>
      </c>
      <c r="G26" s="444">
        <v>-55</v>
      </c>
      <c r="H26" s="444">
        <v>-46</v>
      </c>
      <c r="I26" s="444">
        <v>-44</v>
      </c>
      <c r="J26" s="444">
        <v>-46</v>
      </c>
    </row>
    <row r="27" spans="1:10" x14ac:dyDescent="0.25">
      <c r="A27" s="452" t="s">
        <v>886</v>
      </c>
      <c r="B27" s="453">
        <v>-1182</v>
      </c>
      <c r="C27" s="454">
        <v>-1192</v>
      </c>
      <c r="D27" s="454">
        <v>-1176</v>
      </c>
      <c r="E27" s="454">
        <v>-1182</v>
      </c>
      <c r="F27" s="454">
        <v>-1263</v>
      </c>
      <c r="G27" s="454">
        <v>-1556</v>
      </c>
      <c r="H27" s="454">
        <v>-548</v>
      </c>
      <c r="I27" s="454">
        <v>-553</v>
      </c>
      <c r="J27" s="454">
        <v>-556</v>
      </c>
    </row>
    <row r="28" spans="1:10" x14ac:dyDescent="0.25">
      <c r="A28" s="452" t="s">
        <v>774</v>
      </c>
      <c r="B28" s="453">
        <v>4447</v>
      </c>
      <c r="C28" s="454">
        <v>5349</v>
      </c>
      <c r="D28" s="454">
        <v>5405</v>
      </c>
      <c r="E28" s="454">
        <v>4572</v>
      </c>
      <c r="F28" s="454">
        <v>4537</v>
      </c>
      <c r="G28" s="454">
        <v>4384</v>
      </c>
      <c r="H28" s="454">
        <v>4509</v>
      </c>
      <c r="I28" s="454">
        <v>4132</v>
      </c>
      <c r="J28" s="454">
        <v>4271</v>
      </c>
    </row>
    <row r="29" spans="1:10" x14ac:dyDescent="0.25">
      <c r="A29" s="452" t="s">
        <v>887</v>
      </c>
      <c r="B29" s="453">
        <v>32528</v>
      </c>
      <c r="C29" s="454">
        <v>32904</v>
      </c>
      <c r="D29" s="454">
        <v>32765</v>
      </c>
      <c r="E29" s="454">
        <v>31530</v>
      </c>
      <c r="F29" s="454">
        <v>30805</v>
      </c>
      <c r="G29" s="454">
        <v>30900</v>
      </c>
      <c r="H29" s="454">
        <v>30412</v>
      </c>
      <c r="I29" s="454">
        <v>30399</v>
      </c>
      <c r="J29" s="454">
        <v>30511</v>
      </c>
    </row>
    <row r="30" spans="1:10" x14ac:dyDescent="0.25">
      <c r="A30" s="1027" t="s">
        <v>1178</v>
      </c>
      <c r="B30" s="901"/>
      <c r="C30" s="900"/>
      <c r="D30" s="900"/>
      <c r="E30" s="900"/>
      <c r="F30" s="900"/>
      <c r="G30" s="900"/>
      <c r="H30" s="900"/>
      <c r="I30" s="900"/>
      <c r="J30" s="900"/>
    </row>
    <row r="31" spans="1:10" x14ac:dyDescent="0.25">
      <c r="A31" s="2747" t="s">
        <v>1443</v>
      </c>
      <c r="B31" s="2748"/>
      <c r="C31" s="2748"/>
      <c r="D31" s="1028"/>
      <c r="E31" s="1028"/>
      <c r="F31" s="1028"/>
      <c r="G31" s="900"/>
      <c r="H31" s="900"/>
      <c r="I31" s="900"/>
      <c r="J31" s="900"/>
    </row>
    <row r="32" spans="1:10" x14ac:dyDescent="0.25">
      <c r="A32" s="1027" t="s">
        <v>1179</v>
      </c>
      <c r="B32" s="901"/>
      <c r="C32" s="900"/>
      <c r="D32" s="900"/>
      <c r="E32" s="900"/>
      <c r="F32" s="900"/>
      <c r="G32" s="900"/>
      <c r="H32" s="900"/>
      <c r="I32" s="1026"/>
      <c r="J32" s="900"/>
    </row>
    <row r="33" spans="1:10" x14ac:dyDescent="0.25">
      <c r="A33" s="983"/>
      <c r="B33" s="1025"/>
      <c r="C33" s="983"/>
      <c r="D33" s="983"/>
      <c r="E33" s="983"/>
      <c r="F33" s="983"/>
      <c r="G33" s="983"/>
      <c r="H33" s="983"/>
      <c r="I33" s="983"/>
      <c r="J33" s="983"/>
    </row>
    <row r="34" spans="1:10" x14ac:dyDescent="0.25">
      <c r="A34" s="721" t="s">
        <v>888</v>
      </c>
      <c r="B34" s="1024"/>
      <c r="C34" s="1023"/>
      <c r="D34" s="1023"/>
      <c r="E34" s="1023"/>
      <c r="F34" s="1023"/>
      <c r="G34" s="1023"/>
      <c r="H34" s="1023"/>
      <c r="I34" s="462"/>
      <c r="J34" s="900"/>
    </row>
    <row r="35" spans="1:10" ht="15.75" thickBot="1" x14ac:dyDescent="0.3">
      <c r="A35" s="1023"/>
      <c r="B35" s="403"/>
      <c r="C35" s="463"/>
      <c r="D35" s="463"/>
      <c r="E35" s="463"/>
      <c r="F35" s="463"/>
      <c r="G35" s="463"/>
      <c r="H35" s="463"/>
      <c r="I35" s="464"/>
      <c r="J35" s="900"/>
    </row>
    <row r="36" spans="1:10" ht="15.75" thickBot="1" x14ac:dyDescent="0.3">
      <c r="A36" s="465" t="s">
        <v>130</v>
      </c>
      <c r="B36" s="905" t="s">
        <v>1364</v>
      </c>
      <c r="C36" s="905" t="s">
        <v>580</v>
      </c>
      <c r="D36" s="941" t="s">
        <v>131</v>
      </c>
      <c r="E36" s="941" t="s">
        <v>132</v>
      </c>
      <c r="F36" s="941" t="s">
        <v>133</v>
      </c>
      <c r="G36" s="941" t="s">
        <v>134</v>
      </c>
      <c r="H36" s="941" t="s">
        <v>135</v>
      </c>
      <c r="I36" s="941" t="s">
        <v>136</v>
      </c>
      <c r="J36" s="941" t="s">
        <v>137</v>
      </c>
    </row>
    <row r="37" spans="1:10" x14ac:dyDescent="0.25">
      <c r="A37" s="449" t="s">
        <v>889</v>
      </c>
      <c r="B37" s="1022">
        <v>24553</v>
      </c>
      <c r="C37" s="1021">
        <v>23167</v>
      </c>
      <c r="D37" s="1021">
        <v>23245</v>
      </c>
      <c r="E37" s="1021">
        <v>23317</v>
      </c>
      <c r="F37" s="1021">
        <v>23400</v>
      </c>
      <c r="G37" s="1021">
        <v>22802</v>
      </c>
      <c r="H37" s="1021">
        <v>23026</v>
      </c>
      <c r="I37" s="1021">
        <v>23377</v>
      </c>
      <c r="J37" s="1020">
        <v>23266</v>
      </c>
    </row>
    <row r="38" spans="1:10" x14ac:dyDescent="0.25">
      <c r="A38" s="445" t="s">
        <v>890</v>
      </c>
      <c r="B38" s="1019">
        <v>31998</v>
      </c>
      <c r="C38" s="1018">
        <v>31533</v>
      </c>
      <c r="D38" s="1018">
        <v>31582</v>
      </c>
      <c r="E38" s="1018">
        <v>30828</v>
      </c>
      <c r="F38" s="1018">
        <v>30805</v>
      </c>
      <c r="G38" s="1018">
        <v>30127</v>
      </c>
      <c r="H38" s="1018">
        <v>30412</v>
      </c>
      <c r="I38" s="1018">
        <v>30399</v>
      </c>
      <c r="J38" s="1017">
        <v>30511</v>
      </c>
    </row>
    <row r="39" spans="1:10" x14ac:dyDescent="0.25">
      <c r="A39" s="423"/>
      <c r="B39" s="1016"/>
      <c r="C39" s="1016"/>
      <c r="D39" s="1016"/>
      <c r="E39" s="1016"/>
      <c r="F39" s="1016"/>
      <c r="G39" s="1016"/>
      <c r="H39" s="1016"/>
      <c r="I39" s="1016"/>
      <c r="J39" s="1016"/>
    </row>
    <row r="40" spans="1:10" x14ac:dyDescent="0.25">
      <c r="A40" s="407"/>
      <c r="B40" s="466"/>
      <c r="C40" s="466"/>
      <c r="D40" s="466"/>
      <c r="E40" s="466"/>
      <c r="F40" s="466"/>
      <c r="G40" s="466"/>
      <c r="H40" s="466"/>
      <c r="I40" s="466"/>
      <c r="J40" s="466"/>
    </row>
    <row r="41" spans="1:10" x14ac:dyDescent="0.25">
      <c r="A41" s="469" t="s">
        <v>891</v>
      </c>
      <c r="B41" s="470"/>
      <c r="C41" s="471"/>
      <c r="D41" s="471"/>
      <c r="E41" s="472"/>
      <c r="F41" s="472"/>
      <c r="G41" s="471"/>
      <c r="H41" s="471"/>
      <c r="I41" s="468"/>
      <c r="J41" s="1006"/>
    </row>
    <row r="42" spans="1:10" x14ac:dyDescent="0.25">
      <c r="A42" s="469"/>
      <c r="B42" s="470"/>
      <c r="C42" s="471"/>
      <c r="D42" s="471"/>
      <c r="E42" s="472"/>
      <c r="F42" s="472"/>
      <c r="G42" s="471"/>
      <c r="H42" s="471"/>
      <c r="I42" s="468"/>
      <c r="J42" s="1006"/>
    </row>
    <row r="43" spans="1:10" ht="20.25" customHeight="1" x14ac:dyDescent="0.25">
      <c r="A43" s="471"/>
      <c r="B43" s="2749" t="s">
        <v>823</v>
      </c>
      <c r="C43" s="2751" t="s">
        <v>892</v>
      </c>
      <c r="D43" s="2751"/>
      <c r="E43" s="2751"/>
      <c r="F43" s="2751"/>
      <c r="G43" s="2752" t="s">
        <v>893</v>
      </c>
      <c r="H43" s="473"/>
      <c r="I43" s="468"/>
      <c r="J43" s="1006"/>
    </row>
    <row r="44" spans="1:10" ht="15.75" thickBot="1" x14ac:dyDescent="0.3">
      <c r="A44" s="474" t="s">
        <v>572</v>
      </c>
      <c r="B44" s="2750"/>
      <c r="C44" s="475" t="s">
        <v>894</v>
      </c>
      <c r="D44" s="476" t="s">
        <v>895</v>
      </c>
      <c r="E44" s="476" t="s">
        <v>896</v>
      </c>
      <c r="F44" s="475" t="s">
        <v>897</v>
      </c>
      <c r="G44" s="2753"/>
      <c r="H44" s="475" t="s">
        <v>425</v>
      </c>
      <c r="I44" s="468"/>
      <c r="J44" s="1006"/>
    </row>
    <row r="45" spans="1:10" x14ac:dyDescent="0.25">
      <c r="A45" s="477" t="s">
        <v>898</v>
      </c>
      <c r="B45" s="1015">
        <v>4.5</v>
      </c>
      <c r="C45" s="1014">
        <v>2.5</v>
      </c>
      <c r="D45" s="1014">
        <v>0.6</v>
      </c>
      <c r="E45" s="1014">
        <v>2</v>
      </c>
      <c r="F45" s="1014">
        <v>3</v>
      </c>
      <c r="G45" s="1014">
        <v>6.1</v>
      </c>
      <c r="H45" s="1014">
        <v>10.6</v>
      </c>
      <c r="I45" s="468"/>
      <c r="J45" s="1006"/>
    </row>
    <row r="46" spans="1:10" x14ac:dyDescent="0.25">
      <c r="A46" s="477" t="s">
        <v>772</v>
      </c>
      <c r="B46" s="1015">
        <v>6</v>
      </c>
      <c r="C46" s="1014">
        <v>2.5</v>
      </c>
      <c r="D46" s="1014">
        <v>0.6</v>
      </c>
      <c r="E46" s="1014">
        <v>2</v>
      </c>
      <c r="F46" s="1014">
        <v>3</v>
      </c>
      <c r="G46" s="1014">
        <v>6.1</v>
      </c>
      <c r="H46" s="1014">
        <v>12.1</v>
      </c>
      <c r="I46" s="468"/>
      <c r="J46" s="1006"/>
    </row>
    <row r="47" spans="1:10" x14ac:dyDescent="0.25">
      <c r="A47" s="477" t="s">
        <v>899</v>
      </c>
      <c r="B47" s="1015">
        <v>8</v>
      </c>
      <c r="C47" s="1014">
        <v>2.5</v>
      </c>
      <c r="D47" s="1014">
        <v>0.6</v>
      </c>
      <c r="E47" s="1014">
        <v>2</v>
      </c>
      <c r="F47" s="1014">
        <v>3</v>
      </c>
      <c r="G47" s="1014">
        <v>6.1</v>
      </c>
      <c r="H47" s="1014">
        <v>14.1</v>
      </c>
      <c r="I47" s="468"/>
      <c r="J47" s="1006"/>
    </row>
    <row r="48" spans="1:10" x14ac:dyDescent="0.25">
      <c r="A48" s="478" t="s">
        <v>130</v>
      </c>
      <c r="B48" s="479"/>
      <c r="C48" s="480"/>
      <c r="D48" s="480"/>
      <c r="E48" s="480"/>
      <c r="F48" s="480"/>
      <c r="G48" s="480"/>
      <c r="H48" s="480"/>
      <c r="I48" s="468"/>
      <c r="J48" s="1006"/>
    </row>
    <row r="49" spans="1:10" x14ac:dyDescent="0.25">
      <c r="A49" s="477" t="s">
        <v>898</v>
      </c>
      <c r="B49" s="428">
        <v>6011</v>
      </c>
      <c r="C49" s="428">
        <v>3340</v>
      </c>
      <c r="D49" s="428">
        <v>864</v>
      </c>
      <c r="E49" s="428"/>
      <c r="F49" s="428">
        <v>4008</v>
      </c>
      <c r="G49" s="428">
        <v>8212</v>
      </c>
      <c r="H49" s="428">
        <v>14223</v>
      </c>
      <c r="I49" s="468"/>
      <c r="J49" s="1006"/>
    </row>
    <row r="50" spans="1:10" x14ac:dyDescent="0.25">
      <c r="A50" s="477" t="s">
        <v>772</v>
      </c>
      <c r="B50" s="428">
        <v>8015</v>
      </c>
      <c r="C50" s="428">
        <v>3340</v>
      </c>
      <c r="D50" s="428">
        <v>864</v>
      </c>
      <c r="E50" s="428"/>
      <c r="F50" s="428">
        <v>4008</v>
      </c>
      <c r="G50" s="428">
        <v>8212</v>
      </c>
      <c r="H50" s="428">
        <v>16227</v>
      </c>
      <c r="I50" s="468"/>
      <c r="J50" s="1006"/>
    </row>
    <row r="51" spans="1:10" x14ac:dyDescent="0.25">
      <c r="A51" s="481" t="s">
        <v>899</v>
      </c>
      <c r="B51" s="1013">
        <v>10687</v>
      </c>
      <c r="C51" s="1013">
        <v>3340</v>
      </c>
      <c r="D51" s="1013">
        <v>864</v>
      </c>
      <c r="E51" s="1013"/>
      <c r="F51" s="1013">
        <v>4008</v>
      </c>
      <c r="G51" s="1013">
        <v>8212</v>
      </c>
      <c r="H51" s="1013">
        <v>18899</v>
      </c>
      <c r="I51" s="468"/>
      <c r="J51" s="1006"/>
    </row>
    <row r="52" spans="1:10" x14ac:dyDescent="0.25">
      <c r="A52" s="482" t="s">
        <v>1180</v>
      </c>
      <c r="B52" s="466"/>
      <c r="C52" s="467"/>
      <c r="D52" s="467"/>
      <c r="E52" s="467"/>
      <c r="F52" s="467"/>
      <c r="G52" s="467"/>
      <c r="H52" s="467"/>
      <c r="I52" s="468"/>
      <c r="J52" s="1006"/>
    </row>
    <row r="53" spans="1:10" x14ac:dyDescent="0.25">
      <c r="A53" s="461" t="s">
        <v>900</v>
      </c>
      <c r="B53" s="483"/>
      <c r="C53" s="484"/>
      <c r="D53" s="484"/>
      <c r="E53" s="485"/>
      <c r="F53" s="485"/>
      <c r="G53" s="1012"/>
      <c r="H53" s="1012"/>
      <c r="I53" s="1012"/>
      <c r="J53" s="1000"/>
    </row>
    <row r="54" spans="1:10" ht="15.75" thickBot="1" x14ac:dyDescent="0.3">
      <c r="A54" s="486"/>
      <c r="B54" s="434"/>
      <c r="C54" s="471"/>
      <c r="D54" s="471"/>
      <c r="E54" s="472"/>
      <c r="F54" s="472"/>
      <c r="G54" s="1000"/>
      <c r="H54" s="1000"/>
      <c r="I54" s="487"/>
      <c r="J54" s="1000"/>
    </row>
    <row r="55" spans="1:10" ht="15.75" thickBot="1" x14ac:dyDescent="0.3">
      <c r="A55" s="488" t="s">
        <v>901</v>
      </c>
      <c r="B55" s="1011" t="s">
        <v>1437</v>
      </c>
      <c r="C55" s="1011" t="s">
        <v>1166</v>
      </c>
      <c r="D55" s="1010" t="s">
        <v>1167</v>
      </c>
      <c r="E55" s="1010" t="s">
        <v>1181</v>
      </c>
      <c r="F55" s="1010" t="s">
        <v>133</v>
      </c>
      <c r="G55" s="1010" t="s">
        <v>1169</v>
      </c>
      <c r="H55" s="1010" t="s">
        <v>135</v>
      </c>
      <c r="I55" s="1010" t="s">
        <v>136</v>
      </c>
      <c r="J55" s="1010" t="s">
        <v>137</v>
      </c>
    </row>
    <row r="56" spans="1:10" x14ac:dyDescent="0.25">
      <c r="A56" s="481" t="s">
        <v>898</v>
      </c>
      <c r="B56" s="489">
        <v>14.3</v>
      </c>
      <c r="C56" s="490">
        <v>13.9</v>
      </c>
      <c r="D56" s="490">
        <v>13.4</v>
      </c>
      <c r="E56" s="490">
        <v>12.3</v>
      </c>
      <c r="F56" s="490">
        <v>11.9</v>
      </c>
      <c r="G56" s="490">
        <v>12</v>
      </c>
      <c r="H56" s="490">
        <v>11.2</v>
      </c>
      <c r="I56" s="490">
        <v>11.1</v>
      </c>
      <c r="J56" s="490">
        <v>10.9</v>
      </c>
    </row>
    <row r="57" spans="1:10" x14ac:dyDescent="0.25">
      <c r="A57" s="482" t="s">
        <v>1182</v>
      </c>
      <c r="B57" s="491"/>
      <c r="C57" s="492"/>
      <c r="D57" s="493"/>
      <c r="E57" s="494"/>
      <c r="F57" s="1009"/>
      <c r="G57" s="1009"/>
      <c r="H57" s="1009"/>
      <c r="I57" s="1008"/>
      <c r="J57" s="1007"/>
    </row>
    <row r="58" spans="1:10" x14ac:dyDescent="0.25">
      <c r="A58" s="495"/>
      <c r="B58" s="466"/>
      <c r="C58" s="467"/>
      <c r="D58" s="467"/>
      <c r="E58" s="467"/>
      <c r="F58" s="467"/>
      <c r="G58" s="467"/>
      <c r="H58" s="467"/>
      <c r="I58" s="468"/>
      <c r="J58" s="1006"/>
    </row>
    <row r="59" spans="1:10" x14ac:dyDescent="0.25">
      <c r="A59" s="495"/>
      <c r="B59" s="467"/>
      <c r="C59" s="467"/>
      <c r="D59" s="467"/>
      <c r="E59" s="467"/>
      <c r="F59" s="467"/>
      <c r="G59" s="467"/>
      <c r="H59" s="467"/>
      <c r="I59" s="468"/>
      <c r="J59" s="1006"/>
    </row>
    <row r="60" spans="1:10" x14ac:dyDescent="0.25">
      <c r="A60" s="427"/>
      <c r="B60" s="496"/>
      <c r="C60" s="496"/>
      <c r="D60" s="496"/>
      <c r="E60" s="496"/>
      <c r="F60" s="496"/>
      <c r="G60" s="496"/>
      <c r="H60" s="496"/>
      <c r="I60" s="468"/>
      <c r="J60" s="1006"/>
    </row>
    <row r="61" spans="1:10" x14ac:dyDescent="0.25">
      <c r="A61" s="497"/>
      <c r="B61" s="496"/>
      <c r="C61" s="496"/>
      <c r="D61" s="496"/>
      <c r="E61" s="496"/>
      <c r="F61" s="496"/>
      <c r="G61" s="496"/>
      <c r="H61" s="496"/>
      <c r="I61" s="468"/>
      <c r="J61" s="1006"/>
    </row>
    <row r="62" spans="1:10" x14ac:dyDescent="0.25">
      <c r="A62" s="407"/>
      <c r="B62" s="467"/>
      <c r="C62" s="467"/>
      <c r="D62" s="467"/>
      <c r="E62" s="467"/>
      <c r="F62" s="467"/>
      <c r="G62" s="467"/>
      <c r="H62" s="467"/>
      <c r="I62" s="468"/>
      <c r="J62" s="1006"/>
    </row>
    <row r="63" spans="1:10" x14ac:dyDescent="0.25">
      <c r="A63" s="407"/>
      <c r="B63" s="467"/>
      <c r="C63" s="467"/>
      <c r="D63" s="467"/>
      <c r="E63" s="467"/>
      <c r="F63" s="467"/>
      <c r="G63" s="467"/>
      <c r="H63" s="467"/>
      <c r="I63" s="468"/>
      <c r="J63" s="1006"/>
    </row>
    <row r="64" spans="1:10" x14ac:dyDescent="0.25">
      <c r="A64" s="407"/>
      <c r="B64" s="467"/>
      <c r="C64" s="467"/>
      <c r="D64" s="467"/>
      <c r="E64" s="467"/>
      <c r="F64" s="467"/>
      <c r="G64" s="467"/>
      <c r="H64" s="467"/>
      <c r="I64" s="468"/>
      <c r="J64" s="1006"/>
    </row>
    <row r="65" spans="1:10" x14ac:dyDescent="0.25">
      <c r="A65" s="407"/>
      <c r="B65" s="467"/>
      <c r="C65" s="467"/>
      <c r="D65" s="467"/>
      <c r="E65" s="467"/>
      <c r="F65" s="467"/>
      <c r="G65" s="467"/>
      <c r="H65" s="467"/>
      <c r="I65" s="468"/>
      <c r="J65" s="1006"/>
    </row>
    <row r="66" spans="1:10" x14ac:dyDescent="0.25">
      <c r="A66" s="275"/>
      <c r="B66" s="283"/>
      <c r="C66" s="283"/>
      <c r="D66" s="283"/>
      <c r="E66" s="283"/>
      <c r="F66" s="283"/>
      <c r="G66" s="283"/>
      <c r="H66" s="283"/>
      <c r="I66" s="284"/>
      <c r="J66" s="1005"/>
    </row>
    <row r="67" spans="1:10" x14ac:dyDescent="0.25">
      <c r="A67" s="281"/>
      <c r="B67" s="286"/>
      <c r="C67" s="286"/>
      <c r="D67" s="286"/>
      <c r="E67" s="286"/>
      <c r="F67" s="286"/>
      <c r="G67" s="286"/>
      <c r="H67" s="286"/>
      <c r="I67" s="284"/>
      <c r="J67" s="1005"/>
    </row>
    <row r="68" spans="1:10" x14ac:dyDescent="0.25">
      <c r="A68" s="281"/>
      <c r="B68" s="286"/>
      <c r="C68" s="286"/>
      <c r="D68" s="286"/>
      <c r="E68" s="286"/>
      <c r="F68" s="286"/>
      <c r="G68" s="286"/>
      <c r="H68" s="286"/>
      <c r="I68" s="284"/>
      <c r="J68" s="1005"/>
    </row>
    <row r="69" spans="1:10" x14ac:dyDescent="0.25">
      <c r="A69" s="281"/>
      <c r="B69" s="286"/>
      <c r="C69" s="286"/>
      <c r="D69" s="286"/>
      <c r="E69" s="286"/>
      <c r="F69" s="286"/>
      <c r="G69" s="286"/>
      <c r="H69" s="286"/>
      <c r="I69" s="284"/>
      <c r="J69" s="1005"/>
    </row>
    <row r="70" spans="1:10" x14ac:dyDescent="0.25">
      <c r="A70" s="1004"/>
      <c r="B70" s="1003"/>
      <c r="C70" s="1003"/>
      <c r="D70" s="1003"/>
      <c r="E70" s="1003"/>
      <c r="F70" s="1003"/>
      <c r="G70" s="1003"/>
      <c r="H70" s="1003"/>
      <c r="I70" s="1003"/>
      <c r="J70" s="1003"/>
    </row>
    <row r="71" spans="1:10" x14ac:dyDescent="0.25">
      <c r="A71" s="1004"/>
      <c r="B71" s="1004"/>
      <c r="C71" s="1004"/>
      <c r="D71" s="1004"/>
      <c r="E71" s="1004"/>
      <c r="F71" s="1004"/>
      <c r="G71" s="1003"/>
      <c r="H71" s="1003"/>
      <c r="I71" s="1003"/>
      <c r="J71" s="1003"/>
    </row>
    <row r="72" spans="1:10" x14ac:dyDescent="0.25">
      <c r="A72" s="1004"/>
      <c r="B72" s="1003"/>
      <c r="C72" s="1003"/>
      <c r="D72" s="1003"/>
      <c r="E72" s="1003"/>
      <c r="F72" s="1003"/>
      <c r="G72" s="1003"/>
      <c r="H72" s="1003"/>
      <c r="I72" s="1003"/>
      <c r="J72" s="1003"/>
    </row>
    <row r="73" spans="1:10" x14ac:dyDescent="0.25">
      <c r="A73" s="895"/>
      <c r="B73" s="895"/>
      <c r="C73" s="895"/>
      <c r="D73" s="895"/>
      <c r="E73" s="895"/>
      <c r="F73" s="895"/>
      <c r="G73" s="895"/>
      <c r="H73" s="895"/>
      <c r="I73" s="895"/>
      <c r="J73" s="895"/>
    </row>
  </sheetData>
  <mergeCells count="4">
    <mergeCell ref="A31:C31"/>
    <mergeCell ref="B43:B44"/>
    <mergeCell ref="C43:F43"/>
    <mergeCell ref="G43:G44"/>
  </mergeCells>
  <pageMargins left="0.7" right="0.7" top="0.75" bottom="0.75" header="0.3" footer="0.3"/>
  <pageSetup paperSize="9" scale="8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65"/>
  <sheetViews>
    <sheetView view="pageBreakPreview" zoomScaleNormal="100" zoomScaleSheetLayoutView="100" workbookViewId="0">
      <selection sqref="A1:E1"/>
    </sheetView>
  </sheetViews>
  <sheetFormatPr defaultRowHeight="15" x14ac:dyDescent="0.25"/>
  <cols>
    <col min="1" max="1" width="42.1640625" style="885" customWidth="1"/>
    <col min="2" max="6" width="17.83203125" style="885" customWidth="1"/>
    <col min="7" max="9" width="13.6640625" style="885" customWidth="1"/>
    <col min="10" max="16384" width="9.33203125" style="885"/>
  </cols>
  <sheetData>
    <row r="1" spans="1:9" ht="36" customHeight="1" x14ac:dyDescent="0.25">
      <c r="A1" s="2754" t="s">
        <v>902</v>
      </c>
      <c r="B1" s="2754"/>
      <c r="C1" s="2754"/>
      <c r="D1" s="2754"/>
      <c r="E1" s="2754"/>
      <c r="F1" s="1032"/>
    </row>
    <row r="2" spans="1:9" ht="46.5" thickBot="1" x14ac:dyDescent="0.3">
      <c r="A2" s="498"/>
      <c r="B2" s="498" t="s">
        <v>903</v>
      </c>
      <c r="C2" s="498" t="s">
        <v>904</v>
      </c>
      <c r="D2" s="498" t="s">
        <v>1183</v>
      </c>
      <c r="E2" s="499" t="s">
        <v>906</v>
      </c>
      <c r="F2" s="500" t="s">
        <v>907</v>
      </c>
    </row>
    <row r="3" spans="1:9" x14ac:dyDescent="0.25">
      <c r="A3" s="501" t="s">
        <v>908</v>
      </c>
      <c r="B3" s="502">
        <v>14388</v>
      </c>
      <c r="C3" s="502">
        <v>4438</v>
      </c>
      <c r="D3" s="502">
        <v>28051</v>
      </c>
      <c r="E3" s="502">
        <v>887</v>
      </c>
      <c r="F3" s="503">
        <v>46.4</v>
      </c>
      <c r="G3" s="886"/>
      <c r="H3" s="886"/>
      <c r="I3" s="886"/>
    </row>
    <row r="4" spans="1:9" x14ac:dyDescent="0.25">
      <c r="A4" s="504" t="s">
        <v>909</v>
      </c>
      <c r="B4" s="502"/>
      <c r="C4" s="502"/>
      <c r="D4" s="502"/>
      <c r="E4" s="502"/>
      <c r="F4" s="503"/>
      <c r="G4" s="886"/>
      <c r="H4" s="886"/>
      <c r="I4" s="886"/>
    </row>
    <row r="5" spans="1:9" x14ac:dyDescent="0.25">
      <c r="A5" s="505" t="s">
        <v>910</v>
      </c>
      <c r="B5" s="502">
        <v>1965</v>
      </c>
      <c r="C5" s="502">
        <v>267</v>
      </c>
      <c r="D5" s="502">
        <v>5530</v>
      </c>
      <c r="E5" s="502">
        <v>64</v>
      </c>
      <c r="F5" s="503">
        <v>15.7</v>
      </c>
      <c r="G5" s="887"/>
      <c r="H5" s="887"/>
      <c r="I5" s="887"/>
    </row>
    <row r="6" spans="1:9" x14ac:dyDescent="0.25">
      <c r="A6" s="505" t="s">
        <v>911</v>
      </c>
      <c r="B6" s="502">
        <v>3719</v>
      </c>
      <c r="C6" s="502">
        <v>1127</v>
      </c>
      <c r="D6" s="502">
        <v>8224</v>
      </c>
      <c r="E6" s="502">
        <v>263</v>
      </c>
      <c r="F6" s="503">
        <v>30</v>
      </c>
      <c r="G6" s="887"/>
      <c r="H6" s="887"/>
      <c r="I6" s="887"/>
    </row>
    <row r="7" spans="1:9" x14ac:dyDescent="0.25">
      <c r="A7" s="505" t="s">
        <v>912</v>
      </c>
      <c r="B7" s="502">
        <v>4814</v>
      </c>
      <c r="C7" s="502">
        <v>1695</v>
      </c>
      <c r="D7" s="502">
        <v>9603</v>
      </c>
      <c r="E7" s="502">
        <v>392</v>
      </c>
      <c r="F7" s="503">
        <v>57.1</v>
      </c>
    </row>
    <row r="8" spans="1:9" x14ac:dyDescent="0.25">
      <c r="A8" s="505" t="s">
        <v>913</v>
      </c>
      <c r="B8" s="502">
        <v>2188</v>
      </c>
      <c r="C8" s="502">
        <v>862</v>
      </c>
      <c r="D8" s="502">
        <v>2929</v>
      </c>
      <c r="E8" s="502">
        <v>149</v>
      </c>
      <c r="F8" s="503">
        <v>86.7</v>
      </c>
    </row>
    <row r="9" spans="1:9" x14ac:dyDescent="0.25">
      <c r="A9" s="505" t="s">
        <v>914</v>
      </c>
      <c r="B9" s="502">
        <v>465</v>
      </c>
      <c r="C9" s="502">
        <v>115</v>
      </c>
      <c r="D9" s="502">
        <v>600</v>
      </c>
      <c r="E9" s="502">
        <v>3</v>
      </c>
      <c r="F9" s="503">
        <v>139.69999999999999</v>
      </c>
    </row>
    <row r="10" spans="1:9" x14ac:dyDescent="0.25">
      <c r="A10" s="505" t="s">
        <v>915</v>
      </c>
      <c r="B10" s="502">
        <v>59</v>
      </c>
      <c r="C10" s="502">
        <v>30</v>
      </c>
      <c r="D10" s="502">
        <v>168</v>
      </c>
      <c r="E10" s="502">
        <v>1</v>
      </c>
      <c r="F10" s="503">
        <v>216.1</v>
      </c>
    </row>
    <row r="11" spans="1:9" x14ac:dyDescent="0.25">
      <c r="A11" s="505" t="s">
        <v>916</v>
      </c>
      <c r="B11" s="502">
        <v>712</v>
      </c>
      <c r="C11" s="502">
        <v>274</v>
      </c>
      <c r="D11" s="502">
        <v>415</v>
      </c>
      <c r="E11" s="502">
        <v>9</v>
      </c>
      <c r="F11" s="503">
        <v>108.4</v>
      </c>
    </row>
    <row r="12" spans="1:9" x14ac:dyDescent="0.25">
      <c r="A12" s="505" t="s">
        <v>917</v>
      </c>
      <c r="B12" s="502">
        <v>467</v>
      </c>
      <c r="C12" s="502">
        <v>68</v>
      </c>
      <c r="D12" s="502">
        <v>581</v>
      </c>
      <c r="E12" s="502">
        <v>7</v>
      </c>
      <c r="F12" s="506"/>
    </row>
    <row r="13" spans="1:9" x14ac:dyDescent="0.25">
      <c r="A13" s="504"/>
      <c r="B13" s="502"/>
      <c r="C13" s="502"/>
      <c r="D13" s="502"/>
      <c r="E13" s="502"/>
      <c r="F13" s="503"/>
    </row>
    <row r="14" spans="1:9" x14ac:dyDescent="0.25">
      <c r="A14" s="501" t="s">
        <v>918</v>
      </c>
      <c r="B14" s="502">
        <v>103690</v>
      </c>
      <c r="C14" s="502">
        <v>59259</v>
      </c>
      <c r="D14" s="502">
        <v>131665</v>
      </c>
      <c r="E14" s="502">
        <v>31000</v>
      </c>
      <c r="F14" s="503">
        <v>36.700000000000003</v>
      </c>
    </row>
    <row r="15" spans="1:9" x14ac:dyDescent="0.25">
      <c r="A15" s="504" t="s">
        <v>909</v>
      </c>
      <c r="B15" s="502"/>
      <c r="C15" s="502"/>
      <c r="D15" s="502"/>
      <c r="E15" s="502"/>
      <c r="F15" s="503"/>
    </row>
    <row r="16" spans="1:9" x14ac:dyDescent="0.25">
      <c r="A16" s="505" t="s">
        <v>910</v>
      </c>
      <c r="B16" s="502">
        <v>14023</v>
      </c>
      <c r="C16" s="502">
        <v>5924</v>
      </c>
      <c r="D16" s="502">
        <v>16442</v>
      </c>
      <c r="E16" s="502">
        <v>3211</v>
      </c>
      <c r="F16" s="503">
        <v>8.8000000000000007</v>
      </c>
    </row>
    <row r="17" spans="1:6" x14ac:dyDescent="0.25">
      <c r="A17" s="505" t="s">
        <v>911</v>
      </c>
      <c r="B17" s="502">
        <v>23925</v>
      </c>
      <c r="C17" s="502">
        <v>22183</v>
      </c>
      <c r="D17" s="502">
        <v>35902</v>
      </c>
      <c r="E17" s="502">
        <v>12019</v>
      </c>
      <c r="F17" s="503">
        <v>21.7</v>
      </c>
    </row>
    <row r="18" spans="1:6" x14ac:dyDescent="0.25">
      <c r="A18" s="505" t="s">
        <v>912</v>
      </c>
      <c r="B18" s="502">
        <v>46558</v>
      </c>
      <c r="C18" s="502">
        <v>24805</v>
      </c>
      <c r="D18" s="502">
        <v>58398</v>
      </c>
      <c r="E18" s="502">
        <v>13005</v>
      </c>
      <c r="F18" s="503">
        <v>36.9</v>
      </c>
    </row>
    <row r="19" spans="1:6" x14ac:dyDescent="0.25">
      <c r="A19" s="505" t="s">
        <v>913</v>
      </c>
      <c r="B19" s="502">
        <v>9916</v>
      </c>
      <c r="C19" s="502">
        <v>4168</v>
      </c>
      <c r="D19" s="502">
        <v>11451</v>
      </c>
      <c r="E19" s="502">
        <v>2008</v>
      </c>
      <c r="F19" s="503">
        <v>55.4</v>
      </c>
    </row>
    <row r="20" spans="1:6" x14ac:dyDescent="0.25">
      <c r="A20" s="505" t="s">
        <v>914</v>
      </c>
      <c r="B20" s="502">
        <v>3012</v>
      </c>
      <c r="C20" s="502">
        <v>723</v>
      </c>
      <c r="D20" s="502">
        <v>3200</v>
      </c>
      <c r="E20" s="502">
        <v>336</v>
      </c>
      <c r="F20" s="503">
        <v>98.1</v>
      </c>
    </row>
    <row r="21" spans="1:6" x14ac:dyDescent="0.25">
      <c r="A21" s="505" t="s">
        <v>915</v>
      </c>
      <c r="B21" s="502">
        <v>1228</v>
      </c>
      <c r="C21" s="502">
        <v>248</v>
      </c>
      <c r="D21" s="502">
        <v>1186</v>
      </c>
      <c r="E21" s="502">
        <v>116</v>
      </c>
      <c r="F21" s="503">
        <v>133.80000000000001</v>
      </c>
    </row>
    <row r="22" spans="1:6" x14ac:dyDescent="0.25">
      <c r="A22" s="505" t="s">
        <v>916</v>
      </c>
      <c r="B22" s="502">
        <v>849</v>
      </c>
      <c r="C22" s="502">
        <v>480</v>
      </c>
      <c r="D22" s="502">
        <v>1016</v>
      </c>
      <c r="E22" s="502">
        <v>240</v>
      </c>
      <c r="F22" s="503">
        <v>75.2</v>
      </c>
    </row>
    <row r="23" spans="1:6" x14ac:dyDescent="0.25">
      <c r="A23" s="505" t="s">
        <v>917</v>
      </c>
      <c r="B23" s="502">
        <v>4179</v>
      </c>
      <c r="C23" s="502">
        <v>728</v>
      </c>
      <c r="D23" s="502">
        <v>4069</v>
      </c>
      <c r="E23" s="502">
        <v>65</v>
      </c>
      <c r="F23" s="503">
        <v>141.5</v>
      </c>
    </row>
    <row r="24" spans="1:6" x14ac:dyDescent="0.25">
      <c r="A24" s="504"/>
      <c r="B24" s="502"/>
      <c r="C24" s="502"/>
      <c r="D24" s="502"/>
      <c r="E24" s="502"/>
      <c r="F24" s="503"/>
    </row>
    <row r="25" spans="1:6" x14ac:dyDescent="0.25">
      <c r="A25" s="501" t="s">
        <v>919</v>
      </c>
      <c r="B25" s="502">
        <v>37431</v>
      </c>
      <c r="C25" s="502">
        <v>3058</v>
      </c>
      <c r="D25" s="502">
        <v>45113</v>
      </c>
      <c r="E25" s="502">
        <v>728</v>
      </c>
      <c r="F25" s="503">
        <v>19.399999999999999</v>
      </c>
    </row>
    <row r="26" spans="1:6" x14ac:dyDescent="0.25">
      <c r="A26" s="504" t="s">
        <v>909</v>
      </c>
      <c r="B26" s="502"/>
      <c r="C26" s="502"/>
      <c r="D26" s="502"/>
      <c r="E26" s="502"/>
      <c r="F26" s="503"/>
    </row>
    <row r="27" spans="1:6" x14ac:dyDescent="0.25">
      <c r="A27" s="505" t="s">
        <v>910</v>
      </c>
      <c r="B27" s="502">
        <v>17086</v>
      </c>
      <c r="C27" s="502">
        <v>435</v>
      </c>
      <c r="D27" s="502">
        <v>18734</v>
      </c>
      <c r="E27" s="502">
        <v>211</v>
      </c>
      <c r="F27" s="503">
        <v>7.5</v>
      </c>
    </row>
    <row r="28" spans="1:6" x14ac:dyDescent="0.25">
      <c r="A28" s="505" t="s">
        <v>911</v>
      </c>
      <c r="B28" s="502">
        <v>15378</v>
      </c>
      <c r="C28" s="502">
        <v>1502</v>
      </c>
      <c r="D28" s="502">
        <v>19993</v>
      </c>
      <c r="E28" s="502">
        <v>270</v>
      </c>
      <c r="F28" s="503">
        <v>17.7</v>
      </c>
    </row>
    <row r="29" spans="1:6" x14ac:dyDescent="0.25">
      <c r="A29" s="505" t="s">
        <v>912</v>
      </c>
      <c r="B29" s="502">
        <v>4808</v>
      </c>
      <c r="C29" s="502">
        <v>652</v>
      </c>
      <c r="D29" s="502">
        <v>6109</v>
      </c>
      <c r="E29" s="502">
        <v>126</v>
      </c>
      <c r="F29" s="503">
        <v>56.1</v>
      </c>
    </row>
    <row r="30" spans="1:6" x14ac:dyDescent="0.25">
      <c r="A30" s="505" t="s">
        <v>913</v>
      </c>
      <c r="B30" s="502">
        <v>103</v>
      </c>
      <c r="C30" s="502">
        <v>278</v>
      </c>
      <c r="D30" s="502">
        <v>174</v>
      </c>
      <c r="E30" s="502">
        <v>79</v>
      </c>
      <c r="F30" s="503">
        <v>129.69999999999999</v>
      </c>
    </row>
    <row r="31" spans="1:6" x14ac:dyDescent="0.25">
      <c r="A31" s="505" t="s">
        <v>914</v>
      </c>
      <c r="B31" s="502">
        <v>29</v>
      </c>
      <c r="C31" s="502">
        <v>45</v>
      </c>
      <c r="D31" s="502">
        <v>35</v>
      </c>
      <c r="E31" s="502">
        <v>12</v>
      </c>
      <c r="F31" s="503">
        <v>209.1</v>
      </c>
    </row>
    <row r="32" spans="1:6" x14ac:dyDescent="0.25">
      <c r="A32" s="505" t="s">
        <v>915</v>
      </c>
      <c r="B32" s="502">
        <v>0</v>
      </c>
      <c r="C32" s="502">
        <v>3</v>
      </c>
      <c r="D32" s="502">
        <v>1</v>
      </c>
      <c r="E32" s="502">
        <v>1</v>
      </c>
      <c r="F32" s="503">
        <v>246.6</v>
      </c>
    </row>
    <row r="33" spans="1:6" x14ac:dyDescent="0.25">
      <c r="A33" s="505" t="s">
        <v>916</v>
      </c>
      <c r="B33" s="502">
        <v>28</v>
      </c>
      <c r="C33" s="502">
        <v>141</v>
      </c>
      <c r="D33" s="502">
        <v>66</v>
      </c>
      <c r="E33" s="502">
        <v>28</v>
      </c>
      <c r="F33" s="503">
        <v>156.69999999999999</v>
      </c>
    </row>
    <row r="34" spans="1:6" x14ac:dyDescent="0.25">
      <c r="A34" s="505" t="s">
        <v>917</v>
      </c>
      <c r="B34" s="502">
        <v>0</v>
      </c>
      <c r="C34" s="502"/>
      <c r="D34" s="502">
        <v>0</v>
      </c>
      <c r="E34" s="506"/>
      <c r="F34" s="503"/>
    </row>
    <row r="35" spans="1:6" x14ac:dyDescent="0.25">
      <c r="A35" s="504"/>
      <c r="B35" s="502"/>
      <c r="C35" s="502"/>
      <c r="D35" s="502"/>
      <c r="E35" s="502"/>
      <c r="F35" s="503"/>
    </row>
    <row r="36" spans="1:6" x14ac:dyDescent="0.25">
      <c r="A36" s="501" t="s">
        <v>920</v>
      </c>
      <c r="B36" s="502">
        <v>140292</v>
      </c>
      <c r="C36" s="502">
        <v>10232</v>
      </c>
      <c r="D36" s="502">
        <v>146833</v>
      </c>
      <c r="E36" s="502">
        <v>6542</v>
      </c>
      <c r="F36" s="503">
        <v>8.5</v>
      </c>
    </row>
    <row r="37" spans="1:6" x14ac:dyDescent="0.25">
      <c r="A37" s="504" t="s">
        <v>909</v>
      </c>
      <c r="B37" s="502"/>
      <c r="C37" s="502"/>
      <c r="D37" s="502"/>
      <c r="E37" s="502"/>
      <c r="F37" s="503"/>
    </row>
    <row r="38" spans="1:6" x14ac:dyDescent="0.25">
      <c r="A38" s="505" t="s">
        <v>1184</v>
      </c>
      <c r="B38" s="502">
        <v>92697</v>
      </c>
      <c r="C38" s="502">
        <v>8251</v>
      </c>
      <c r="D38" s="502">
        <v>98151</v>
      </c>
      <c r="E38" s="502">
        <v>5454</v>
      </c>
      <c r="F38" s="503">
        <v>3.5</v>
      </c>
    </row>
    <row r="39" spans="1:6" x14ac:dyDescent="0.25">
      <c r="A39" s="505" t="s">
        <v>1185</v>
      </c>
      <c r="B39" s="502">
        <v>28270</v>
      </c>
      <c r="C39" s="502">
        <v>1206</v>
      </c>
      <c r="D39" s="502">
        <v>29007</v>
      </c>
      <c r="E39" s="502">
        <v>737</v>
      </c>
      <c r="F39" s="503">
        <v>8</v>
      </c>
    </row>
    <row r="40" spans="1:6" x14ac:dyDescent="0.25">
      <c r="A40" s="505" t="s">
        <v>1186</v>
      </c>
      <c r="B40" s="502">
        <v>12207</v>
      </c>
      <c r="C40" s="502">
        <v>381</v>
      </c>
      <c r="D40" s="502">
        <v>12390</v>
      </c>
      <c r="E40" s="502">
        <v>183</v>
      </c>
      <c r="F40" s="503">
        <v>16.399999999999999</v>
      </c>
    </row>
    <row r="41" spans="1:6" x14ac:dyDescent="0.25">
      <c r="A41" s="505" t="s">
        <v>1187</v>
      </c>
      <c r="B41" s="502">
        <v>3490</v>
      </c>
      <c r="C41" s="502">
        <v>207</v>
      </c>
      <c r="D41" s="502">
        <v>3581</v>
      </c>
      <c r="E41" s="502">
        <v>92</v>
      </c>
      <c r="F41" s="503">
        <v>31.6</v>
      </c>
    </row>
    <row r="42" spans="1:6" x14ac:dyDescent="0.25">
      <c r="A42" s="505" t="s">
        <v>1188</v>
      </c>
      <c r="B42" s="502">
        <v>1366</v>
      </c>
      <c r="C42" s="502">
        <v>158</v>
      </c>
      <c r="D42" s="502">
        <v>1428</v>
      </c>
      <c r="E42" s="502">
        <v>62</v>
      </c>
      <c r="F42" s="503">
        <v>66</v>
      </c>
    </row>
    <row r="43" spans="1:6" x14ac:dyDescent="0.25">
      <c r="A43" s="505" t="s">
        <v>1189</v>
      </c>
      <c r="B43" s="502">
        <v>802</v>
      </c>
      <c r="C43" s="502">
        <v>20</v>
      </c>
      <c r="D43" s="502">
        <v>810</v>
      </c>
      <c r="E43" s="502">
        <v>8</v>
      </c>
      <c r="F43" s="503">
        <v>89.3</v>
      </c>
    </row>
    <row r="44" spans="1:6" x14ac:dyDescent="0.25">
      <c r="A44" s="505" t="s">
        <v>1190</v>
      </c>
      <c r="B44" s="502">
        <v>36</v>
      </c>
      <c r="C44" s="502">
        <v>3</v>
      </c>
      <c r="D44" s="502">
        <v>38</v>
      </c>
      <c r="E44" s="502">
        <v>2</v>
      </c>
      <c r="F44" s="503">
        <v>28.3</v>
      </c>
    </row>
    <row r="45" spans="1:6" x14ac:dyDescent="0.25">
      <c r="A45" s="505" t="s">
        <v>917</v>
      </c>
      <c r="B45" s="502">
        <v>1425</v>
      </c>
      <c r="C45" s="502">
        <v>6</v>
      </c>
      <c r="D45" s="502">
        <v>1429</v>
      </c>
      <c r="E45" s="502">
        <v>4</v>
      </c>
      <c r="F45" s="503">
        <v>138.19999999999999</v>
      </c>
    </row>
    <row r="46" spans="1:6" x14ac:dyDescent="0.25">
      <c r="A46" s="504"/>
      <c r="B46" s="502"/>
      <c r="C46" s="502"/>
      <c r="D46" s="502"/>
      <c r="E46" s="502"/>
      <c r="F46" s="503"/>
    </row>
    <row r="47" spans="1:6" x14ac:dyDescent="0.25">
      <c r="A47" s="501" t="s">
        <v>921</v>
      </c>
      <c r="B47" s="502">
        <v>24842</v>
      </c>
      <c r="C47" s="502">
        <v>12901</v>
      </c>
      <c r="D47" s="502">
        <v>31707</v>
      </c>
      <c r="E47" s="502">
        <v>8116</v>
      </c>
      <c r="F47" s="503">
        <v>29.5</v>
      </c>
    </row>
    <row r="48" spans="1:6" x14ac:dyDescent="0.25">
      <c r="A48" s="504" t="s">
        <v>941</v>
      </c>
      <c r="B48" s="502"/>
      <c r="C48" s="502"/>
      <c r="D48" s="502"/>
      <c r="E48" s="502"/>
      <c r="F48" s="503"/>
    </row>
    <row r="49" spans="1:6" x14ac:dyDescent="0.25">
      <c r="A49" s="505" t="s">
        <v>1184</v>
      </c>
      <c r="B49" s="502">
        <v>7333</v>
      </c>
      <c r="C49" s="502">
        <v>7102</v>
      </c>
      <c r="D49" s="502">
        <v>11634</v>
      </c>
      <c r="E49" s="502">
        <v>4481</v>
      </c>
      <c r="F49" s="503">
        <v>9.1</v>
      </c>
    </row>
    <row r="50" spans="1:6" x14ac:dyDescent="0.25">
      <c r="A50" s="505" t="s">
        <v>1185</v>
      </c>
      <c r="B50" s="502">
        <v>5951</v>
      </c>
      <c r="C50" s="502">
        <v>2940</v>
      </c>
      <c r="D50" s="502">
        <v>7506</v>
      </c>
      <c r="E50" s="502">
        <v>1861</v>
      </c>
      <c r="F50" s="503">
        <v>19</v>
      </c>
    </row>
    <row r="51" spans="1:6" x14ac:dyDescent="0.25">
      <c r="A51" s="505" t="s">
        <v>1186</v>
      </c>
      <c r="B51" s="502">
        <v>3866</v>
      </c>
      <c r="C51" s="502">
        <v>1457</v>
      </c>
      <c r="D51" s="502">
        <v>4435</v>
      </c>
      <c r="E51" s="502">
        <v>939</v>
      </c>
      <c r="F51" s="503">
        <v>31.3</v>
      </c>
    </row>
    <row r="52" spans="1:6" x14ac:dyDescent="0.25">
      <c r="A52" s="505" t="s">
        <v>1187</v>
      </c>
      <c r="B52" s="502">
        <v>2716</v>
      </c>
      <c r="C52" s="502">
        <v>709</v>
      </c>
      <c r="D52" s="502">
        <v>2946</v>
      </c>
      <c r="E52" s="502">
        <v>453</v>
      </c>
      <c r="F52" s="503">
        <v>36.6</v>
      </c>
    </row>
    <row r="53" spans="1:6" x14ac:dyDescent="0.25">
      <c r="A53" s="505" t="s">
        <v>1188</v>
      </c>
      <c r="B53" s="502">
        <v>2389</v>
      </c>
      <c r="C53" s="502">
        <v>297</v>
      </c>
      <c r="D53" s="502">
        <v>2509</v>
      </c>
      <c r="E53" s="502">
        <v>194</v>
      </c>
      <c r="F53" s="503">
        <v>40</v>
      </c>
    </row>
    <row r="54" spans="1:6" x14ac:dyDescent="0.25">
      <c r="A54" s="505" t="s">
        <v>1189</v>
      </c>
      <c r="B54" s="502">
        <v>1654</v>
      </c>
      <c r="C54" s="502">
        <v>128</v>
      </c>
      <c r="D54" s="502">
        <v>1650</v>
      </c>
      <c r="E54" s="502">
        <v>79</v>
      </c>
      <c r="F54" s="503">
        <v>54.9</v>
      </c>
    </row>
    <row r="55" spans="1:6" x14ac:dyDescent="0.25">
      <c r="A55" s="505" t="s">
        <v>1190</v>
      </c>
      <c r="B55" s="502">
        <v>96</v>
      </c>
      <c r="C55" s="502">
        <v>133</v>
      </c>
      <c r="D55" s="502">
        <v>135</v>
      </c>
      <c r="E55" s="502">
        <v>36</v>
      </c>
      <c r="F55" s="503">
        <v>43.6</v>
      </c>
    </row>
    <row r="56" spans="1:6" x14ac:dyDescent="0.25">
      <c r="A56" s="505" t="s">
        <v>917</v>
      </c>
      <c r="B56" s="502">
        <v>836</v>
      </c>
      <c r="C56" s="502">
        <v>136</v>
      </c>
      <c r="D56" s="502">
        <v>891</v>
      </c>
      <c r="E56" s="502">
        <v>74</v>
      </c>
      <c r="F56" s="503">
        <v>273.3</v>
      </c>
    </row>
    <row r="57" spans="1:6" x14ac:dyDescent="0.25">
      <c r="A57" s="505"/>
      <c r="B57" s="502"/>
      <c r="C57" s="502"/>
      <c r="D57" s="502"/>
      <c r="E57" s="502"/>
      <c r="F57" s="503"/>
    </row>
    <row r="58" spans="1:6" x14ac:dyDescent="0.25">
      <c r="A58" s="507" t="s">
        <v>922</v>
      </c>
      <c r="B58" s="502">
        <v>2583</v>
      </c>
      <c r="C58" s="502">
        <v>26</v>
      </c>
      <c r="D58" s="502">
        <v>2316</v>
      </c>
      <c r="E58" s="502">
        <v>7</v>
      </c>
      <c r="F58" s="503">
        <v>100</v>
      </c>
    </row>
    <row r="59" spans="1:6" x14ac:dyDescent="0.25">
      <c r="A59" s="2755" t="s">
        <v>923</v>
      </c>
      <c r="B59" s="2755"/>
      <c r="C59" s="2755"/>
      <c r="D59" s="2755"/>
      <c r="E59" s="2755"/>
      <c r="F59" s="2755"/>
    </row>
    <row r="60" spans="1:6" x14ac:dyDescent="0.25">
      <c r="A60" s="508" t="s">
        <v>924</v>
      </c>
      <c r="B60" s="509"/>
      <c r="C60" s="509"/>
      <c r="D60" s="509"/>
      <c r="E60" s="509"/>
      <c r="F60" s="509"/>
    </row>
    <row r="61" spans="1:6" x14ac:dyDescent="0.25">
      <c r="A61" s="1035"/>
      <c r="B61" s="1034"/>
      <c r="C61" s="1034"/>
      <c r="D61" s="1034"/>
      <c r="E61" s="1034"/>
      <c r="F61" s="1033"/>
    </row>
    <row r="62" spans="1:6" x14ac:dyDescent="0.25">
      <c r="A62" s="896"/>
      <c r="B62" s="896"/>
      <c r="C62" s="896"/>
      <c r="D62" s="896"/>
      <c r="E62" s="896"/>
      <c r="F62" s="1032"/>
    </row>
    <row r="63" spans="1:6" x14ac:dyDescent="0.25">
      <c r="A63" s="896"/>
      <c r="B63" s="896"/>
      <c r="C63" s="896"/>
      <c r="D63" s="896"/>
      <c r="E63" s="896"/>
      <c r="F63" s="1032"/>
    </row>
    <row r="64" spans="1:6" x14ac:dyDescent="0.25">
      <c r="A64" s="895"/>
      <c r="B64" s="895"/>
      <c r="C64" s="895"/>
      <c r="D64" s="895"/>
      <c r="E64" s="895"/>
      <c r="F64" s="1031"/>
    </row>
    <row r="65" spans="1:6" x14ac:dyDescent="0.25">
      <c r="A65" s="895"/>
      <c r="B65" s="895"/>
      <c r="C65" s="895"/>
      <c r="D65" s="895"/>
      <c r="E65" s="895"/>
      <c r="F65" s="1031"/>
    </row>
  </sheetData>
  <mergeCells count="2">
    <mergeCell ref="A1:E1"/>
    <mergeCell ref="A59:F59"/>
  </mergeCell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sheetPr>
  <dimension ref="A1:V79"/>
  <sheetViews>
    <sheetView view="pageBreakPreview" topLeftCell="A25" zoomScaleNormal="100" zoomScaleSheetLayoutView="100" workbookViewId="0">
      <selection activeCell="O66" sqref="O66"/>
    </sheetView>
  </sheetViews>
  <sheetFormatPr defaultRowHeight="15" x14ac:dyDescent="0.25"/>
  <cols>
    <col min="1" max="12" width="10.5" style="885" customWidth="1"/>
    <col min="13" max="16384" width="9.33203125" style="885"/>
  </cols>
  <sheetData>
    <row r="1" spans="1:22" x14ac:dyDescent="0.25">
      <c r="A1" s="1042" t="s">
        <v>925</v>
      </c>
      <c r="B1" s="1083"/>
      <c r="C1" s="946"/>
      <c r="D1" s="946"/>
      <c r="E1" s="946"/>
      <c r="F1" s="946"/>
      <c r="G1" s="896"/>
      <c r="H1" s="896"/>
      <c r="I1" s="896"/>
      <c r="J1" s="983"/>
      <c r="K1" s="983"/>
      <c r="L1" s="983"/>
    </row>
    <row r="2" spans="1:22" x14ac:dyDescent="0.25">
      <c r="A2" s="1041"/>
      <c r="B2" s="1082"/>
      <c r="C2" s="1081"/>
      <c r="D2" s="977"/>
      <c r="E2" s="977"/>
      <c r="F2" s="977"/>
      <c r="G2" s="896"/>
      <c r="H2" s="896"/>
      <c r="I2" s="896"/>
      <c r="J2" s="983"/>
      <c r="K2" s="983"/>
      <c r="L2" s="983"/>
    </row>
    <row r="3" spans="1:22" x14ac:dyDescent="0.25">
      <c r="A3" s="1080"/>
      <c r="B3" s="1079"/>
      <c r="C3" s="1079"/>
      <c r="D3" s="1077"/>
      <c r="E3" s="1078"/>
      <c r="F3" s="1078"/>
      <c r="G3" s="1077"/>
      <c r="H3" s="1074"/>
      <c r="I3" s="1074"/>
      <c r="J3" s="983"/>
      <c r="K3" s="983"/>
      <c r="L3" s="983"/>
    </row>
    <row r="4" spans="1:22" x14ac:dyDescent="0.25">
      <c r="A4" s="1040"/>
      <c r="B4" s="1076"/>
      <c r="C4" s="1075"/>
      <c r="D4" s="1074"/>
      <c r="E4" s="1071"/>
      <c r="F4" s="1035"/>
      <c r="G4" s="1074"/>
      <c r="H4" s="991"/>
      <c r="I4" s="1074"/>
      <c r="J4" s="983"/>
      <c r="K4" s="983"/>
      <c r="L4" s="983"/>
    </row>
    <row r="5" spans="1:22" x14ac:dyDescent="0.25">
      <c r="A5" s="1040"/>
      <c r="B5" s="1073"/>
      <c r="C5" s="1072"/>
      <c r="D5" s="1001"/>
      <c r="E5" s="1071"/>
      <c r="F5" s="1070"/>
      <c r="G5" s="1001"/>
      <c r="H5" s="1070"/>
      <c r="I5" s="1001"/>
      <c r="J5" s="983"/>
      <c r="K5" s="983"/>
      <c r="L5" s="983"/>
      <c r="U5" s="1066"/>
      <c r="V5" s="1069"/>
    </row>
    <row r="6" spans="1:22" x14ac:dyDescent="0.25">
      <c r="A6" s="1040"/>
      <c r="B6" s="1073"/>
      <c r="C6" s="1072"/>
      <c r="D6" s="1001"/>
      <c r="E6" s="1071"/>
      <c r="F6" s="1070"/>
      <c r="G6" s="1001"/>
      <c r="H6" s="1070"/>
      <c r="I6" s="1001"/>
      <c r="J6" s="983"/>
      <c r="K6" s="983"/>
      <c r="L6" s="983"/>
      <c r="U6" s="1057"/>
      <c r="V6" s="1069"/>
    </row>
    <row r="7" spans="1:22" x14ac:dyDescent="0.25">
      <c r="A7" s="1040"/>
      <c r="B7" s="1040"/>
      <c r="C7" s="1062"/>
      <c r="D7" s="896"/>
      <c r="E7" s="1061"/>
      <c r="F7" s="1060"/>
      <c r="G7" s="896"/>
      <c r="H7" s="911"/>
      <c r="I7" s="965"/>
      <c r="J7" s="983"/>
      <c r="K7" s="983"/>
      <c r="L7" s="983"/>
      <c r="U7" s="1057"/>
      <c r="V7" s="1069"/>
    </row>
    <row r="8" spans="1:22" x14ac:dyDescent="0.25">
      <c r="A8" s="1040"/>
      <c r="B8" s="1040"/>
      <c r="C8" s="1062"/>
      <c r="D8" s="896"/>
      <c r="E8" s="1061"/>
      <c r="F8" s="1060"/>
      <c r="G8" s="896"/>
      <c r="H8" s="911"/>
      <c r="I8" s="965"/>
      <c r="J8" s="983"/>
      <c r="K8" s="983"/>
      <c r="L8" s="983"/>
      <c r="T8" s="1057"/>
      <c r="U8" s="1057"/>
      <c r="V8" s="1065"/>
    </row>
    <row r="9" spans="1:22" x14ac:dyDescent="0.25">
      <c r="A9" s="983"/>
      <c r="B9" s="1040"/>
      <c r="C9" s="1062"/>
      <c r="D9" s="896"/>
      <c r="E9" s="1061"/>
      <c r="F9" s="1060"/>
      <c r="G9" s="896"/>
      <c r="H9" s="911"/>
      <c r="I9" s="965"/>
      <c r="J9" s="983"/>
      <c r="K9" s="983"/>
      <c r="L9" s="983"/>
      <c r="T9" s="1068"/>
      <c r="U9" s="1068"/>
      <c r="V9" s="1065"/>
    </row>
    <row r="10" spans="1:22" x14ac:dyDescent="0.25">
      <c r="A10" s="983"/>
      <c r="B10" s="1040"/>
      <c r="C10" s="1062"/>
      <c r="D10" s="896"/>
      <c r="E10" s="1061"/>
      <c r="F10" s="1060"/>
      <c r="G10" s="896"/>
      <c r="H10" s="911"/>
      <c r="I10" s="965"/>
      <c r="J10" s="983"/>
      <c r="K10" s="983"/>
      <c r="L10" s="983"/>
      <c r="T10" s="1067"/>
      <c r="U10" s="1066"/>
      <c r="V10" s="1065"/>
    </row>
    <row r="11" spans="1:22" x14ac:dyDescent="0.25">
      <c r="A11" s="983"/>
      <c r="B11" s="1040"/>
      <c r="C11" s="1062"/>
      <c r="D11" s="896"/>
      <c r="E11" s="1061"/>
      <c r="F11" s="1060"/>
      <c r="G11" s="896"/>
      <c r="H11" s="911"/>
      <c r="I11" s="965"/>
      <c r="J11" s="983"/>
      <c r="K11" s="983"/>
      <c r="L11" s="983"/>
      <c r="T11" s="1059"/>
      <c r="U11" s="1058"/>
      <c r="V11" s="1064"/>
    </row>
    <row r="12" spans="1:22" x14ac:dyDescent="0.25">
      <c r="A12" s="983"/>
      <c r="B12" s="1038"/>
      <c r="C12" s="1062"/>
      <c r="D12" s="896"/>
      <c r="E12" s="1061"/>
      <c r="F12" s="1060"/>
      <c r="G12" s="896"/>
      <c r="H12" s="911"/>
      <c r="I12" s="965"/>
      <c r="J12" s="983"/>
      <c r="K12" s="983"/>
      <c r="L12" s="983"/>
      <c r="T12" s="1059"/>
      <c r="U12" s="1058"/>
      <c r="V12" s="1063"/>
    </row>
    <row r="13" spans="1:22" x14ac:dyDescent="0.25">
      <c r="A13" s="969" t="s">
        <v>926</v>
      </c>
      <c r="B13" s="896"/>
      <c r="C13" s="1062"/>
      <c r="D13" s="896"/>
      <c r="E13" s="1061"/>
      <c r="F13" s="1060"/>
      <c r="G13" s="896"/>
      <c r="H13" s="911"/>
      <c r="I13" s="965"/>
      <c r="J13" s="983"/>
      <c r="K13" s="983"/>
      <c r="L13" s="983"/>
      <c r="T13" s="1059"/>
      <c r="U13" s="1058"/>
      <c r="V13" s="1057"/>
    </row>
    <row r="14" spans="1:22" x14ac:dyDescent="0.25">
      <c r="A14" s="965"/>
      <c r="B14" s="965"/>
      <c r="C14" s="1062"/>
      <c r="D14" s="896"/>
      <c r="E14" s="1061"/>
      <c r="F14" s="1060"/>
      <c r="G14" s="896"/>
      <c r="H14" s="911"/>
      <c r="I14" s="965"/>
      <c r="J14" s="983"/>
      <c r="K14" s="983"/>
      <c r="L14" s="983"/>
      <c r="U14" s="1058"/>
      <c r="V14" s="1057"/>
    </row>
    <row r="15" spans="1:22" x14ac:dyDescent="0.25">
      <c r="A15" s="983"/>
      <c r="B15" s="965"/>
      <c r="C15" s="983"/>
      <c r="D15" s="896"/>
      <c r="E15" s="1061"/>
      <c r="F15" s="1060"/>
      <c r="G15" s="896"/>
      <c r="H15" s="1053"/>
      <c r="I15" s="965"/>
      <c r="J15" s="983"/>
      <c r="K15" s="983"/>
      <c r="L15" s="983"/>
      <c r="T15" s="1059"/>
      <c r="U15" s="1058"/>
      <c r="V15" s="1057"/>
    </row>
    <row r="16" spans="1:22" x14ac:dyDescent="0.25">
      <c r="A16" s="965"/>
      <c r="B16" s="965"/>
      <c r="C16" s="983"/>
      <c r="D16" s="896"/>
      <c r="E16" s="1061"/>
      <c r="F16" s="1060"/>
      <c r="G16" s="896"/>
      <c r="H16" s="1053"/>
      <c r="I16" s="965"/>
      <c r="J16" s="983"/>
      <c r="K16" s="983"/>
      <c r="L16" s="983"/>
      <c r="T16" s="1059"/>
      <c r="U16" s="1058"/>
      <c r="V16" s="1057"/>
    </row>
    <row r="17" spans="1:22" x14ac:dyDescent="0.25">
      <c r="A17" s="965"/>
      <c r="B17" s="965"/>
      <c r="C17" s="983"/>
      <c r="D17" s="896"/>
      <c r="E17" s="1061"/>
      <c r="F17" s="1060"/>
      <c r="G17" s="896"/>
      <c r="H17" s="1053"/>
      <c r="I17" s="965"/>
      <c r="J17" s="983"/>
      <c r="K17" s="983"/>
      <c r="L17" s="983"/>
      <c r="T17" s="1059"/>
      <c r="U17" s="1058"/>
      <c r="V17" s="1057"/>
    </row>
    <row r="18" spans="1:22" x14ac:dyDescent="0.25">
      <c r="A18" s="983"/>
      <c r="B18" s="965"/>
      <c r="C18" s="983"/>
      <c r="D18" s="1038"/>
      <c r="E18" s="1056"/>
      <c r="F18" s="1055"/>
      <c r="G18" s="1038"/>
      <c r="H18" s="1053"/>
      <c r="I18" s="965"/>
      <c r="J18" s="983"/>
      <c r="K18" s="983"/>
      <c r="L18" s="983"/>
      <c r="T18" s="1057"/>
      <c r="U18" s="1057"/>
      <c r="V18" s="1057"/>
    </row>
    <row r="19" spans="1:22" x14ac:dyDescent="0.25">
      <c r="A19" s="965"/>
      <c r="B19" s="965"/>
      <c r="C19" s="983"/>
      <c r="D19" s="1038"/>
      <c r="E19" s="1056"/>
      <c r="F19" s="1055"/>
      <c r="G19" s="1038"/>
      <c r="H19" s="1053"/>
      <c r="I19" s="965"/>
      <c r="J19" s="983"/>
      <c r="K19" s="983"/>
      <c r="L19" s="983"/>
    </row>
    <row r="20" spans="1:22" x14ac:dyDescent="0.25">
      <c r="A20" s="983"/>
      <c r="B20" s="965"/>
      <c r="C20" s="983"/>
      <c r="D20" s="1038"/>
      <c r="E20" s="1056"/>
      <c r="F20" s="1055"/>
      <c r="G20" s="1038"/>
      <c r="H20" s="1053"/>
      <c r="I20" s="965"/>
      <c r="J20" s="983"/>
      <c r="K20" s="983"/>
      <c r="L20" s="983"/>
    </row>
    <row r="21" spans="1:22" x14ac:dyDescent="0.25">
      <c r="A21" s="965"/>
      <c r="B21" s="965"/>
      <c r="C21" s="983"/>
      <c r="D21" s="1038"/>
      <c r="E21" s="1056"/>
      <c r="F21" s="1055"/>
      <c r="G21" s="1038"/>
      <c r="H21" s="1053"/>
      <c r="I21" s="965"/>
      <c r="J21" s="983"/>
      <c r="K21" s="983"/>
      <c r="L21" s="983"/>
    </row>
    <row r="22" spans="1:22" x14ac:dyDescent="0.25">
      <c r="A22" s="965"/>
      <c r="B22" s="965"/>
      <c r="C22" s="983"/>
      <c r="D22" s="1038"/>
      <c r="E22" s="1038"/>
      <c r="F22" s="1038"/>
      <c r="G22" s="1038"/>
      <c r="H22" s="896"/>
      <c r="I22" s="896"/>
      <c r="J22" s="983"/>
      <c r="K22" s="983"/>
      <c r="L22" s="983"/>
    </row>
    <row r="23" spans="1:22" x14ac:dyDescent="0.25">
      <c r="A23" s="983"/>
      <c r="B23" s="965"/>
      <c r="C23" s="983"/>
      <c r="D23" s="1054"/>
      <c r="E23" s="1054"/>
      <c r="F23" s="1054"/>
      <c r="G23" s="1052"/>
      <c r="H23" s="1053"/>
      <c r="I23" s="965"/>
      <c r="J23" s="983"/>
      <c r="K23" s="983"/>
      <c r="L23" s="983"/>
    </row>
    <row r="24" spans="1:22" x14ac:dyDescent="0.25">
      <c r="A24" s="983"/>
      <c r="B24" s="965"/>
      <c r="C24" s="983"/>
      <c r="D24" s="1049"/>
      <c r="E24" s="1049"/>
      <c r="F24" s="1049"/>
      <c r="G24" s="1052"/>
      <c r="H24" s="911"/>
      <c r="I24" s="965"/>
      <c r="J24" s="983"/>
      <c r="K24" s="983"/>
      <c r="L24" s="983"/>
    </row>
    <row r="25" spans="1:22" x14ac:dyDescent="0.25">
      <c r="A25" s="965"/>
      <c r="B25" s="965"/>
      <c r="C25" s="983"/>
      <c r="D25" s="1038"/>
      <c r="E25" s="1038"/>
      <c r="F25" s="1038"/>
      <c r="G25" s="1038"/>
      <c r="H25" s="911"/>
      <c r="I25" s="965"/>
      <c r="J25" s="983"/>
      <c r="K25" s="983"/>
      <c r="L25" s="983"/>
    </row>
    <row r="26" spans="1:22" x14ac:dyDescent="0.25">
      <c r="A26" s="969" t="s">
        <v>927</v>
      </c>
      <c r="B26" s="965"/>
      <c r="C26" s="983"/>
      <c r="D26" s="1038"/>
      <c r="E26" s="1051"/>
      <c r="F26" s="1050"/>
      <c r="G26" s="1038"/>
      <c r="H26" s="896"/>
      <c r="I26" s="965"/>
      <c r="J26" s="983"/>
      <c r="K26" s="983"/>
      <c r="L26" s="983"/>
    </row>
    <row r="27" spans="1:22" x14ac:dyDescent="0.25">
      <c r="A27" s="983"/>
      <c r="B27" s="1044"/>
      <c r="C27" s="983"/>
      <c r="D27" s="1038"/>
      <c r="E27" s="1051"/>
      <c r="F27" s="1050"/>
      <c r="G27" s="1038"/>
      <c r="H27" s="896"/>
      <c r="I27" s="965"/>
      <c r="J27" s="983"/>
      <c r="K27" s="983"/>
      <c r="L27" s="983"/>
    </row>
    <row r="28" spans="1:22" x14ac:dyDescent="0.25">
      <c r="A28" s="983"/>
      <c r="B28" s="965"/>
      <c r="C28" s="983"/>
      <c r="D28" s="1038"/>
      <c r="E28" s="1051"/>
      <c r="F28" s="1050"/>
      <c r="G28" s="1038"/>
      <c r="H28" s="896"/>
      <c r="I28" s="965"/>
      <c r="J28" s="983"/>
      <c r="K28" s="983"/>
      <c r="L28" s="983"/>
    </row>
    <row r="29" spans="1:22" x14ac:dyDescent="0.25">
      <c r="A29" s="965"/>
      <c r="B29" s="965"/>
      <c r="C29" s="983"/>
      <c r="D29" s="1038"/>
      <c r="E29" s="1051"/>
      <c r="F29" s="1050"/>
      <c r="G29" s="1038"/>
      <c r="H29" s="896"/>
      <c r="I29" s="965"/>
      <c r="J29" s="983"/>
      <c r="K29" s="983"/>
      <c r="L29" s="983"/>
    </row>
    <row r="30" spans="1:22" x14ac:dyDescent="0.25">
      <c r="A30" s="983"/>
      <c r="B30" s="965"/>
      <c r="C30" s="983"/>
      <c r="D30" s="983"/>
      <c r="E30" s="983"/>
      <c r="F30" s="983"/>
      <c r="G30" s="983"/>
      <c r="H30" s="983"/>
      <c r="I30" s="983"/>
      <c r="J30" s="983"/>
      <c r="K30" s="983"/>
      <c r="L30" s="983"/>
    </row>
    <row r="31" spans="1:22" x14ac:dyDescent="0.25">
      <c r="A31" s="965"/>
      <c r="B31" s="965"/>
      <c r="C31" s="1040"/>
      <c r="D31" s="1040"/>
      <c r="E31" s="896"/>
      <c r="F31" s="896"/>
      <c r="G31" s="896"/>
      <c r="H31" s="896"/>
      <c r="I31" s="896"/>
      <c r="J31" s="896"/>
      <c r="K31" s="983"/>
      <c r="L31" s="983"/>
    </row>
    <row r="32" spans="1:22" x14ac:dyDescent="0.25">
      <c r="A32" s="965"/>
      <c r="B32" s="965"/>
      <c r="C32" s="1044"/>
      <c r="D32" s="1044"/>
      <c r="E32" s="1044"/>
      <c r="F32" s="1044"/>
      <c r="G32" s="965"/>
      <c r="H32" s="896"/>
      <c r="I32" s="896"/>
      <c r="J32" s="896"/>
      <c r="K32" s="983"/>
      <c r="L32" s="983"/>
    </row>
    <row r="33" spans="1:12" x14ac:dyDescent="0.25">
      <c r="A33" s="965"/>
      <c r="B33" s="965"/>
      <c r="C33" s="1041"/>
      <c r="D33" s="1041"/>
      <c r="E33" s="1044"/>
      <c r="F33" s="1044"/>
      <c r="G33" s="965"/>
      <c r="H33" s="896"/>
      <c r="I33" s="896"/>
      <c r="J33" s="896"/>
      <c r="K33" s="983"/>
      <c r="L33" s="983"/>
    </row>
    <row r="34" spans="1:12" x14ac:dyDescent="0.25">
      <c r="A34" s="983"/>
      <c r="B34" s="965"/>
      <c r="C34" s="1041"/>
      <c r="D34" s="1041"/>
      <c r="E34" s="1044"/>
      <c r="F34" s="1044"/>
      <c r="G34" s="965"/>
      <c r="H34" s="965"/>
      <c r="I34" s="965"/>
      <c r="J34" s="965"/>
      <c r="K34" s="983"/>
      <c r="L34" s="983"/>
    </row>
    <row r="35" spans="1:12" x14ac:dyDescent="0.25">
      <c r="A35" s="965"/>
      <c r="B35" s="965"/>
      <c r="C35" s="1041"/>
      <c r="D35" s="1041"/>
      <c r="E35" s="1044"/>
      <c r="F35" s="1044"/>
      <c r="G35" s="965"/>
      <c r="H35" s="965"/>
      <c r="I35" s="965"/>
      <c r="J35" s="965"/>
      <c r="K35" s="983"/>
      <c r="L35" s="983"/>
    </row>
    <row r="36" spans="1:12" x14ac:dyDescent="0.25">
      <c r="A36" s="983"/>
      <c r="B36" s="965"/>
      <c r="C36" s="1041"/>
      <c r="D36" s="1041"/>
      <c r="E36" s="1044"/>
      <c r="F36" s="1044"/>
      <c r="G36" s="965"/>
      <c r="H36" s="965"/>
      <c r="I36" s="965"/>
      <c r="J36" s="965"/>
      <c r="K36" s="983"/>
      <c r="L36" s="983"/>
    </row>
    <row r="37" spans="1:12" x14ac:dyDescent="0.25">
      <c r="A37" s="965"/>
      <c r="B37" s="965"/>
      <c r="C37" s="1041"/>
      <c r="D37" s="1041"/>
      <c r="E37" s="1044"/>
      <c r="F37" s="1044"/>
      <c r="G37" s="965"/>
      <c r="H37" s="965"/>
      <c r="I37" s="965"/>
      <c r="J37" s="965"/>
      <c r="K37" s="983"/>
      <c r="L37" s="983"/>
    </row>
    <row r="38" spans="1:12" x14ac:dyDescent="0.25">
      <c r="A38" s="965"/>
      <c r="B38" s="965"/>
      <c r="C38" s="1041"/>
      <c r="D38" s="1041"/>
      <c r="E38" s="1044"/>
      <c r="F38" s="1044"/>
      <c r="G38" s="965"/>
      <c r="H38" s="965"/>
      <c r="I38" s="965"/>
      <c r="J38" s="965"/>
      <c r="K38" s="983"/>
      <c r="L38" s="983"/>
    </row>
    <row r="39" spans="1:12" x14ac:dyDescent="0.25">
      <c r="A39" s="969" t="s">
        <v>928</v>
      </c>
      <c r="B39" s="965"/>
      <c r="C39" s="1041"/>
      <c r="D39" s="1041"/>
      <c r="E39" s="1044"/>
      <c r="F39" s="1044"/>
      <c r="G39" s="965"/>
      <c r="H39" s="965"/>
      <c r="I39" s="965"/>
      <c r="J39" s="965"/>
      <c r="K39" s="983"/>
      <c r="L39" s="983"/>
    </row>
    <row r="40" spans="1:12" x14ac:dyDescent="0.25">
      <c r="A40" s="983"/>
      <c r="B40" s="896"/>
      <c r="C40" s="1041"/>
      <c r="D40" s="1041"/>
      <c r="E40" s="1044"/>
      <c r="F40" s="1044"/>
      <c r="G40" s="965"/>
      <c r="H40" s="965"/>
      <c r="I40" s="965"/>
      <c r="J40" s="965"/>
      <c r="K40" s="983"/>
      <c r="L40" s="983"/>
    </row>
    <row r="41" spans="1:12" x14ac:dyDescent="0.25">
      <c r="A41" s="1049"/>
      <c r="B41" s="1038"/>
      <c r="C41" s="1041"/>
      <c r="D41" s="1041"/>
      <c r="E41" s="1044"/>
      <c r="F41" s="1044"/>
      <c r="G41" s="965"/>
      <c r="H41" s="965"/>
      <c r="I41" s="965"/>
      <c r="J41" s="965"/>
      <c r="K41" s="983"/>
      <c r="L41" s="983"/>
    </row>
    <row r="42" spans="1:12" x14ac:dyDescent="0.25">
      <c r="A42" s="983"/>
      <c r="B42" s="1040"/>
      <c r="C42" s="1041"/>
      <c r="D42" s="1041"/>
      <c r="E42" s="1044"/>
      <c r="F42" s="1044"/>
      <c r="G42" s="965"/>
      <c r="H42" s="965"/>
      <c r="I42" s="965"/>
      <c r="J42" s="965"/>
      <c r="K42" s="983"/>
      <c r="L42" s="983"/>
    </row>
    <row r="43" spans="1:12" x14ac:dyDescent="0.25">
      <c r="A43" s="1048"/>
      <c r="B43" s="1038"/>
      <c r="C43" s="1041"/>
      <c r="D43" s="1041"/>
      <c r="E43" s="1044"/>
      <c r="F43" s="1044"/>
      <c r="G43" s="965"/>
      <c r="H43" s="965"/>
      <c r="I43" s="965"/>
      <c r="J43" s="965"/>
      <c r="K43" s="983"/>
      <c r="L43" s="983"/>
    </row>
    <row r="44" spans="1:12" x14ac:dyDescent="0.25">
      <c r="A44" s="1047"/>
      <c r="B44" s="896"/>
      <c r="C44" s="1041"/>
      <c r="D44" s="1041"/>
      <c r="E44" s="1044"/>
      <c r="F44" s="1044"/>
      <c r="G44" s="965"/>
      <c r="H44" s="965"/>
      <c r="I44" s="965"/>
      <c r="J44" s="965"/>
      <c r="K44" s="983"/>
      <c r="L44" s="983"/>
    </row>
    <row r="45" spans="1:12" x14ac:dyDescent="0.25">
      <c r="A45" s="1046"/>
      <c r="B45" s="1045"/>
      <c r="C45" s="1041"/>
      <c r="D45" s="1041"/>
      <c r="E45" s="1044"/>
      <c r="F45" s="1044"/>
      <c r="G45" s="965"/>
      <c r="H45" s="965"/>
      <c r="I45" s="965"/>
      <c r="J45" s="965"/>
      <c r="K45" s="983"/>
      <c r="L45" s="983"/>
    </row>
    <row r="46" spans="1:12" x14ac:dyDescent="0.25">
      <c r="A46" s="1046"/>
      <c r="B46" s="1045"/>
      <c r="C46" s="1041"/>
      <c r="D46" s="1041"/>
      <c r="E46" s="1044"/>
      <c r="F46" s="1044"/>
      <c r="G46" s="965"/>
      <c r="H46" s="965"/>
      <c r="I46" s="965"/>
      <c r="J46" s="965"/>
      <c r="K46" s="983"/>
      <c r="L46" s="983"/>
    </row>
    <row r="47" spans="1:12" x14ac:dyDescent="0.25">
      <c r="A47" s="1046"/>
      <c r="B47" s="1045"/>
      <c r="C47" s="1041"/>
      <c r="D47" s="1041"/>
      <c r="E47" s="1044"/>
      <c r="F47" s="1044"/>
      <c r="G47" s="965"/>
      <c r="H47" s="965"/>
      <c r="I47" s="965"/>
      <c r="J47" s="965"/>
      <c r="K47" s="983"/>
      <c r="L47" s="983"/>
    </row>
    <row r="48" spans="1:12" x14ac:dyDescent="0.25">
      <c r="A48" s="1046"/>
      <c r="B48" s="1045"/>
      <c r="C48" s="1044"/>
      <c r="D48" s="1044"/>
      <c r="E48" s="1044"/>
      <c r="F48" s="1044"/>
      <c r="G48" s="965"/>
      <c r="H48" s="965"/>
      <c r="I48" s="965"/>
      <c r="J48" s="965"/>
      <c r="K48" s="983"/>
      <c r="L48" s="983"/>
    </row>
    <row r="49" spans="1:12" x14ac:dyDescent="0.25">
      <c r="A49" s="983"/>
      <c r="B49" s="1038"/>
      <c r="C49" s="1044"/>
      <c r="D49" s="1044"/>
      <c r="E49" s="1044"/>
      <c r="F49" s="1044"/>
      <c r="G49" s="965"/>
      <c r="H49" s="965"/>
      <c r="I49" s="965"/>
      <c r="J49" s="965"/>
      <c r="K49" s="983"/>
      <c r="L49" s="983"/>
    </row>
    <row r="50" spans="1:12" x14ac:dyDescent="0.25">
      <c r="A50" s="1038"/>
      <c r="B50" s="1038"/>
      <c r="C50" s="1041"/>
      <c r="D50" s="1041"/>
      <c r="E50" s="965"/>
      <c r="F50" s="965"/>
      <c r="G50" s="965"/>
      <c r="H50" s="965"/>
      <c r="I50" s="965"/>
      <c r="J50" s="965"/>
      <c r="K50" s="983"/>
      <c r="L50" s="983"/>
    </row>
    <row r="51" spans="1:12" x14ac:dyDescent="0.25">
      <c r="A51" s="1038"/>
      <c r="B51" s="1038"/>
      <c r="C51" s="1041"/>
      <c r="D51" s="1041"/>
      <c r="E51" s="965"/>
      <c r="F51" s="965"/>
      <c r="G51" s="965"/>
      <c r="H51" s="965"/>
      <c r="I51" s="965"/>
      <c r="J51" s="965"/>
      <c r="K51" s="983"/>
      <c r="L51" s="983"/>
    </row>
    <row r="52" spans="1:12" x14ac:dyDescent="0.25">
      <c r="A52" s="1043" t="s">
        <v>1191</v>
      </c>
      <c r="B52" s="1038"/>
      <c r="C52" s="1041"/>
      <c r="D52" s="1041"/>
      <c r="E52" s="965"/>
      <c r="F52" s="965"/>
      <c r="G52" s="965"/>
      <c r="H52" s="965"/>
      <c r="I52" s="965"/>
      <c r="J52" s="965"/>
      <c r="K52" s="983"/>
      <c r="L52" s="983"/>
    </row>
    <row r="53" spans="1:12" x14ac:dyDescent="0.25">
      <c r="A53" s="1038"/>
      <c r="B53" s="1038"/>
      <c r="C53" s="1041"/>
      <c r="D53" s="1041"/>
      <c r="E53" s="965"/>
      <c r="F53" s="965"/>
      <c r="G53" s="965"/>
      <c r="H53" s="965"/>
      <c r="I53" s="965"/>
      <c r="J53" s="965"/>
      <c r="K53" s="983"/>
      <c r="L53" s="983"/>
    </row>
    <row r="54" spans="1:12" x14ac:dyDescent="0.25">
      <c r="A54" s="1042" t="s">
        <v>1445</v>
      </c>
      <c r="B54" s="983"/>
      <c r="C54" s="1041"/>
      <c r="D54" s="1041"/>
      <c r="E54" s="965"/>
      <c r="F54" s="965"/>
      <c r="G54" s="965"/>
      <c r="H54" s="965"/>
      <c r="I54" s="965"/>
      <c r="J54" s="965"/>
      <c r="K54" s="983"/>
      <c r="L54" s="983"/>
    </row>
    <row r="55" spans="1:12" x14ac:dyDescent="0.25">
      <c r="A55" s="983"/>
      <c r="B55" s="983"/>
      <c r="C55" s="1041"/>
      <c r="D55" s="1041"/>
      <c r="E55" s="965"/>
      <c r="F55" s="965"/>
      <c r="G55" s="965"/>
      <c r="H55" s="965"/>
      <c r="I55" s="965"/>
      <c r="J55" s="965"/>
      <c r="K55" s="983"/>
      <c r="L55" s="983"/>
    </row>
    <row r="56" spans="1:12" x14ac:dyDescent="0.25">
      <c r="A56" s="983"/>
      <c r="B56" s="983"/>
      <c r="C56" s="1041"/>
      <c r="D56" s="1041"/>
      <c r="E56" s="965"/>
      <c r="F56" s="965"/>
      <c r="G56" s="965"/>
      <c r="H56" s="965"/>
      <c r="I56" s="965"/>
      <c r="J56" s="965"/>
      <c r="K56" s="983"/>
      <c r="L56" s="983"/>
    </row>
    <row r="57" spans="1:12" x14ac:dyDescent="0.25">
      <c r="A57" s="983"/>
      <c r="B57" s="983"/>
      <c r="C57" s="1041"/>
      <c r="D57" s="1041"/>
      <c r="E57" s="965"/>
      <c r="F57" s="965"/>
      <c r="G57" s="965"/>
      <c r="H57" s="965"/>
      <c r="I57" s="965"/>
      <c r="J57" s="965"/>
      <c r="K57" s="983"/>
      <c r="L57" s="983"/>
    </row>
    <row r="58" spans="1:12" x14ac:dyDescent="0.25">
      <c r="A58" s="983"/>
      <c r="B58" s="983"/>
      <c r="C58" s="1040"/>
      <c r="D58" s="1040"/>
      <c r="E58" s="896"/>
      <c r="F58" s="896"/>
      <c r="G58" s="896"/>
      <c r="H58" s="896"/>
      <c r="I58" s="965"/>
      <c r="J58" s="965"/>
      <c r="K58" s="983"/>
      <c r="L58" s="983"/>
    </row>
    <row r="59" spans="1:12" x14ac:dyDescent="0.25">
      <c r="A59" s="983"/>
      <c r="B59" s="983"/>
      <c r="C59" s="983"/>
      <c r="D59" s="1040"/>
      <c r="E59" s="896"/>
      <c r="F59" s="896"/>
      <c r="G59" s="896"/>
      <c r="H59" s="896"/>
      <c r="I59" s="965"/>
      <c r="J59" s="965"/>
      <c r="K59" s="983"/>
      <c r="L59" s="983"/>
    </row>
    <row r="60" spans="1:12" x14ac:dyDescent="0.25">
      <c r="A60" s="983"/>
      <c r="B60" s="983"/>
      <c r="C60" s="983"/>
      <c r="D60" s="1040"/>
      <c r="E60" s="896"/>
      <c r="F60" s="896"/>
      <c r="G60" s="896"/>
      <c r="H60" s="896"/>
      <c r="I60" s="965"/>
      <c r="J60" s="965"/>
      <c r="K60" s="983"/>
      <c r="L60" s="983"/>
    </row>
    <row r="61" spans="1:12" x14ac:dyDescent="0.25">
      <c r="A61" s="983"/>
      <c r="B61" s="983"/>
      <c r="C61" s="896"/>
      <c r="D61" s="1040"/>
      <c r="E61" s="896"/>
      <c r="F61" s="896"/>
      <c r="G61" s="896"/>
      <c r="H61" s="896"/>
      <c r="I61" s="965"/>
      <c r="J61" s="965"/>
      <c r="K61" s="983"/>
      <c r="L61" s="983"/>
    </row>
    <row r="62" spans="1:12" x14ac:dyDescent="0.25">
      <c r="A62" s="983"/>
      <c r="B62" s="983"/>
      <c r="C62" s="1040"/>
      <c r="D62" s="1040"/>
      <c r="E62" s="896"/>
      <c r="F62" s="896"/>
      <c r="G62" s="896"/>
      <c r="H62" s="896"/>
      <c r="I62" s="965"/>
      <c r="J62" s="965"/>
      <c r="K62" s="983"/>
      <c r="L62" s="983"/>
    </row>
    <row r="63" spans="1:12" x14ac:dyDescent="0.25">
      <c r="A63" s="983"/>
      <c r="B63" s="983"/>
      <c r="C63" s="1038"/>
      <c r="D63" s="1038"/>
      <c r="E63" s="1038"/>
      <c r="F63" s="1038"/>
      <c r="G63" s="896"/>
      <c r="H63" s="896"/>
      <c r="I63" s="896"/>
      <c r="J63" s="896"/>
      <c r="K63" s="983"/>
      <c r="L63" s="983"/>
    </row>
    <row r="64" spans="1:12" x14ac:dyDescent="0.25">
      <c r="A64" s="983"/>
      <c r="B64" s="983"/>
      <c r="C64" s="1038"/>
      <c r="D64" s="1038"/>
      <c r="E64" s="1038"/>
      <c r="F64" s="1038"/>
      <c r="G64" s="896"/>
      <c r="H64" s="896"/>
      <c r="I64" s="896"/>
      <c r="J64" s="896"/>
      <c r="K64" s="983"/>
      <c r="L64" s="983"/>
    </row>
    <row r="65" spans="1:12" x14ac:dyDescent="0.25">
      <c r="A65" s="983"/>
      <c r="B65" s="983"/>
      <c r="C65" s="1038"/>
      <c r="D65" s="1038"/>
      <c r="E65" s="1038"/>
      <c r="F65" s="1038"/>
      <c r="G65" s="896"/>
      <c r="H65" s="896"/>
      <c r="I65" s="896"/>
      <c r="J65" s="896"/>
      <c r="K65" s="983"/>
      <c r="L65" s="983"/>
    </row>
    <row r="66" spans="1:12" x14ac:dyDescent="0.25">
      <c r="A66" s="983"/>
      <c r="B66" s="983"/>
      <c r="C66" s="1039"/>
      <c r="D66" s="1038"/>
      <c r="E66" s="1038"/>
      <c r="F66" s="1038"/>
      <c r="G66" s="896"/>
      <c r="H66" s="896"/>
      <c r="I66" s="896"/>
      <c r="J66" s="896"/>
      <c r="K66" s="983"/>
      <c r="L66" s="983"/>
    </row>
    <row r="67" spans="1:12" x14ac:dyDescent="0.25">
      <c r="A67" s="983"/>
      <c r="B67" s="983"/>
      <c r="C67" s="1039"/>
      <c r="D67" s="1038"/>
      <c r="E67" s="1038"/>
      <c r="F67" s="1038"/>
      <c r="G67" s="896"/>
      <c r="H67" s="896"/>
      <c r="I67" s="896"/>
      <c r="J67" s="896"/>
      <c r="K67" s="983"/>
      <c r="L67" s="983"/>
    </row>
    <row r="68" spans="1:12" x14ac:dyDescent="0.25">
      <c r="A68" s="983"/>
      <c r="B68" s="983"/>
      <c r="C68" s="1039"/>
      <c r="D68" s="1038"/>
      <c r="E68" s="1038"/>
      <c r="F68" s="1038"/>
      <c r="G68" s="896"/>
      <c r="H68" s="896"/>
      <c r="I68" s="896"/>
      <c r="J68" s="896"/>
      <c r="K68" s="983"/>
      <c r="L68" s="983"/>
    </row>
    <row r="69" spans="1:12" x14ac:dyDescent="0.25">
      <c r="A69" s="983"/>
      <c r="B69" s="983"/>
      <c r="C69" s="1039"/>
      <c r="D69" s="1038"/>
      <c r="E69" s="1038"/>
      <c r="F69" s="1038"/>
      <c r="G69" s="896"/>
      <c r="H69" s="896"/>
      <c r="I69" s="896"/>
      <c r="J69" s="896"/>
      <c r="K69" s="983"/>
      <c r="L69" s="983"/>
    </row>
    <row r="70" spans="1:12" x14ac:dyDescent="0.25">
      <c r="A70" s="983"/>
      <c r="B70" s="983"/>
      <c r="C70" s="1039"/>
      <c r="D70" s="1038"/>
      <c r="E70" s="1038"/>
      <c r="F70" s="1038"/>
      <c r="G70" s="896"/>
      <c r="H70" s="896"/>
      <c r="I70" s="896"/>
      <c r="J70" s="896"/>
      <c r="K70" s="983"/>
      <c r="L70" s="983"/>
    </row>
    <row r="71" spans="1:12" x14ac:dyDescent="0.25">
      <c r="C71" s="1037"/>
      <c r="D71" s="1036"/>
      <c r="E71" s="1036"/>
      <c r="F71" s="1036"/>
      <c r="G71" s="895"/>
      <c r="H71" s="895"/>
      <c r="I71" s="895"/>
      <c r="J71" s="895"/>
    </row>
    <row r="72" spans="1:12" x14ac:dyDescent="0.25">
      <c r="C72" s="1037"/>
      <c r="D72" s="1036"/>
      <c r="E72" s="1036"/>
      <c r="F72" s="1036"/>
      <c r="G72" s="895"/>
      <c r="H72" s="895"/>
      <c r="I72" s="895"/>
      <c r="J72" s="895"/>
    </row>
    <row r="73" spans="1:12" x14ac:dyDescent="0.25">
      <c r="C73" s="1037"/>
      <c r="D73" s="1036"/>
      <c r="E73" s="1036"/>
      <c r="F73" s="1036"/>
      <c r="G73" s="895"/>
      <c r="H73" s="895"/>
      <c r="I73" s="895"/>
      <c r="J73" s="895"/>
    </row>
    <row r="74" spans="1:12" x14ac:dyDescent="0.25">
      <c r="A74" s="1036"/>
      <c r="B74" s="1036"/>
      <c r="C74" s="1037"/>
      <c r="D74" s="1036"/>
      <c r="E74" s="1036"/>
      <c r="F74" s="1036"/>
      <c r="G74" s="895"/>
      <c r="H74" s="895"/>
      <c r="I74" s="895"/>
      <c r="J74" s="895"/>
    </row>
    <row r="75" spans="1:12" x14ac:dyDescent="0.25">
      <c r="A75" s="1036"/>
      <c r="B75" s="1036"/>
      <c r="C75" s="1037"/>
      <c r="D75" s="1036"/>
      <c r="E75" s="1036"/>
      <c r="F75" s="1036"/>
      <c r="G75" s="895"/>
      <c r="H75" s="895"/>
      <c r="I75" s="895"/>
      <c r="J75" s="895"/>
    </row>
    <row r="76" spans="1:12" x14ac:dyDescent="0.25">
      <c r="A76" s="1036"/>
      <c r="B76" s="1036"/>
      <c r="C76" s="1037"/>
      <c r="D76" s="1036"/>
      <c r="E76" s="1036"/>
      <c r="F76" s="1036"/>
      <c r="G76" s="895"/>
      <c r="H76" s="895"/>
      <c r="I76" s="895"/>
      <c r="J76" s="895"/>
    </row>
    <row r="77" spans="1:12" x14ac:dyDescent="0.25">
      <c r="A77" s="1036"/>
      <c r="B77" s="1036"/>
      <c r="C77" s="1037"/>
      <c r="D77" s="1036"/>
      <c r="E77" s="1036"/>
      <c r="F77" s="1036"/>
      <c r="G77" s="895"/>
      <c r="H77" s="895"/>
      <c r="I77" s="895"/>
      <c r="J77" s="895"/>
    </row>
    <row r="78" spans="1:12" x14ac:dyDescent="0.25">
      <c r="A78" s="1036"/>
      <c r="B78" s="1036"/>
      <c r="C78" s="1037"/>
      <c r="D78" s="1036"/>
      <c r="E78" s="1036"/>
      <c r="F78" s="1036"/>
      <c r="G78" s="895"/>
      <c r="H78" s="895"/>
      <c r="I78" s="895"/>
      <c r="J78" s="895"/>
    </row>
    <row r="79" spans="1:12" x14ac:dyDescent="0.25">
      <c r="A79" s="1036"/>
      <c r="B79" s="1036"/>
      <c r="C79" s="1037"/>
      <c r="D79" s="1036"/>
      <c r="E79" s="1036"/>
      <c r="F79" s="1036"/>
      <c r="G79" s="895"/>
      <c r="H79" s="895"/>
      <c r="I79" s="895"/>
      <c r="J79" s="895"/>
    </row>
  </sheetData>
  <pageMargins left="0.7" right="0.7" top="0.75" bottom="0.75" header="0.3" footer="0.3"/>
  <pageSetup paperSize="9" scale="8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J48"/>
  <sheetViews>
    <sheetView view="pageBreakPreview" zoomScaleNormal="100" zoomScaleSheetLayoutView="100" workbookViewId="0">
      <selection sqref="A1:D1"/>
    </sheetView>
  </sheetViews>
  <sheetFormatPr defaultRowHeight="14.25" customHeight="1" x14ac:dyDescent="0.25"/>
  <cols>
    <col min="1" max="1" width="51.1640625" style="885" bestFit="1" customWidth="1"/>
    <col min="2" max="10" width="8.33203125" style="885" customWidth="1"/>
    <col min="11" max="16384" width="9.33203125" style="885"/>
  </cols>
  <sheetData>
    <row r="1" spans="1:10" ht="14.25" customHeight="1" x14ac:dyDescent="0.25">
      <c r="A1" s="2754" t="s">
        <v>929</v>
      </c>
      <c r="B1" s="2754"/>
      <c r="C1" s="2754"/>
      <c r="D1" s="2754"/>
      <c r="E1" s="896"/>
      <c r="F1" s="896"/>
      <c r="G1" s="1000"/>
      <c r="H1" s="1000"/>
      <c r="I1" s="896"/>
      <c r="J1" s="983"/>
    </row>
    <row r="2" spans="1:10" ht="14.25" customHeight="1" thickBot="1" x14ac:dyDescent="0.3">
      <c r="A2" s="1098"/>
      <c r="B2" s="1098"/>
      <c r="C2" s="1098"/>
      <c r="D2" s="1098"/>
      <c r="E2" s="896"/>
      <c r="F2" s="896"/>
      <c r="G2" s="1000"/>
      <c r="H2" s="1000"/>
      <c r="I2" s="896"/>
      <c r="J2" s="983"/>
    </row>
    <row r="3" spans="1:10" ht="14.25" customHeight="1" thickBot="1" x14ac:dyDescent="0.3">
      <c r="A3" s="1097" t="s">
        <v>130</v>
      </c>
      <c r="B3" s="942" t="s">
        <v>1364</v>
      </c>
      <c r="C3" s="942" t="s">
        <v>580</v>
      </c>
      <c r="D3" s="942" t="s">
        <v>131</v>
      </c>
      <c r="E3" s="942" t="s">
        <v>132</v>
      </c>
      <c r="F3" s="942" t="s">
        <v>133</v>
      </c>
      <c r="G3" s="942" t="s">
        <v>134</v>
      </c>
      <c r="H3" s="941" t="s">
        <v>135</v>
      </c>
      <c r="I3" s="941" t="s">
        <v>136</v>
      </c>
      <c r="J3" s="941" t="s">
        <v>137</v>
      </c>
    </row>
    <row r="4" spans="1:10" ht="14.25" customHeight="1" x14ac:dyDescent="0.25">
      <c r="A4" s="1084" t="s">
        <v>797</v>
      </c>
      <c r="B4" s="982">
        <v>109367</v>
      </c>
      <c r="C4" s="982">
        <v>107512</v>
      </c>
      <c r="D4" s="982">
        <v>111732</v>
      </c>
      <c r="E4" s="982">
        <v>116573</v>
      </c>
      <c r="F4" s="982">
        <v>115563</v>
      </c>
      <c r="G4" s="982">
        <v>116978</v>
      </c>
      <c r="H4" s="982">
        <v>116937</v>
      </c>
      <c r="I4" s="982">
        <v>117383</v>
      </c>
      <c r="J4" s="974">
        <v>124240</v>
      </c>
    </row>
    <row r="5" spans="1:10" ht="14.25" customHeight="1" x14ac:dyDescent="0.25">
      <c r="A5" s="1095" t="s">
        <v>554</v>
      </c>
      <c r="B5" s="981">
        <v>32730</v>
      </c>
      <c r="C5" s="981">
        <v>22972</v>
      </c>
      <c r="D5" s="981">
        <v>25107</v>
      </c>
      <c r="E5" s="981">
        <v>28318</v>
      </c>
      <c r="F5" s="981">
        <v>27885</v>
      </c>
      <c r="G5" s="981">
        <v>28182</v>
      </c>
      <c r="H5" s="981">
        <v>27643</v>
      </c>
      <c r="I5" s="981">
        <v>28475</v>
      </c>
      <c r="J5" s="978">
        <v>29020</v>
      </c>
    </row>
    <row r="6" spans="1:10" ht="14.25" customHeight="1" x14ac:dyDescent="0.25">
      <c r="A6" s="1096" t="s">
        <v>930</v>
      </c>
      <c r="B6" s="981">
        <v>2873</v>
      </c>
      <c r="C6" s="981">
        <v>2802</v>
      </c>
      <c r="D6" s="981">
        <v>2891</v>
      </c>
      <c r="E6" s="981">
        <v>2984</v>
      </c>
      <c r="F6" s="981">
        <v>3019</v>
      </c>
      <c r="G6" s="981">
        <v>3003</v>
      </c>
      <c r="H6" s="981">
        <v>3070</v>
      </c>
      <c r="I6" s="981">
        <v>3100</v>
      </c>
      <c r="J6" s="981">
        <v>3132</v>
      </c>
    </row>
    <row r="7" spans="1:10" ht="14.25" customHeight="1" x14ac:dyDescent="0.25">
      <c r="A7" s="1095" t="s">
        <v>551</v>
      </c>
      <c r="B7" s="981">
        <v>18700</v>
      </c>
      <c r="C7" s="981">
        <v>26989</v>
      </c>
      <c r="D7" s="981">
        <v>28766</v>
      </c>
      <c r="E7" s="981">
        <v>29192</v>
      </c>
      <c r="F7" s="981">
        <v>28834</v>
      </c>
      <c r="G7" s="981">
        <v>28169</v>
      </c>
      <c r="H7" s="981">
        <v>28622</v>
      </c>
      <c r="I7" s="981">
        <v>27350</v>
      </c>
      <c r="J7" s="981">
        <v>30033</v>
      </c>
    </row>
    <row r="8" spans="1:10" ht="14.25" customHeight="1" x14ac:dyDescent="0.25">
      <c r="A8" s="1096" t="s">
        <v>1192</v>
      </c>
      <c r="B8" s="978">
        <v>2143</v>
      </c>
      <c r="C8" s="978">
        <v>2215</v>
      </c>
      <c r="D8" s="978"/>
      <c r="E8" s="978"/>
      <c r="F8" s="978"/>
      <c r="G8" s="978"/>
      <c r="H8" s="978"/>
      <c r="I8" s="978"/>
      <c r="J8" s="978"/>
    </row>
    <row r="9" spans="1:10" ht="14.25" customHeight="1" x14ac:dyDescent="0.25">
      <c r="A9" s="1095" t="s">
        <v>549</v>
      </c>
      <c r="B9" s="978">
        <v>25723</v>
      </c>
      <c r="C9" s="978">
        <v>25853</v>
      </c>
      <c r="D9" s="978">
        <v>26142</v>
      </c>
      <c r="E9" s="978">
        <v>27265</v>
      </c>
      <c r="F9" s="978">
        <v>27021</v>
      </c>
      <c r="G9" s="978">
        <v>28147</v>
      </c>
      <c r="H9" s="978">
        <v>28361</v>
      </c>
      <c r="I9" s="978">
        <v>28623</v>
      </c>
      <c r="J9" s="978">
        <v>30284</v>
      </c>
    </row>
    <row r="10" spans="1:10" ht="14.25" customHeight="1" x14ac:dyDescent="0.25">
      <c r="A10" s="1096" t="s">
        <v>77</v>
      </c>
      <c r="B10" s="978">
        <v>10484</v>
      </c>
      <c r="C10" s="978">
        <v>10523</v>
      </c>
      <c r="D10" s="978">
        <v>10688</v>
      </c>
      <c r="E10" s="978">
        <v>10984</v>
      </c>
      <c r="F10" s="978">
        <v>10858</v>
      </c>
      <c r="G10" s="978">
        <v>11118</v>
      </c>
      <c r="H10" s="978">
        <v>10940</v>
      </c>
      <c r="I10" s="978">
        <v>11278</v>
      </c>
      <c r="J10" s="978">
        <v>11940</v>
      </c>
    </row>
    <row r="11" spans="1:10" ht="14.25" customHeight="1" x14ac:dyDescent="0.25">
      <c r="A11" s="1095" t="s">
        <v>552</v>
      </c>
      <c r="B11" s="978">
        <v>20038</v>
      </c>
      <c r="C11" s="978">
        <v>19559</v>
      </c>
      <c r="D11" s="978">
        <v>20217</v>
      </c>
      <c r="E11" s="978">
        <v>19907</v>
      </c>
      <c r="F11" s="978">
        <v>19493</v>
      </c>
      <c r="G11" s="978">
        <v>19485</v>
      </c>
      <c r="H11" s="978">
        <v>18945</v>
      </c>
      <c r="I11" s="978">
        <v>19836</v>
      </c>
      <c r="J11" s="978">
        <v>20169</v>
      </c>
    </row>
    <row r="12" spans="1:10" ht="14.25" customHeight="1" x14ac:dyDescent="0.25">
      <c r="A12" s="1096" t="s">
        <v>931</v>
      </c>
      <c r="B12" s="978">
        <v>1221</v>
      </c>
      <c r="C12" s="978">
        <v>1200</v>
      </c>
      <c r="D12" s="978">
        <v>1344</v>
      </c>
      <c r="E12" s="978">
        <v>1344</v>
      </c>
      <c r="F12" s="978">
        <v>1234</v>
      </c>
      <c r="G12" s="978">
        <v>1241</v>
      </c>
      <c r="H12" s="978">
        <v>1206</v>
      </c>
      <c r="I12" s="978">
        <v>1418</v>
      </c>
      <c r="J12" s="978">
        <v>1431</v>
      </c>
    </row>
    <row r="13" spans="1:10" ht="14.25" customHeight="1" x14ac:dyDescent="0.25">
      <c r="A13" s="1095" t="s">
        <v>501</v>
      </c>
      <c r="B13" s="978">
        <v>1843</v>
      </c>
      <c r="C13" s="978">
        <v>1852</v>
      </c>
      <c r="D13" s="978">
        <v>1944</v>
      </c>
      <c r="E13" s="978">
        <v>2086</v>
      </c>
      <c r="F13" s="978">
        <v>2281</v>
      </c>
      <c r="G13" s="978">
        <v>2297</v>
      </c>
      <c r="H13" s="978">
        <v>2463</v>
      </c>
      <c r="I13" s="978">
        <v>2358</v>
      </c>
      <c r="J13" s="978">
        <v>2666</v>
      </c>
    </row>
    <row r="14" spans="1:10" ht="14.25" customHeight="1" x14ac:dyDescent="0.25">
      <c r="A14" s="1095" t="s">
        <v>1446</v>
      </c>
      <c r="B14" s="978">
        <v>2873</v>
      </c>
      <c r="C14" s="978">
        <v>2801</v>
      </c>
      <c r="D14" s="978">
        <v>2829</v>
      </c>
      <c r="E14" s="978">
        <v>3007</v>
      </c>
      <c r="F14" s="978">
        <v>3129</v>
      </c>
      <c r="G14" s="978">
        <v>3073</v>
      </c>
      <c r="H14" s="978">
        <v>3164</v>
      </c>
      <c r="I14" s="978">
        <v>3148</v>
      </c>
      <c r="J14" s="978">
        <v>3181</v>
      </c>
    </row>
    <row r="15" spans="1:10" ht="14.25" customHeight="1" x14ac:dyDescent="0.25">
      <c r="A15" s="1095" t="s">
        <v>1391</v>
      </c>
      <c r="B15" s="978">
        <v>7460</v>
      </c>
      <c r="C15" s="978">
        <v>7485</v>
      </c>
      <c r="D15" s="978">
        <v>6727</v>
      </c>
      <c r="E15" s="978">
        <v>6799</v>
      </c>
      <c r="F15" s="978">
        <v>6920</v>
      </c>
      <c r="G15" s="978">
        <v>7625</v>
      </c>
      <c r="H15" s="978">
        <v>7740</v>
      </c>
      <c r="I15" s="978">
        <v>7593</v>
      </c>
      <c r="J15" s="978">
        <v>8887</v>
      </c>
    </row>
    <row r="16" spans="1:10" ht="14.25" customHeight="1" x14ac:dyDescent="0.25">
      <c r="A16" s="1086"/>
      <c r="B16" s="978"/>
      <c r="C16" s="978"/>
      <c r="D16" s="978"/>
      <c r="E16" s="978"/>
      <c r="F16" s="978"/>
      <c r="G16" s="978"/>
      <c r="H16" s="978"/>
      <c r="I16" s="978"/>
      <c r="J16" s="1094"/>
    </row>
    <row r="17" spans="1:10" ht="14.25" customHeight="1" x14ac:dyDescent="0.25">
      <c r="A17" s="1084" t="s">
        <v>808</v>
      </c>
      <c r="B17" s="974">
        <f>'Group2 '!B18</f>
        <v>1607</v>
      </c>
      <c r="C17" s="974">
        <v>1798</v>
      </c>
      <c r="D17" s="974">
        <v>1828</v>
      </c>
      <c r="E17" s="974">
        <v>1889</v>
      </c>
      <c r="F17" s="974">
        <v>1704</v>
      </c>
      <c r="G17" s="974">
        <v>1751</v>
      </c>
      <c r="H17" s="974">
        <v>1938</v>
      </c>
      <c r="I17" s="974">
        <v>2061</v>
      </c>
      <c r="J17" s="974">
        <v>2460</v>
      </c>
    </row>
    <row r="18" spans="1:10" ht="14.25" customHeight="1" x14ac:dyDescent="0.25">
      <c r="A18" s="1093"/>
      <c r="B18" s="979"/>
      <c r="C18" s="979"/>
      <c r="D18" s="979"/>
      <c r="E18" s="979"/>
      <c r="F18" s="979"/>
      <c r="G18" s="979"/>
      <c r="H18" s="979"/>
      <c r="I18" s="979"/>
      <c r="J18" s="979"/>
    </row>
    <row r="19" spans="1:10" ht="14.25" customHeight="1" x14ac:dyDescent="0.25">
      <c r="A19" s="1084" t="s">
        <v>809</v>
      </c>
      <c r="B19" s="974">
        <f>'Group2 '!B20</f>
        <v>3635</v>
      </c>
      <c r="C19" s="974">
        <v>4474</v>
      </c>
      <c r="D19" s="974">
        <v>4758</v>
      </c>
      <c r="E19" s="974">
        <v>6578</v>
      </c>
      <c r="F19" s="974">
        <v>6922</v>
      </c>
      <c r="G19" s="974">
        <v>6534</v>
      </c>
      <c r="H19" s="974">
        <v>6903</v>
      </c>
      <c r="I19" s="974">
        <v>8698</v>
      </c>
      <c r="J19" s="974">
        <v>7783</v>
      </c>
    </row>
    <row r="20" spans="1:10" ht="14.25" customHeight="1" x14ac:dyDescent="0.25">
      <c r="A20" s="1085"/>
      <c r="B20" s="1001"/>
      <c r="C20" s="1001"/>
      <c r="D20" s="1001"/>
      <c r="E20" s="1001"/>
      <c r="F20" s="1001"/>
      <c r="G20" s="1001"/>
      <c r="H20" s="1001"/>
      <c r="I20" s="1001"/>
      <c r="J20" s="1001"/>
    </row>
    <row r="21" spans="1:10" ht="14.25" customHeight="1" x14ac:dyDescent="0.25">
      <c r="A21" s="1084" t="s">
        <v>812</v>
      </c>
      <c r="B21" s="974">
        <f>'Group2 '!B25</f>
        <v>16809</v>
      </c>
      <c r="C21" s="974">
        <v>16873</v>
      </c>
      <c r="D21" s="974">
        <v>16873</v>
      </c>
      <c r="E21" s="974">
        <v>16873</v>
      </c>
      <c r="F21" s="974">
        <v>16873</v>
      </c>
      <c r="G21" s="974">
        <v>17031</v>
      </c>
      <c r="H21" s="974">
        <v>17031</v>
      </c>
      <c r="I21" s="974">
        <v>17031</v>
      </c>
      <c r="J21" s="974">
        <v>17031</v>
      </c>
    </row>
    <row r="22" spans="1:10" ht="14.25" customHeight="1" x14ac:dyDescent="0.25">
      <c r="A22" s="1092"/>
      <c r="B22" s="1091"/>
      <c r="C22" s="1091"/>
      <c r="D22" s="1091"/>
      <c r="E22" s="1091"/>
      <c r="F22" s="1091"/>
      <c r="G22" s="1091"/>
      <c r="H22" s="1091"/>
      <c r="I22" s="1091"/>
      <c r="J22" s="1091"/>
    </row>
    <row r="23" spans="1:10" ht="14.25" customHeight="1" x14ac:dyDescent="0.25">
      <c r="A23" s="1084" t="s">
        <v>813</v>
      </c>
      <c r="B23" s="974">
        <f>'Group2 '!B27</f>
        <v>2170</v>
      </c>
      <c r="C23" s="974">
        <v>2500</v>
      </c>
      <c r="D23" s="974">
        <v>1000</v>
      </c>
      <c r="E23" s="974">
        <v>1000</v>
      </c>
      <c r="F23" s="974">
        <v>2000</v>
      </c>
      <c r="G23" s="974">
        <v>1000</v>
      </c>
      <c r="H23" s="974">
        <v>3896</v>
      </c>
      <c r="I23" s="974">
        <v>4600</v>
      </c>
      <c r="J23" s="974">
        <v>0</v>
      </c>
    </row>
    <row r="24" spans="1:10" ht="14.25" customHeight="1" thickBot="1" x14ac:dyDescent="0.3">
      <c r="A24" s="1090"/>
      <c r="B24" s="1089"/>
      <c r="C24" s="1089"/>
      <c r="D24" s="1089"/>
      <c r="E24" s="1089"/>
      <c r="F24" s="1089"/>
      <c r="G24" s="1089"/>
      <c r="H24" s="1089"/>
      <c r="I24" s="1089"/>
      <c r="J24" s="1089"/>
    </row>
    <row r="25" spans="1:10" ht="14.25" customHeight="1" x14ac:dyDescent="0.25">
      <c r="A25" s="1088" t="s">
        <v>814</v>
      </c>
      <c r="B25" s="1087">
        <f>'Group2 '!B28</f>
        <v>133588</v>
      </c>
      <c r="C25" s="1087">
        <v>133157</v>
      </c>
      <c r="D25" s="1087">
        <v>136191</v>
      </c>
      <c r="E25" s="1087">
        <v>142913</v>
      </c>
      <c r="F25" s="1087">
        <v>143063</v>
      </c>
      <c r="G25" s="1087">
        <v>143294</v>
      </c>
      <c r="H25" s="1087">
        <v>146705</v>
      </c>
      <c r="I25" s="1087">
        <v>149772</v>
      </c>
      <c r="J25" s="1087">
        <v>151514</v>
      </c>
    </row>
    <row r="26" spans="1:10" ht="14.25" customHeight="1" x14ac:dyDescent="0.25">
      <c r="A26" s="1085"/>
      <c r="B26" s="1001"/>
      <c r="C26" s="1001"/>
      <c r="D26" s="1001"/>
      <c r="E26" s="1001"/>
      <c r="F26" s="1001"/>
      <c r="G26" s="1001"/>
      <c r="H26" s="1001"/>
      <c r="I26" s="1001"/>
      <c r="J26" s="1001"/>
    </row>
    <row r="27" spans="1:10" ht="14.25" customHeight="1" x14ac:dyDescent="0.25">
      <c r="A27" s="1086" t="s">
        <v>815</v>
      </c>
      <c r="B27" s="978">
        <f>'Group2 '!B30</f>
        <v>80152</v>
      </c>
      <c r="C27" s="978">
        <v>82655</v>
      </c>
      <c r="D27" s="978">
        <v>81873</v>
      </c>
      <c r="E27" s="978">
        <v>78049</v>
      </c>
      <c r="F27" s="978">
        <v>77215</v>
      </c>
      <c r="G27" s="978">
        <v>78533</v>
      </c>
      <c r="H27" s="978">
        <v>75493</v>
      </c>
      <c r="I27" s="978">
        <v>75350</v>
      </c>
      <c r="J27" s="978">
        <v>76728</v>
      </c>
    </row>
    <row r="28" spans="1:10" ht="14.25" customHeight="1" x14ac:dyDescent="0.25">
      <c r="A28" s="1085"/>
      <c r="B28" s="1001"/>
      <c r="C28" s="1001"/>
      <c r="D28" s="1001"/>
      <c r="E28" s="1001"/>
      <c r="F28" s="1001"/>
      <c r="G28" s="1001"/>
      <c r="H28" s="1001"/>
      <c r="I28" s="1001"/>
      <c r="J28" s="1001"/>
    </row>
    <row r="29" spans="1:10" ht="14.25" customHeight="1" x14ac:dyDescent="0.25">
      <c r="A29" s="1084" t="s">
        <v>425</v>
      </c>
      <c r="B29" s="974">
        <f>'Group2 '!B31</f>
        <v>213740</v>
      </c>
      <c r="C29" s="974">
        <v>215812</v>
      </c>
      <c r="D29" s="974">
        <v>218064</v>
      </c>
      <c r="E29" s="974">
        <v>220962</v>
      </c>
      <c r="F29" s="974">
        <v>220277</v>
      </c>
      <c r="G29" s="974">
        <v>221827</v>
      </c>
      <c r="H29" s="974">
        <v>222198</v>
      </c>
      <c r="I29" s="974">
        <v>225122</v>
      </c>
      <c r="J29" s="974">
        <v>228242</v>
      </c>
    </row>
    <row r="30" spans="1:10" ht="14.25" customHeight="1" x14ac:dyDescent="0.25">
      <c r="A30" s="896"/>
      <c r="B30" s="896"/>
      <c r="C30" s="896"/>
      <c r="D30" s="896"/>
      <c r="E30" s="896"/>
      <c r="F30" s="896"/>
      <c r="G30" s="1000"/>
      <c r="H30" s="1000"/>
      <c r="I30" s="896"/>
      <c r="J30" s="983"/>
    </row>
    <row r="31" spans="1:10" ht="14.25" customHeight="1" x14ac:dyDescent="0.25">
      <c r="A31" s="896"/>
      <c r="B31" s="896"/>
      <c r="C31" s="896"/>
      <c r="D31" s="896"/>
      <c r="E31" s="896"/>
      <c r="F31" s="896"/>
      <c r="G31" s="1000"/>
      <c r="H31" s="1000"/>
      <c r="I31" s="896"/>
      <c r="J31" s="983"/>
    </row>
    <row r="32" spans="1:10" ht="14.25" customHeight="1" x14ac:dyDescent="0.25">
      <c r="A32" s="896"/>
      <c r="B32" s="896"/>
      <c r="C32" s="896"/>
      <c r="D32" s="896"/>
      <c r="E32" s="896"/>
      <c r="F32" s="896"/>
      <c r="G32" s="1000"/>
      <c r="H32" s="1000"/>
      <c r="I32" s="896"/>
      <c r="J32" s="983"/>
    </row>
    <row r="33" spans="1:10" ht="14.25" customHeight="1" x14ac:dyDescent="0.25">
      <c r="A33" s="896"/>
      <c r="B33" s="896"/>
      <c r="C33" s="896"/>
      <c r="D33" s="896"/>
      <c r="E33" s="896"/>
      <c r="F33" s="896"/>
      <c r="G33" s="1000"/>
      <c r="H33" s="1000"/>
      <c r="I33" s="896"/>
      <c r="J33" s="983"/>
    </row>
    <row r="34" spans="1:10" ht="14.25" customHeight="1" x14ac:dyDescent="0.25">
      <c r="A34" s="896"/>
      <c r="B34" s="896"/>
      <c r="C34" s="896"/>
      <c r="D34" s="896"/>
      <c r="E34" s="896"/>
      <c r="F34" s="896"/>
      <c r="G34" s="1000"/>
      <c r="H34" s="1000"/>
      <c r="I34" s="896"/>
      <c r="J34" s="983"/>
    </row>
    <row r="35" spans="1:10" ht="14.25" customHeight="1" x14ac:dyDescent="0.25">
      <c r="A35" s="896"/>
      <c r="B35" s="896"/>
      <c r="C35" s="896"/>
      <c r="D35" s="896"/>
      <c r="E35" s="896"/>
      <c r="F35" s="896"/>
      <c r="G35" s="1000"/>
      <c r="H35" s="1000"/>
      <c r="I35" s="896"/>
      <c r="J35" s="983"/>
    </row>
    <row r="36" spans="1:10" ht="14.25" customHeight="1" x14ac:dyDescent="0.25">
      <c r="A36" s="896"/>
      <c r="B36" s="896"/>
      <c r="C36" s="896"/>
      <c r="D36" s="896"/>
      <c r="E36" s="896"/>
      <c r="F36" s="896"/>
      <c r="G36" s="1000"/>
      <c r="H36" s="1000"/>
      <c r="I36" s="896"/>
      <c r="J36" s="983"/>
    </row>
    <row r="37" spans="1:10" ht="14.25" customHeight="1" x14ac:dyDescent="0.25">
      <c r="A37" s="983"/>
      <c r="B37" s="983"/>
      <c r="C37" s="983"/>
      <c r="D37" s="983"/>
      <c r="E37" s="983"/>
      <c r="F37" s="983"/>
      <c r="G37" s="983"/>
      <c r="H37" s="983"/>
      <c r="I37" s="983"/>
      <c r="J37" s="983"/>
    </row>
    <row r="38" spans="1:10" ht="14.25" customHeight="1" x14ac:dyDescent="0.25">
      <c r="A38" s="983"/>
      <c r="B38" s="983"/>
      <c r="C38" s="983"/>
      <c r="D38" s="983"/>
      <c r="E38" s="983"/>
      <c r="F38" s="983"/>
      <c r="G38" s="983"/>
      <c r="H38" s="983"/>
      <c r="I38" s="983"/>
      <c r="J38" s="983"/>
    </row>
    <row r="39" spans="1:10" ht="14.25" customHeight="1" x14ac:dyDescent="0.25">
      <c r="A39" s="983"/>
      <c r="B39" s="983"/>
      <c r="C39" s="983"/>
      <c r="D39" s="983"/>
      <c r="E39" s="983"/>
      <c r="F39" s="983"/>
      <c r="G39" s="983"/>
      <c r="H39" s="983"/>
      <c r="I39" s="983"/>
      <c r="J39" s="983"/>
    </row>
    <row r="40" spans="1:10" ht="14.25" customHeight="1" x14ac:dyDescent="0.25">
      <c r="A40" s="983"/>
      <c r="B40" s="983"/>
      <c r="C40" s="983"/>
      <c r="D40" s="983"/>
      <c r="E40" s="983"/>
      <c r="F40" s="983"/>
      <c r="G40" s="983"/>
      <c r="H40" s="983"/>
      <c r="I40" s="983"/>
      <c r="J40" s="983"/>
    </row>
    <row r="41" spans="1:10" ht="14.25" customHeight="1" x14ac:dyDescent="0.25">
      <c r="A41" s="983"/>
      <c r="B41" s="983"/>
      <c r="C41" s="983"/>
      <c r="D41" s="983"/>
      <c r="E41" s="983"/>
      <c r="F41" s="983"/>
      <c r="G41" s="983"/>
      <c r="H41" s="983"/>
      <c r="I41" s="983"/>
      <c r="J41" s="983"/>
    </row>
    <row r="42" spans="1:10" ht="14.25" customHeight="1" x14ac:dyDescent="0.25">
      <c r="A42" s="983"/>
      <c r="B42" s="983"/>
      <c r="C42" s="983"/>
      <c r="D42" s="983"/>
      <c r="E42" s="983"/>
      <c r="F42" s="983"/>
      <c r="G42" s="983"/>
      <c r="H42" s="983"/>
      <c r="I42" s="983"/>
      <c r="J42" s="983"/>
    </row>
    <row r="43" spans="1:10" ht="14.25" customHeight="1" x14ac:dyDescent="0.25">
      <c r="A43" s="983"/>
      <c r="B43" s="983"/>
      <c r="C43" s="983"/>
      <c r="D43" s="983"/>
      <c r="E43" s="983"/>
      <c r="F43" s="983"/>
      <c r="G43" s="983"/>
      <c r="H43" s="983"/>
      <c r="I43" s="983"/>
      <c r="J43" s="983"/>
    </row>
    <row r="44" spans="1:10" ht="14.25" customHeight="1" x14ac:dyDescent="0.25">
      <c r="A44" s="983"/>
      <c r="B44" s="983"/>
      <c r="C44" s="983"/>
      <c r="D44" s="983"/>
      <c r="E44" s="983"/>
      <c r="F44" s="983"/>
      <c r="G44" s="983"/>
      <c r="H44" s="983"/>
      <c r="I44" s="983"/>
      <c r="J44" s="983"/>
    </row>
    <row r="45" spans="1:10" ht="14.25" customHeight="1" x14ac:dyDescent="0.25">
      <c r="A45" s="983"/>
      <c r="B45" s="983"/>
      <c r="C45" s="983"/>
      <c r="D45" s="983"/>
      <c r="E45" s="983"/>
      <c r="F45" s="983"/>
      <c r="G45" s="983"/>
      <c r="H45" s="983"/>
      <c r="I45" s="983"/>
      <c r="J45" s="983"/>
    </row>
    <row r="46" spans="1:10" ht="14.25" customHeight="1" x14ac:dyDescent="0.25">
      <c r="A46" s="983"/>
      <c r="B46" s="983"/>
      <c r="C46" s="983"/>
      <c r="D46" s="983"/>
      <c r="E46" s="983"/>
      <c r="F46" s="983"/>
      <c r="G46" s="983"/>
      <c r="H46" s="983"/>
      <c r="I46" s="983"/>
      <c r="J46" s="983"/>
    </row>
    <row r="47" spans="1:10" ht="14.25" customHeight="1" x14ac:dyDescent="0.25">
      <c r="A47" s="983"/>
      <c r="B47" s="983"/>
      <c r="C47" s="983"/>
      <c r="D47" s="983"/>
      <c r="E47" s="983"/>
      <c r="F47" s="983"/>
      <c r="G47" s="983"/>
      <c r="H47" s="983"/>
      <c r="I47" s="983"/>
      <c r="J47" s="983"/>
    </row>
    <row r="48" spans="1:10" ht="14.25" customHeight="1" x14ac:dyDescent="0.25">
      <c r="A48" s="983"/>
      <c r="B48" s="983"/>
      <c r="C48" s="983"/>
      <c r="D48" s="983"/>
      <c r="E48" s="983"/>
      <c r="F48" s="983"/>
      <c r="G48" s="983"/>
      <c r="H48" s="983"/>
      <c r="I48" s="983"/>
      <c r="J48" s="983"/>
    </row>
  </sheetData>
  <mergeCells count="1">
    <mergeCell ref="A1:D1"/>
  </mergeCells>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
  <sheetViews>
    <sheetView view="pageLayout" zoomScale="90" zoomScaleNormal="100" zoomScalePageLayoutView="90" workbookViewId="0">
      <selection activeCell="F30" sqref="F30"/>
    </sheetView>
  </sheetViews>
  <sheetFormatPr defaultRowHeight="15" x14ac:dyDescent="0.25"/>
  <cols>
    <col min="1" max="4" width="9.33203125" style="1"/>
    <col min="5" max="5" width="4.1640625" style="1" customWidth="1"/>
    <col min="6" max="16384" width="9.33203125" style="1"/>
  </cols>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190EFA"/>
  </sheetPr>
  <dimension ref="A1:J65"/>
  <sheetViews>
    <sheetView view="pageBreakPreview" topLeftCell="A34" zoomScaleNormal="100" zoomScaleSheetLayoutView="100" workbookViewId="0">
      <selection activeCell="A34" sqref="A34"/>
    </sheetView>
  </sheetViews>
  <sheetFormatPr defaultRowHeight="15" x14ac:dyDescent="0.25"/>
  <cols>
    <col min="1" max="1" width="65" style="983" customWidth="1"/>
    <col min="2" max="10" width="8.5" style="983" customWidth="1"/>
    <col min="11" max="16384" width="9.33203125" style="983"/>
  </cols>
  <sheetData>
    <row r="1" spans="1:10" x14ac:dyDescent="0.25">
      <c r="A1" s="720" t="s">
        <v>932</v>
      </c>
      <c r="B1" s="897"/>
      <c r="C1" s="896"/>
      <c r="D1" s="965"/>
      <c r="E1" s="1012"/>
      <c r="F1" s="896"/>
      <c r="G1" s="965"/>
    </row>
    <row r="2" spans="1:10" x14ac:dyDescent="0.25">
      <c r="A2" s="433" t="s">
        <v>865</v>
      </c>
      <c r="B2" s="897"/>
      <c r="C2" s="896"/>
      <c r="D2" s="965"/>
      <c r="E2" s="1012"/>
      <c r="F2" s="896"/>
      <c r="G2" s="965"/>
    </row>
    <row r="3" spans="1:10" ht="15.75" thickBot="1" x14ac:dyDescent="0.3">
      <c r="A3" s="980"/>
      <c r="B3" s="403"/>
      <c r="C3" s="463"/>
      <c r="D3" s="463"/>
      <c r="E3" s="463"/>
      <c r="F3" s="463"/>
      <c r="G3" s="965"/>
    </row>
    <row r="4" spans="1:10" ht="15.75" thickBot="1" x14ac:dyDescent="0.3">
      <c r="A4" s="510" t="s">
        <v>130</v>
      </c>
      <c r="B4" s="1030" t="s">
        <v>1364</v>
      </c>
      <c r="C4" s="1030" t="s">
        <v>1174</v>
      </c>
      <c r="D4" s="1029" t="s">
        <v>131</v>
      </c>
      <c r="E4" s="1029" t="s">
        <v>132</v>
      </c>
      <c r="F4" s="1029" t="s">
        <v>133</v>
      </c>
      <c r="G4" s="1029" t="s">
        <v>1177</v>
      </c>
      <c r="H4" s="1029" t="s">
        <v>135</v>
      </c>
      <c r="I4" s="1029" t="s">
        <v>136</v>
      </c>
      <c r="J4" s="1029" t="s">
        <v>137</v>
      </c>
    </row>
    <row r="5" spans="1:10" x14ac:dyDescent="0.25">
      <c r="A5" s="511" t="s">
        <v>866</v>
      </c>
      <c r="B5" s="438"/>
      <c r="C5" s="439"/>
      <c r="D5" s="439"/>
      <c r="E5" s="439"/>
      <c r="F5" s="439"/>
      <c r="G5" s="439"/>
      <c r="H5" s="439"/>
      <c r="I5" s="439"/>
      <c r="J5" s="440"/>
    </row>
    <row r="6" spans="1:10" x14ac:dyDescent="0.25">
      <c r="A6" s="511" t="s">
        <v>867</v>
      </c>
      <c r="B6" s="1133">
        <v>26451</v>
      </c>
      <c r="C6" s="1132">
        <v>20411</v>
      </c>
      <c r="D6" s="1132">
        <v>17489</v>
      </c>
      <c r="E6" s="1132">
        <v>17508</v>
      </c>
      <c r="F6" s="1132">
        <v>17496</v>
      </c>
      <c r="G6" s="1132">
        <v>20079</v>
      </c>
      <c r="H6" s="1132">
        <v>18148</v>
      </c>
      <c r="I6" s="1132">
        <v>18163</v>
      </c>
      <c r="J6" s="444">
        <v>18110</v>
      </c>
    </row>
    <row r="7" spans="1:10" x14ac:dyDescent="0.25">
      <c r="A7" s="420" t="s">
        <v>868</v>
      </c>
      <c r="B7" s="1131"/>
      <c r="C7" s="1130">
        <v>-2625</v>
      </c>
      <c r="D7" s="1130" t="s">
        <v>0</v>
      </c>
      <c r="E7" s="1130"/>
      <c r="F7" s="1130"/>
      <c r="G7" s="1130">
        <v>-2584</v>
      </c>
      <c r="H7" s="1130"/>
      <c r="I7" s="1130"/>
      <c r="J7" s="448"/>
    </row>
    <row r="8" spans="1:10" x14ac:dyDescent="0.25">
      <c r="A8" s="407" t="s">
        <v>869</v>
      </c>
      <c r="B8" s="1124">
        <v>26451</v>
      </c>
      <c r="C8" s="1020">
        <v>17786</v>
      </c>
      <c r="D8" s="1020">
        <v>17489</v>
      </c>
      <c r="E8" s="1020">
        <v>17508</v>
      </c>
      <c r="F8" s="1020">
        <v>17496</v>
      </c>
      <c r="G8" s="1020">
        <v>17495</v>
      </c>
      <c r="H8" s="1020">
        <v>18148</v>
      </c>
      <c r="I8" s="1020">
        <v>18163</v>
      </c>
      <c r="J8" s="444">
        <v>18110</v>
      </c>
    </row>
    <row r="9" spans="1:10" x14ac:dyDescent="0.25">
      <c r="A9" s="407" t="s">
        <v>870</v>
      </c>
      <c r="B9" s="1129"/>
      <c r="C9" s="980"/>
      <c r="D9" s="980" t="s">
        <v>0</v>
      </c>
      <c r="E9" s="980"/>
      <c r="F9" s="980"/>
      <c r="G9" s="980"/>
      <c r="H9" s="980"/>
      <c r="I9" s="980"/>
      <c r="J9" s="444"/>
    </row>
    <row r="10" spans="1:10" x14ac:dyDescent="0.25">
      <c r="A10" s="511" t="s">
        <v>871</v>
      </c>
      <c r="B10" s="1124">
        <v>-1822</v>
      </c>
      <c r="C10" s="1020">
        <v>-1539</v>
      </c>
      <c r="D10" s="1020">
        <v>-1379</v>
      </c>
      <c r="E10" s="1020">
        <v>-1265</v>
      </c>
      <c r="F10" s="1020">
        <v>-1145</v>
      </c>
      <c r="G10" s="1020">
        <v>-1091</v>
      </c>
      <c r="H10" s="1020">
        <v>-958</v>
      </c>
      <c r="I10" s="1020">
        <v>-887</v>
      </c>
      <c r="J10" s="444">
        <v>-827</v>
      </c>
    </row>
    <row r="11" spans="1:10" x14ac:dyDescent="0.25">
      <c r="A11" s="511" t="s">
        <v>872</v>
      </c>
      <c r="B11" s="1124">
        <v>-163</v>
      </c>
      <c r="C11" s="980"/>
      <c r="D11" s="980" t="s">
        <v>0</v>
      </c>
      <c r="E11" s="980"/>
      <c r="F11" s="980"/>
      <c r="G11" s="980"/>
      <c r="H11" s="980"/>
      <c r="I11" s="980"/>
      <c r="J11" s="444"/>
    </row>
    <row r="12" spans="1:10" x14ac:dyDescent="0.25">
      <c r="A12" s="511" t="s">
        <v>873</v>
      </c>
      <c r="B12" s="1128"/>
      <c r="C12" s="980"/>
      <c r="D12" s="980"/>
      <c r="E12" s="980"/>
      <c r="F12" s="980"/>
      <c r="G12" s="980"/>
      <c r="H12" s="980"/>
      <c r="I12" s="980"/>
      <c r="J12" s="444"/>
    </row>
    <row r="13" spans="1:10" x14ac:dyDescent="0.25">
      <c r="A13" s="511" t="s">
        <v>874</v>
      </c>
      <c r="B13" s="1124">
        <v>-114</v>
      </c>
      <c r="C13" s="980"/>
      <c r="D13" s="980" t="s">
        <v>0</v>
      </c>
      <c r="E13" s="980"/>
      <c r="F13" s="980"/>
      <c r="G13" s="980"/>
      <c r="H13" s="980"/>
      <c r="I13" s="980"/>
      <c r="J13" s="444"/>
    </row>
    <row r="14" spans="1:10" x14ac:dyDescent="0.25">
      <c r="A14" s="407" t="s">
        <v>875</v>
      </c>
      <c r="B14" s="1122">
        <v>-407</v>
      </c>
      <c r="C14" s="1121">
        <v>-97</v>
      </c>
      <c r="D14" s="980">
        <v>-68</v>
      </c>
      <c r="E14" s="980">
        <v>-51</v>
      </c>
      <c r="F14" s="980">
        <v>-51</v>
      </c>
      <c r="G14" s="980">
        <v>-31</v>
      </c>
      <c r="H14" s="980">
        <v>-35</v>
      </c>
      <c r="I14" s="980">
        <v>-36</v>
      </c>
      <c r="J14" s="444">
        <v>-4</v>
      </c>
    </row>
    <row r="15" spans="1:10" x14ac:dyDescent="0.25">
      <c r="A15" s="420" t="s">
        <v>876</v>
      </c>
      <c r="B15" s="1125">
        <v>-2506</v>
      </c>
      <c r="C15" s="1017">
        <v>-1636</v>
      </c>
      <c r="D15" s="1017">
        <v>-1447</v>
      </c>
      <c r="E15" s="1017">
        <v>-1316</v>
      </c>
      <c r="F15" s="1017">
        <v>-1195</v>
      </c>
      <c r="G15" s="1017">
        <v>-1122</v>
      </c>
      <c r="H15" s="1017">
        <v>-993</v>
      </c>
      <c r="I15" s="1017">
        <v>-923</v>
      </c>
      <c r="J15" s="448">
        <v>-831</v>
      </c>
    </row>
    <row r="16" spans="1:10" x14ac:dyDescent="0.25">
      <c r="A16" s="512" t="s">
        <v>877</v>
      </c>
      <c r="B16" s="1120">
        <v>23945</v>
      </c>
      <c r="C16" s="1119">
        <v>16150</v>
      </c>
      <c r="D16" s="1119">
        <v>16042</v>
      </c>
      <c r="E16" s="1119">
        <v>16192</v>
      </c>
      <c r="F16" s="1119">
        <v>16301</v>
      </c>
      <c r="G16" s="1119">
        <v>16373</v>
      </c>
      <c r="H16" s="1119">
        <v>17155</v>
      </c>
      <c r="I16" s="1119">
        <v>17240</v>
      </c>
      <c r="J16" s="454">
        <v>17279</v>
      </c>
    </row>
    <row r="17" spans="1:10" x14ac:dyDescent="0.25">
      <c r="A17" s="513" t="s">
        <v>878</v>
      </c>
      <c r="B17" s="1127">
        <v>3016</v>
      </c>
      <c r="C17" s="1126">
        <v>3047</v>
      </c>
      <c r="D17" s="1126">
        <v>2961</v>
      </c>
      <c r="E17" s="1126">
        <v>2969</v>
      </c>
      <c r="F17" s="1126">
        <v>2897</v>
      </c>
      <c r="G17" s="1126">
        <v>2971</v>
      </c>
      <c r="H17" s="1126">
        <v>2906</v>
      </c>
      <c r="I17" s="1126">
        <v>2920</v>
      </c>
      <c r="J17" s="457">
        <v>3004</v>
      </c>
    </row>
    <row r="18" spans="1:10" x14ac:dyDescent="0.25">
      <c r="A18" s="495" t="s">
        <v>879</v>
      </c>
      <c r="B18" s="1122">
        <v>-18</v>
      </c>
      <c r="C18" s="1121">
        <v>-30</v>
      </c>
      <c r="D18" s="980">
        <v>-30</v>
      </c>
      <c r="E18" s="980">
        <v>-30</v>
      </c>
      <c r="F18" s="980">
        <v>-29</v>
      </c>
      <c r="G18" s="980">
        <v>-30</v>
      </c>
      <c r="H18" s="980">
        <v>-29</v>
      </c>
      <c r="I18" s="980">
        <v>-30</v>
      </c>
      <c r="J18" s="444">
        <v>-30</v>
      </c>
    </row>
    <row r="19" spans="1:10" x14ac:dyDescent="0.25">
      <c r="A19" s="514" t="s">
        <v>880</v>
      </c>
      <c r="B19" s="1125">
        <v>2998</v>
      </c>
      <c r="C19" s="1017">
        <v>3017</v>
      </c>
      <c r="D19" s="1017">
        <v>2931</v>
      </c>
      <c r="E19" s="1017">
        <v>2939</v>
      </c>
      <c r="F19" s="1017">
        <v>2868</v>
      </c>
      <c r="G19" s="1017">
        <v>2941</v>
      </c>
      <c r="H19" s="1017">
        <v>2877</v>
      </c>
      <c r="I19" s="1017">
        <v>2890</v>
      </c>
      <c r="J19" s="448">
        <v>2974</v>
      </c>
    </row>
    <row r="20" spans="1:10" x14ac:dyDescent="0.25">
      <c r="A20" s="512" t="s">
        <v>881</v>
      </c>
      <c r="B20" s="1120">
        <v>26943</v>
      </c>
      <c r="C20" s="1119">
        <v>19167</v>
      </c>
      <c r="D20" s="1119">
        <v>18973</v>
      </c>
      <c r="E20" s="1119">
        <v>19131</v>
      </c>
      <c r="F20" s="1119">
        <v>19169</v>
      </c>
      <c r="G20" s="1119">
        <v>19314</v>
      </c>
      <c r="H20" s="1119">
        <v>20032</v>
      </c>
      <c r="I20" s="1119">
        <v>20130</v>
      </c>
      <c r="J20" s="454">
        <v>20253</v>
      </c>
    </row>
    <row r="21" spans="1:10" x14ac:dyDescent="0.25">
      <c r="A21" s="515" t="s">
        <v>882</v>
      </c>
      <c r="B21" s="1120">
        <v>5629</v>
      </c>
      <c r="C21" s="1119">
        <v>6277</v>
      </c>
      <c r="D21" s="1119">
        <v>6318</v>
      </c>
      <c r="E21" s="1119">
        <v>5488</v>
      </c>
      <c r="F21" s="1119">
        <v>5548</v>
      </c>
      <c r="G21" s="1119">
        <v>5686</v>
      </c>
      <c r="H21" s="1119">
        <v>4810</v>
      </c>
      <c r="I21" s="1119">
        <v>4437</v>
      </c>
      <c r="J21" s="454">
        <v>4565</v>
      </c>
    </row>
    <row r="22" spans="1:10" x14ac:dyDescent="0.25">
      <c r="A22" s="407" t="s">
        <v>883</v>
      </c>
      <c r="B22" s="1122">
        <v>61</v>
      </c>
      <c r="C22" s="1121">
        <v>134</v>
      </c>
      <c r="D22" s="980">
        <v>115</v>
      </c>
      <c r="E22" s="980">
        <v>119</v>
      </c>
      <c r="F22" s="980">
        <v>116</v>
      </c>
      <c r="G22" s="980">
        <v>108</v>
      </c>
      <c r="H22" s="980">
        <v>80</v>
      </c>
      <c r="I22" s="980">
        <v>62</v>
      </c>
      <c r="J22" s="444">
        <v>16</v>
      </c>
    </row>
    <row r="23" spans="1:10" x14ac:dyDescent="0.25">
      <c r="A23" s="407" t="s">
        <v>884</v>
      </c>
      <c r="B23" s="1123"/>
      <c r="C23" s="980"/>
      <c r="D23" s="980"/>
      <c r="E23" s="980"/>
      <c r="F23" s="980"/>
      <c r="G23" s="980"/>
      <c r="H23" s="980"/>
      <c r="I23" s="980"/>
      <c r="J23" s="444"/>
    </row>
    <row r="24" spans="1:10" x14ac:dyDescent="0.25">
      <c r="A24" s="407" t="s">
        <v>776</v>
      </c>
      <c r="B24" s="1124">
        <v>-1205</v>
      </c>
      <c r="C24" s="1020">
        <v>-1205</v>
      </c>
      <c r="D24" s="1020">
        <v>-1205</v>
      </c>
      <c r="E24" s="1020">
        <v>-1205</v>
      </c>
      <c r="F24" s="1020">
        <v>-1205</v>
      </c>
      <c r="G24" s="1020">
        <v>-1501</v>
      </c>
      <c r="H24" s="1020">
        <v>-501</v>
      </c>
      <c r="I24" s="1020">
        <v>-509</v>
      </c>
      <c r="J24" s="444">
        <v>-510</v>
      </c>
    </row>
    <row r="25" spans="1:10" x14ac:dyDescent="0.25">
      <c r="A25" s="407" t="s">
        <v>885</v>
      </c>
      <c r="B25" s="1123"/>
      <c r="C25" s="980"/>
      <c r="D25" s="980"/>
      <c r="E25" s="980"/>
      <c r="F25" s="980"/>
      <c r="G25" s="980"/>
      <c r="H25" s="980"/>
      <c r="I25" s="980"/>
      <c r="J25" s="444"/>
    </row>
    <row r="26" spans="1:10" x14ac:dyDescent="0.25">
      <c r="A26" s="407" t="s">
        <v>875</v>
      </c>
      <c r="B26" s="1122">
        <v>-60</v>
      </c>
      <c r="C26" s="1121">
        <v>-69</v>
      </c>
      <c r="D26" s="980">
        <v>-68</v>
      </c>
      <c r="E26" s="980">
        <v>-58</v>
      </c>
      <c r="F26" s="980">
        <v>-58</v>
      </c>
      <c r="G26" s="980">
        <v>-58</v>
      </c>
      <c r="H26" s="980">
        <v>-49</v>
      </c>
      <c r="I26" s="980">
        <v>-44</v>
      </c>
      <c r="J26" s="444">
        <v>-46</v>
      </c>
    </row>
    <row r="27" spans="1:10" x14ac:dyDescent="0.25">
      <c r="A27" s="512" t="s">
        <v>886</v>
      </c>
      <c r="B27" s="1120">
        <v>-1204</v>
      </c>
      <c r="C27" s="1119">
        <v>-1140</v>
      </c>
      <c r="D27" s="1119">
        <v>-1158</v>
      </c>
      <c r="E27" s="1119">
        <v>-1144</v>
      </c>
      <c r="F27" s="1119">
        <v>-1146</v>
      </c>
      <c r="G27" s="1119">
        <v>-1451</v>
      </c>
      <c r="H27" s="1119">
        <v>-470</v>
      </c>
      <c r="I27" s="1119">
        <v>-491</v>
      </c>
      <c r="J27" s="454">
        <v>-539</v>
      </c>
    </row>
    <row r="28" spans="1:10" x14ac:dyDescent="0.25">
      <c r="A28" s="512" t="s">
        <v>774</v>
      </c>
      <c r="B28" s="1120">
        <v>4426</v>
      </c>
      <c r="C28" s="1119">
        <v>5137</v>
      </c>
      <c r="D28" s="1119">
        <v>5160</v>
      </c>
      <c r="E28" s="1119">
        <v>4344</v>
      </c>
      <c r="F28" s="1119">
        <v>4402</v>
      </c>
      <c r="G28" s="1119">
        <v>4235</v>
      </c>
      <c r="H28" s="1119">
        <v>4340</v>
      </c>
      <c r="I28" s="1119">
        <v>3946</v>
      </c>
      <c r="J28" s="454">
        <v>4026</v>
      </c>
    </row>
    <row r="29" spans="1:10" x14ac:dyDescent="0.25">
      <c r="A29" s="512" t="s">
        <v>887</v>
      </c>
      <c r="B29" s="1118">
        <v>31369</v>
      </c>
      <c r="C29" s="1117">
        <v>24304</v>
      </c>
      <c r="D29" s="1117">
        <v>24133</v>
      </c>
      <c r="E29" s="1117">
        <v>23475</v>
      </c>
      <c r="F29" s="1117">
        <v>23571</v>
      </c>
      <c r="G29" s="1117">
        <v>23549</v>
      </c>
      <c r="H29" s="1117">
        <v>24372</v>
      </c>
      <c r="I29" s="1117">
        <v>24076</v>
      </c>
      <c r="J29" s="516">
        <v>24279</v>
      </c>
    </row>
    <row r="30" spans="1:10" x14ac:dyDescent="0.25">
      <c r="A30" s="517" t="s">
        <v>1193</v>
      </c>
      <c r="B30" s="1116"/>
      <c r="C30" s="1026"/>
      <c r="D30" s="1026"/>
      <c r="E30" s="1026"/>
      <c r="F30" s="1026"/>
      <c r="G30" s="896"/>
    </row>
    <row r="31" spans="1:10" x14ac:dyDescent="0.25">
      <c r="A31" s="517" t="s">
        <v>1450</v>
      </c>
      <c r="B31" s="1115"/>
      <c r="C31" s="900"/>
      <c r="D31" s="900"/>
      <c r="E31" s="900"/>
      <c r="F31" s="900"/>
      <c r="G31" s="896"/>
    </row>
    <row r="32" spans="1:10" x14ac:dyDescent="0.25">
      <c r="A32" s="518" t="s">
        <v>1179</v>
      </c>
      <c r="B32" s="901"/>
      <c r="C32" s="900"/>
      <c r="D32" s="900"/>
      <c r="E32" s="900"/>
      <c r="F32" s="900"/>
      <c r="G32" s="896"/>
    </row>
    <row r="33" spans="1:10" x14ac:dyDescent="0.25">
      <c r="B33" s="1024"/>
      <c r="C33" s="1023"/>
      <c r="D33" s="1023"/>
      <c r="E33" s="1023"/>
      <c r="F33" s="1023"/>
      <c r="G33" s="896"/>
    </row>
    <row r="34" spans="1:10" ht="15.75" thickBot="1" x14ac:dyDescent="0.3">
      <c r="A34" s="721" t="s">
        <v>1449</v>
      </c>
      <c r="B34" s="403"/>
      <c r="C34" s="463"/>
      <c r="D34" s="463"/>
      <c r="E34" s="463"/>
      <c r="F34" s="463"/>
      <c r="G34" s="896"/>
    </row>
    <row r="35" spans="1:10" ht="15.75" thickBot="1" x14ac:dyDescent="0.3">
      <c r="A35" s="406" t="s">
        <v>130</v>
      </c>
      <c r="B35" s="905" t="s">
        <v>1364</v>
      </c>
      <c r="C35" s="905" t="s">
        <v>580</v>
      </c>
      <c r="D35" s="941" t="s">
        <v>131</v>
      </c>
      <c r="E35" s="941" t="s">
        <v>132</v>
      </c>
      <c r="F35" s="941" t="s">
        <v>133</v>
      </c>
      <c r="G35" s="1104" t="s">
        <v>134</v>
      </c>
      <c r="H35" s="941" t="s">
        <v>135</v>
      </c>
      <c r="I35" s="941" t="s">
        <v>136</v>
      </c>
      <c r="J35" s="1104" t="s">
        <v>137</v>
      </c>
    </row>
    <row r="36" spans="1:10" x14ac:dyDescent="0.25">
      <c r="A36" s="402" t="s">
        <v>1448</v>
      </c>
      <c r="B36" s="1016">
        <v>24616</v>
      </c>
      <c r="C36" s="1114">
        <v>16150</v>
      </c>
      <c r="D36" s="1114">
        <v>16920</v>
      </c>
      <c r="E36" s="1114">
        <v>16633</v>
      </c>
      <c r="F36" s="1114">
        <v>16750</v>
      </c>
      <c r="G36" s="1114">
        <v>16373</v>
      </c>
      <c r="H36" s="1114">
        <v>17270</v>
      </c>
      <c r="I36" s="1114">
        <v>17291</v>
      </c>
      <c r="J36" s="1114">
        <v>17363</v>
      </c>
    </row>
    <row r="37" spans="1:10" x14ac:dyDescent="0.25">
      <c r="A37" s="519" t="s">
        <v>1447</v>
      </c>
      <c r="B37" s="1113">
        <v>32040</v>
      </c>
      <c r="C37" s="1112">
        <v>24304</v>
      </c>
      <c r="D37" s="1112">
        <v>25011</v>
      </c>
      <c r="E37" s="1112">
        <v>23916</v>
      </c>
      <c r="F37" s="1112">
        <v>24020</v>
      </c>
      <c r="G37" s="1112">
        <v>23549</v>
      </c>
      <c r="H37" s="1112">
        <v>24487</v>
      </c>
      <c r="I37" s="1112">
        <v>24126</v>
      </c>
      <c r="J37" s="1112">
        <v>24636</v>
      </c>
    </row>
    <row r="38" spans="1:10" x14ac:dyDescent="0.25">
      <c r="B38" s="1025"/>
    </row>
    <row r="39" spans="1:10" x14ac:dyDescent="0.25">
      <c r="A39" s="1111" t="s">
        <v>933</v>
      </c>
      <c r="B39" s="520"/>
      <c r="C39" s="521"/>
      <c r="D39" s="521"/>
      <c r="E39" s="521"/>
      <c r="F39" s="521"/>
    </row>
    <row r="40" spans="1:10" ht="15.75" thickBot="1" x14ac:dyDescent="0.3">
      <c r="B40" s="403"/>
      <c r="C40" s="463"/>
      <c r="D40" s="463"/>
      <c r="E40" s="463"/>
      <c r="F40" s="965"/>
    </row>
    <row r="41" spans="1:10" ht="15.75" thickBot="1" x14ac:dyDescent="0.3">
      <c r="A41" s="406" t="s">
        <v>572</v>
      </c>
      <c r="B41" s="905" t="s">
        <v>1364</v>
      </c>
      <c r="C41" s="905" t="s">
        <v>580</v>
      </c>
      <c r="D41" s="941" t="s">
        <v>131</v>
      </c>
      <c r="E41" s="941" t="s">
        <v>132</v>
      </c>
      <c r="F41" s="941" t="s">
        <v>133</v>
      </c>
      <c r="G41" s="1104" t="s">
        <v>134</v>
      </c>
      <c r="H41" s="941" t="s">
        <v>135</v>
      </c>
      <c r="I41" s="941" t="s">
        <v>136</v>
      </c>
      <c r="J41" s="1104" t="s">
        <v>137</v>
      </c>
    </row>
    <row r="42" spans="1:10" x14ac:dyDescent="0.25">
      <c r="A42" s="407" t="s">
        <v>784</v>
      </c>
      <c r="B42" s="1106">
        <v>17.5</v>
      </c>
      <c r="C42" s="1105">
        <v>18.600000000000001</v>
      </c>
      <c r="D42" s="1105">
        <v>19.600000000000001</v>
      </c>
      <c r="E42" s="1105">
        <v>19.3</v>
      </c>
      <c r="F42" s="1105">
        <v>19.600000000000001</v>
      </c>
      <c r="G42" s="1105">
        <v>18.8</v>
      </c>
      <c r="H42" s="1105">
        <v>19</v>
      </c>
      <c r="I42" s="1105">
        <v>19.600000000000001</v>
      </c>
      <c r="J42" s="1110">
        <v>19.3</v>
      </c>
    </row>
    <row r="43" spans="1:10" x14ac:dyDescent="0.25">
      <c r="A43" s="407" t="s">
        <v>785</v>
      </c>
      <c r="B43" s="1106">
        <v>19.600000000000001</v>
      </c>
      <c r="C43" s="1105">
        <v>22</v>
      </c>
      <c r="D43" s="1105">
        <v>23</v>
      </c>
      <c r="E43" s="1105">
        <v>22.7</v>
      </c>
      <c r="F43" s="1105">
        <v>23</v>
      </c>
      <c r="G43" s="1105">
        <v>22.2</v>
      </c>
      <c r="H43" s="1105">
        <v>22.2</v>
      </c>
      <c r="I43" s="1105">
        <v>22.9</v>
      </c>
      <c r="J43" s="1110">
        <v>22.6</v>
      </c>
    </row>
    <row r="44" spans="1:10" x14ac:dyDescent="0.25">
      <c r="A44" s="407" t="s">
        <v>786</v>
      </c>
      <c r="B44" s="1106">
        <v>22.7</v>
      </c>
      <c r="C44" s="1105">
        <v>27.9</v>
      </c>
      <c r="D44" s="1105">
        <v>28.9</v>
      </c>
      <c r="E44" s="1105">
        <v>27.8</v>
      </c>
      <c r="F44" s="1105">
        <v>28.2</v>
      </c>
      <c r="G44" s="1105">
        <v>27.1</v>
      </c>
      <c r="H44" s="1105">
        <v>27</v>
      </c>
      <c r="I44" s="1105">
        <v>27.3</v>
      </c>
      <c r="J44" s="1110">
        <v>27</v>
      </c>
    </row>
    <row r="45" spans="1:10" x14ac:dyDescent="0.25">
      <c r="A45" s="407" t="s">
        <v>787</v>
      </c>
      <c r="B45" s="1106">
        <v>17</v>
      </c>
      <c r="C45" s="1105">
        <v>18.2</v>
      </c>
      <c r="D45" s="1105">
        <v>18.5</v>
      </c>
      <c r="E45" s="1105">
        <v>18.8</v>
      </c>
      <c r="F45" s="1105">
        <v>19.100000000000001</v>
      </c>
      <c r="G45" s="1105">
        <v>19.600000000000001</v>
      </c>
      <c r="H45" s="1105">
        <v>18.899999999999999</v>
      </c>
      <c r="I45" s="1105">
        <v>19.5</v>
      </c>
      <c r="J45" s="1110">
        <v>19.2</v>
      </c>
    </row>
    <row r="46" spans="1:10" x14ac:dyDescent="0.25">
      <c r="A46" s="407" t="s">
        <v>788</v>
      </c>
      <c r="B46" s="1106">
        <v>19.100000000000001</v>
      </c>
      <c r="C46" s="1105">
        <v>21.7</v>
      </c>
      <c r="D46" s="1105">
        <v>21.9</v>
      </c>
      <c r="E46" s="1105">
        <v>22.2</v>
      </c>
      <c r="F46" s="1105">
        <v>22.5</v>
      </c>
      <c r="G46" s="1105">
        <v>22.9</v>
      </c>
      <c r="H46" s="1105">
        <v>22.1</v>
      </c>
      <c r="I46" s="1105">
        <v>22.8</v>
      </c>
      <c r="J46" s="1110">
        <v>22.5</v>
      </c>
    </row>
    <row r="47" spans="1:10" x14ac:dyDescent="0.25">
      <c r="A47" s="420" t="s">
        <v>789</v>
      </c>
      <c r="B47" s="1109">
        <v>22.3</v>
      </c>
      <c r="C47" s="1108">
        <v>27.6</v>
      </c>
      <c r="D47" s="1108">
        <v>27.9</v>
      </c>
      <c r="E47" s="1108">
        <v>27.3</v>
      </c>
      <c r="F47" s="1108">
        <v>27.6</v>
      </c>
      <c r="G47" s="1108">
        <v>27.8</v>
      </c>
      <c r="H47" s="1108">
        <v>26.9</v>
      </c>
      <c r="I47" s="1108">
        <v>27.3</v>
      </c>
      <c r="J47" s="1107">
        <v>26.9</v>
      </c>
    </row>
    <row r="48" spans="1:10" x14ac:dyDescent="0.25">
      <c r="A48" s="407"/>
      <c r="B48" s="1106"/>
      <c r="C48" s="1105"/>
      <c r="D48" s="1105"/>
      <c r="E48" s="1105"/>
      <c r="F48" s="1105"/>
    </row>
    <row r="49" spans="1:10" x14ac:dyDescent="0.25">
      <c r="A49" s="523" t="s">
        <v>790</v>
      </c>
      <c r="B49" s="410"/>
      <c r="C49" s="501"/>
      <c r="D49" s="501"/>
      <c r="E49" s="501"/>
      <c r="F49" s="501"/>
    </row>
    <row r="50" spans="1:10" ht="15.75" thickBot="1" x14ac:dyDescent="0.3">
      <c r="B50" s="403"/>
      <c r="C50" s="463"/>
      <c r="D50" s="463"/>
      <c r="E50" s="463"/>
      <c r="F50" s="463"/>
    </row>
    <row r="51" spans="1:10" ht="15.75" thickBot="1" x14ac:dyDescent="0.3">
      <c r="A51" s="406" t="s">
        <v>572</v>
      </c>
      <c r="B51" s="905" t="s">
        <v>1364</v>
      </c>
      <c r="C51" s="905" t="s">
        <v>580</v>
      </c>
      <c r="D51" s="941" t="s">
        <v>131</v>
      </c>
      <c r="E51" s="941" t="s">
        <v>132</v>
      </c>
      <c r="F51" s="941" t="s">
        <v>133</v>
      </c>
      <c r="G51" s="1104" t="s">
        <v>134</v>
      </c>
      <c r="H51" s="941" t="s">
        <v>135</v>
      </c>
      <c r="I51" s="941" t="s">
        <v>136</v>
      </c>
      <c r="J51" s="1104" t="s">
        <v>137</v>
      </c>
    </row>
    <row r="52" spans="1:10" x14ac:dyDescent="0.25">
      <c r="A52" s="1103" t="s">
        <v>784</v>
      </c>
      <c r="B52" s="408">
        <v>17</v>
      </c>
      <c r="C52" s="524">
        <v>18.600000000000001</v>
      </c>
      <c r="D52" s="524">
        <v>19.600000000000001</v>
      </c>
      <c r="E52" s="524">
        <v>19.3</v>
      </c>
      <c r="F52" s="524">
        <v>19.600000000000001</v>
      </c>
      <c r="G52" s="1102">
        <v>18.8</v>
      </c>
      <c r="H52" s="1102">
        <v>19</v>
      </c>
      <c r="I52" s="1102">
        <v>19.600000000000001</v>
      </c>
      <c r="J52" s="900">
        <v>19.3</v>
      </c>
    </row>
    <row r="53" spans="1:10" x14ac:dyDescent="0.25">
      <c r="A53" s="415" t="s">
        <v>785</v>
      </c>
      <c r="B53" s="408">
        <v>19.100000000000001</v>
      </c>
      <c r="C53" s="524">
        <v>22</v>
      </c>
      <c r="D53" s="524">
        <v>23</v>
      </c>
      <c r="E53" s="524">
        <v>22.7</v>
      </c>
      <c r="F53" s="524">
        <v>23</v>
      </c>
      <c r="G53" s="900">
        <v>22.2</v>
      </c>
      <c r="H53" s="1102">
        <v>22.2</v>
      </c>
      <c r="I53" s="1102">
        <v>22.9</v>
      </c>
      <c r="J53" s="900">
        <v>22.6</v>
      </c>
    </row>
    <row r="54" spans="1:10" x14ac:dyDescent="0.25">
      <c r="A54" s="415" t="s">
        <v>786</v>
      </c>
      <c r="B54" s="408">
        <v>22.1</v>
      </c>
      <c r="C54" s="524">
        <v>27.8</v>
      </c>
      <c r="D54" s="524">
        <v>28.8</v>
      </c>
      <c r="E54" s="524">
        <v>27.7</v>
      </c>
      <c r="F54" s="524">
        <v>28</v>
      </c>
      <c r="G54" s="1102">
        <v>26.9</v>
      </c>
      <c r="H54" s="1102">
        <v>26.9</v>
      </c>
      <c r="I54" s="1102">
        <v>27.3</v>
      </c>
      <c r="J54" s="1102">
        <v>27</v>
      </c>
    </row>
    <row r="55" spans="1:10" x14ac:dyDescent="0.25">
      <c r="A55" s="415" t="s">
        <v>934</v>
      </c>
      <c r="B55" s="408">
        <v>16.5</v>
      </c>
      <c r="C55" s="524">
        <v>18.2</v>
      </c>
      <c r="D55" s="524">
        <v>18.5</v>
      </c>
      <c r="E55" s="524">
        <v>18.8</v>
      </c>
      <c r="F55" s="524">
        <v>19.100000000000001</v>
      </c>
      <c r="G55" s="900">
        <v>19.600000000000001</v>
      </c>
      <c r="H55" s="1102">
        <v>18.899999999999999</v>
      </c>
      <c r="I55" s="1102">
        <v>19.5</v>
      </c>
      <c r="J55" s="900">
        <v>19.2</v>
      </c>
    </row>
    <row r="56" spans="1:10" x14ac:dyDescent="0.25">
      <c r="A56" s="415" t="s">
        <v>935</v>
      </c>
      <c r="B56" s="408">
        <v>18.600000000000001</v>
      </c>
      <c r="C56" s="524">
        <v>21.7</v>
      </c>
      <c r="D56" s="524">
        <v>21.9</v>
      </c>
      <c r="E56" s="524">
        <v>22.2</v>
      </c>
      <c r="F56" s="524">
        <v>22.5</v>
      </c>
      <c r="G56" s="900">
        <v>22.9</v>
      </c>
      <c r="H56" s="1102">
        <v>22.1</v>
      </c>
      <c r="I56" s="1102">
        <v>22.8</v>
      </c>
      <c r="J56" s="900">
        <v>22.5</v>
      </c>
    </row>
    <row r="57" spans="1:10" x14ac:dyDescent="0.25">
      <c r="A57" s="525" t="s">
        <v>936</v>
      </c>
      <c r="B57" s="522">
        <v>21.6</v>
      </c>
      <c r="C57" s="526">
        <v>27.5</v>
      </c>
      <c r="D57" s="526">
        <v>27.8</v>
      </c>
      <c r="E57" s="526">
        <v>27.1</v>
      </c>
      <c r="F57" s="526">
        <v>27.5</v>
      </c>
      <c r="G57" s="1099">
        <v>27.7</v>
      </c>
      <c r="H57" s="1101">
        <v>26.8</v>
      </c>
      <c r="I57" s="1101">
        <v>27.2</v>
      </c>
      <c r="J57" s="1099">
        <v>26.9</v>
      </c>
    </row>
    <row r="58" spans="1:10" x14ac:dyDescent="0.25">
      <c r="A58" s="415"/>
      <c r="B58" s="408"/>
      <c r="C58" s="524"/>
      <c r="D58" s="524"/>
      <c r="E58" s="524"/>
      <c r="F58" s="524"/>
    </row>
    <row r="59" spans="1:10" ht="15.75" thickBot="1" x14ac:dyDescent="0.3">
      <c r="A59" s="527" t="s">
        <v>792</v>
      </c>
      <c r="B59" s="403"/>
      <c r="C59" s="463"/>
      <c r="D59" s="463"/>
      <c r="E59" s="463"/>
      <c r="F59" s="463"/>
    </row>
    <row r="60" spans="1:10" ht="15.75" thickBot="1" x14ac:dyDescent="0.3">
      <c r="A60" s="417"/>
      <c r="B60" s="905" t="s">
        <v>1364</v>
      </c>
      <c r="C60" s="905" t="s">
        <v>1166</v>
      </c>
      <c r="D60" s="904" t="s">
        <v>131</v>
      </c>
      <c r="E60" s="904" t="s">
        <v>132</v>
      </c>
      <c r="F60" s="904" t="s">
        <v>133</v>
      </c>
      <c r="G60" s="904" t="s">
        <v>1194</v>
      </c>
      <c r="H60" s="904" t="s">
        <v>135</v>
      </c>
      <c r="I60" s="904" t="s">
        <v>136</v>
      </c>
      <c r="J60" s="904" t="s">
        <v>137</v>
      </c>
    </row>
    <row r="61" spans="1:10" x14ac:dyDescent="0.25">
      <c r="A61" s="407" t="s">
        <v>793</v>
      </c>
      <c r="B61" s="418">
        <v>26943</v>
      </c>
      <c r="C61" s="528">
        <v>19167</v>
      </c>
      <c r="D61" s="528">
        <v>18973</v>
      </c>
      <c r="E61" s="528">
        <v>19130</v>
      </c>
      <c r="F61" s="528">
        <v>19169</v>
      </c>
      <c r="G61" s="528">
        <v>19314</v>
      </c>
      <c r="H61" s="528">
        <v>20032</v>
      </c>
      <c r="I61" s="528">
        <v>20130</v>
      </c>
      <c r="J61" s="1100">
        <v>20253</v>
      </c>
    </row>
    <row r="62" spans="1:10" x14ac:dyDescent="0.25">
      <c r="A62" s="407" t="s">
        <v>794</v>
      </c>
      <c r="B62" s="418">
        <v>529088</v>
      </c>
      <c r="C62" s="528">
        <v>216455</v>
      </c>
      <c r="D62" s="528">
        <v>208122</v>
      </c>
      <c r="E62" s="528">
        <v>213773</v>
      </c>
      <c r="F62" s="528">
        <v>215541</v>
      </c>
      <c r="G62" s="528">
        <v>224816</v>
      </c>
      <c r="H62" s="528">
        <v>239014</v>
      </c>
      <c r="I62" s="528">
        <v>244325</v>
      </c>
      <c r="J62" s="1100">
        <v>244524</v>
      </c>
    </row>
    <row r="63" spans="1:10" x14ac:dyDescent="0.25">
      <c r="A63" s="420" t="s">
        <v>795</v>
      </c>
      <c r="B63" s="421">
        <v>5.0999999999999996</v>
      </c>
      <c r="C63" s="529">
        <v>8.9</v>
      </c>
      <c r="D63" s="529">
        <v>9.1</v>
      </c>
      <c r="E63" s="529">
        <v>8.9</v>
      </c>
      <c r="F63" s="529">
        <v>8.9</v>
      </c>
      <c r="G63" s="529">
        <v>8.6</v>
      </c>
      <c r="H63" s="529">
        <v>8.4</v>
      </c>
      <c r="I63" s="529">
        <v>8.1999999999999993</v>
      </c>
      <c r="J63" s="1099">
        <v>8.3000000000000007</v>
      </c>
    </row>
    <row r="64" spans="1:10" x14ac:dyDescent="0.25">
      <c r="A64" s="423" t="s">
        <v>1171</v>
      </c>
      <c r="B64" s="1025"/>
    </row>
    <row r="65" spans="1:2" x14ac:dyDescent="0.25">
      <c r="A65" s="423"/>
      <c r="B65" s="1025"/>
    </row>
  </sheetData>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K52"/>
  <sheetViews>
    <sheetView view="pageBreakPreview" zoomScaleNormal="100" zoomScaleSheetLayoutView="100" workbookViewId="0">
      <selection activeCell="H2" sqref="H2"/>
    </sheetView>
  </sheetViews>
  <sheetFormatPr defaultRowHeight="15" x14ac:dyDescent="0.25"/>
  <cols>
    <col min="1" max="1" width="40.83203125" style="895" customWidth="1"/>
    <col min="2" max="8" width="8" style="895" customWidth="1"/>
    <col min="9" max="10" width="8" style="885" customWidth="1"/>
    <col min="11" max="16384" width="9.33203125" style="885"/>
  </cols>
  <sheetData>
    <row r="1" spans="1:10" x14ac:dyDescent="0.25">
      <c r="A1" s="469" t="s">
        <v>937</v>
      </c>
      <c r="B1" s="530"/>
      <c r="C1" s="471"/>
      <c r="D1" s="471"/>
      <c r="E1" s="472"/>
      <c r="F1" s="472"/>
      <c r="G1" s="472"/>
      <c r="H1" s="471"/>
      <c r="I1" s="983"/>
      <c r="J1" s="983"/>
    </row>
    <row r="2" spans="1:10" x14ac:dyDescent="0.25">
      <c r="A2" s="531"/>
      <c r="B2" s="530"/>
      <c r="C2" s="471"/>
      <c r="D2" s="471"/>
      <c r="E2" s="472"/>
      <c r="F2" s="472"/>
      <c r="G2" s="472"/>
      <c r="H2" s="471"/>
      <c r="I2" s="983"/>
      <c r="J2" s="983"/>
    </row>
    <row r="3" spans="1:10" x14ac:dyDescent="0.25">
      <c r="A3" s="501"/>
      <c r="B3" s="2756" t="s">
        <v>823</v>
      </c>
      <c r="C3" s="2758" t="s">
        <v>892</v>
      </c>
      <c r="D3" s="2758"/>
      <c r="E3" s="2758"/>
      <c r="F3" s="2758"/>
      <c r="G3" s="2756" t="s">
        <v>938</v>
      </c>
      <c r="H3" s="1023"/>
      <c r="I3" s="983"/>
      <c r="J3" s="983"/>
    </row>
    <row r="4" spans="1:10" ht="15.75" thickBot="1" x14ac:dyDescent="0.3">
      <c r="A4" s="510" t="s">
        <v>572</v>
      </c>
      <c r="B4" s="2757"/>
      <c r="C4" s="532" t="s">
        <v>894</v>
      </c>
      <c r="D4" s="533" t="s">
        <v>895</v>
      </c>
      <c r="E4" s="533" t="s">
        <v>896</v>
      </c>
      <c r="F4" s="532" t="s">
        <v>897</v>
      </c>
      <c r="G4" s="2757"/>
      <c r="H4" s="534" t="s">
        <v>425</v>
      </c>
      <c r="I4" s="990"/>
      <c r="J4" s="983"/>
    </row>
    <row r="5" spans="1:10" x14ac:dyDescent="0.25">
      <c r="A5" s="409" t="s">
        <v>898</v>
      </c>
      <c r="B5" s="1148">
        <v>4.5</v>
      </c>
      <c r="C5" s="1148">
        <v>2.5</v>
      </c>
      <c r="D5" s="1148">
        <v>0.7</v>
      </c>
      <c r="E5" s="1148"/>
      <c r="F5" s="1148"/>
      <c r="G5" s="1148">
        <v>3.2</v>
      </c>
      <c r="H5" s="1148">
        <v>7.7</v>
      </c>
      <c r="I5" s="990"/>
      <c r="J5" s="983"/>
    </row>
    <row r="6" spans="1:10" x14ac:dyDescent="0.25">
      <c r="A6" s="409" t="s">
        <v>772</v>
      </c>
      <c r="B6" s="1148">
        <v>6</v>
      </c>
      <c r="C6" s="1148">
        <v>2.5</v>
      </c>
      <c r="D6" s="1148">
        <v>0.7</v>
      </c>
      <c r="E6" s="1148"/>
      <c r="F6" s="1148"/>
      <c r="G6" s="1148">
        <v>3.2</v>
      </c>
      <c r="H6" s="1148">
        <v>9.1999999999999993</v>
      </c>
      <c r="I6" s="987"/>
      <c r="J6" s="983"/>
    </row>
    <row r="7" spans="1:10" x14ac:dyDescent="0.25">
      <c r="A7" s="409" t="s">
        <v>899</v>
      </c>
      <c r="B7" s="1148">
        <v>8</v>
      </c>
      <c r="C7" s="1148">
        <v>2.5</v>
      </c>
      <c r="D7" s="1148">
        <v>0.7</v>
      </c>
      <c r="E7" s="1148"/>
      <c r="F7" s="1148"/>
      <c r="G7" s="1148">
        <v>3.2</v>
      </c>
      <c r="H7" s="1148">
        <v>11.2</v>
      </c>
      <c r="I7" s="987"/>
      <c r="J7" s="983"/>
    </row>
    <row r="8" spans="1:10" x14ac:dyDescent="0.25">
      <c r="A8" s="535" t="s">
        <v>130</v>
      </c>
      <c r="B8" s="536"/>
      <c r="C8" s="536"/>
      <c r="D8" s="536"/>
      <c r="E8" s="536"/>
      <c r="F8" s="536"/>
      <c r="G8" s="536"/>
      <c r="H8" s="536"/>
      <c r="I8" s="983"/>
      <c r="J8" s="983"/>
    </row>
    <row r="9" spans="1:10" x14ac:dyDescent="0.25">
      <c r="A9" s="409" t="s">
        <v>898</v>
      </c>
      <c r="B9" s="428">
        <v>6338</v>
      </c>
      <c r="C9" s="428">
        <v>3521</v>
      </c>
      <c r="D9" s="428">
        <v>946</v>
      </c>
      <c r="E9" s="428"/>
      <c r="F9" s="428"/>
      <c r="G9" s="428">
        <v>4467</v>
      </c>
      <c r="H9" s="428">
        <v>10805</v>
      </c>
      <c r="I9" s="983"/>
      <c r="J9" s="983"/>
    </row>
    <row r="10" spans="1:10" x14ac:dyDescent="0.25">
      <c r="A10" s="409" t="s">
        <v>772</v>
      </c>
      <c r="B10" s="428">
        <v>8450</v>
      </c>
      <c r="C10" s="428">
        <v>3521</v>
      </c>
      <c r="D10" s="428">
        <v>946</v>
      </c>
      <c r="E10" s="428"/>
      <c r="F10" s="428"/>
      <c r="G10" s="428">
        <v>4467</v>
      </c>
      <c r="H10" s="428">
        <v>12917</v>
      </c>
      <c r="I10" s="983"/>
      <c r="J10" s="983"/>
    </row>
    <row r="11" spans="1:10" x14ac:dyDescent="0.25">
      <c r="A11" s="537" t="s">
        <v>899</v>
      </c>
      <c r="B11" s="1013">
        <v>11267</v>
      </c>
      <c r="C11" s="1013">
        <v>3521</v>
      </c>
      <c r="D11" s="1013">
        <v>946</v>
      </c>
      <c r="E11" s="1013"/>
      <c r="F11" s="1013"/>
      <c r="G11" s="1013">
        <v>4467</v>
      </c>
      <c r="H11" s="1013">
        <v>15734</v>
      </c>
      <c r="I11" s="983"/>
      <c r="J11" s="983"/>
    </row>
    <row r="12" spans="1:10" x14ac:dyDescent="0.25">
      <c r="A12" s="898"/>
      <c r="B12" s="896"/>
      <c r="C12" s="896"/>
      <c r="D12" s="896"/>
      <c r="E12" s="896"/>
      <c r="F12" s="896"/>
      <c r="G12" s="896"/>
      <c r="H12" s="1147"/>
      <c r="I12" s="983"/>
      <c r="J12" s="983"/>
    </row>
    <row r="13" spans="1:10" x14ac:dyDescent="0.25">
      <c r="A13" s="896"/>
      <c r="B13" s="896"/>
      <c r="C13" s="896"/>
      <c r="D13" s="896"/>
      <c r="E13" s="896"/>
      <c r="F13" s="896"/>
      <c r="G13" s="896"/>
      <c r="H13" s="896"/>
      <c r="I13" s="983"/>
      <c r="J13" s="983"/>
    </row>
    <row r="14" spans="1:10" ht="15.75" thickBot="1" x14ac:dyDescent="0.3">
      <c r="A14" s="427" t="s">
        <v>900</v>
      </c>
      <c r="B14" s="463"/>
      <c r="C14" s="501"/>
      <c r="D14" s="501"/>
      <c r="E14" s="538"/>
      <c r="F14" s="538"/>
      <c r="G14" s="983"/>
      <c r="H14" s="983"/>
      <c r="I14" s="983"/>
      <c r="J14" s="983"/>
    </row>
    <row r="15" spans="1:10" ht="15.75" thickBot="1" x14ac:dyDescent="0.3">
      <c r="A15" s="417" t="s">
        <v>901</v>
      </c>
      <c r="B15" s="1146" t="s">
        <v>1364</v>
      </c>
      <c r="C15" s="1146" t="s">
        <v>1166</v>
      </c>
      <c r="D15" s="1010" t="s">
        <v>131</v>
      </c>
      <c r="E15" s="1010" t="s">
        <v>132</v>
      </c>
      <c r="F15" s="1010" t="s">
        <v>133</v>
      </c>
      <c r="G15" s="1010" t="s">
        <v>1194</v>
      </c>
      <c r="H15" s="1145" t="s">
        <v>135</v>
      </c>
      <c r="I15" s="1145" t="s">
        <v>136</v>
      </c>
      <c r="J15" s="1145" t="s">
        <v>137</v>
      </c>
    </row>
    <row r="16" spans="1:10" x14ac:dyDescent="0.25">
      <c r="A16" s="537" t="s">
        <v>898</v>
      </c>
      <c r="B16" s="539">
        <v>12.5</v>
      </c>
      <c r="C16" s="540">
        <v>14.1</v>
      </c>
      <c r="D16" s="540">
        <v>14</v>
      </c>
      <c r="E16" s="540">
        <v>14.3</v>
      </c>
      <c r="F16" s="540">
        <v>14.6</v>
      </c>
      <c r="G16" s="540">
        <v>14.3</v>
      </c>
      <c r="H16" s="540">
        <v>14.4</v>
      </c>
      <c r="I16" s="540">
        <v>15</v>
      </c>
      <c r="J16" s="540">
        <v>14.7</v>
      </c>
    </row>
    <row r="17" spans="1:11" x14ac:dyDescent="0.25">
      <c r="A17" s="1144" t="s">
        <v>1195</v>
      </c>
      <c r="B17" s="1000"/>
      <c r="C17" s="1000"/>
      <c r="D17" s="1000"/>
      <c r="E17" s="1000"/>
      <c r="F17" s="1000"/>
      <c r="G17" s="1000"/>
      <c r="H17" s="1000"/>
      <c r="I17" s="983"/>
      <c r="J17" s="983"/>
      <c r="K17" s="983"/>
    </row>
    <row r="18" spans="1:11" x14ac:dyDescent="0.25">
      <c r="A18" s="896"/>
      <c r="B18" s="1000"/>
      <c r="C18" s="1000"/>
      <c r="D18" s="1000"/>
      <c r="E18" s="1000"/>
      <c r="F18" s="1000"/>
      <c r="G18" s="1000"/>
      <c r="H18" s="1000"/>
      <c r="I18" s="983"/>
      <c r="J18" s="983"/>
      <c r="K18" s="983"/>
    </row>
    <row r="19" spans="1:11" x14ac:dyDescent="0.25">
      <c r="A19" s="896"/>
      <c r="B19" s="1000"/>
      <c r="C19" s="1142"/>
      <c r="D19" s="1141"/>
      <c r="E19" s="1141"/>
      <c r="F19" s="1141"/>
      <c r="G19" s="1141"/>
      <c r="H19" s="1000"/>
      <c r="I19" s="983"/>
      <c r="J19" s="983"/>
      <c r="K19" s="983"/>
    </row>
    <row r="20" spans="1:11" x14ac:dyDescent="0.25">
      <c r="A20" s="1143"/>
      <c r="B20" s="1000"/>
      <c r="C20" s="541"/>
      <c r="D20" s="542"/>
      <c r="E20" s="543"/>
      <c r="F20" s="544"/>
      <c r="G20" s="543"/>
      <c r="H20" s="1000"/>
      <c r="I20" s="983"/>
      <c r="J20" s="983"/>
      <c r="K20" s="983"/>
    </row>
    <row r="21" spans="1:11" x14ac:dyDescent="0.25">
      <c r="A21" s="1143"/>
      <c r="B21" s="1000"/>
      <c r="C21" s="545"/>
      <c r="D21" s="493"/>
      <c r="E21" s="493"/>
      <c r="F21" s="493"/>
      <c r="G21" s="493"/>
      <c r="H21" s="1000"/>
      <c r="I21" s="983"/>
      <c r="J21" s="983"/>
      <c r="K21" s="983"/>
    </row>
    <row r="22" spans="1:11" x14ac:dyDescent="0.25">
      <c r="A22" s="1143"/>
      <c r="B22" s="1000"/>
      <c r="C22" s="471"/>
      <c r="D22" s="546"/>
      <c r="E22" s="546"/>
      <c r="F22" s="547"/>
      <c r="G22" s="547"/>
      <c r="H22" s="1000"/>
      <c r="I22" s="983"/>
      <c r="J22" s="983"/>
      <c r="K22" s="983"/>
    </row>
    <row r="23" spans="1:11" x14ac:dyDescent="0.25">
      <c r="A23" s="896"/>
      <c r="B23" s="1000"/>
      <c r="C23" s="548"/>
      <c r="D23" s="549"/>
      <c r="E23" s="549"/>
      <c r="F23" s="550"/>
      <c r="G23" s="550"/>
      <c r="H23" s="1000"/>
      <c r="I23" s="983"/>
      <c r="J23" s="983"/>
      <c r="K23" s="983"/>
    </row>
    <row r="24" spans="1:11" x14ac:dyDescent="0.25">
      <c r="A24" s="896"/>
      <c r="B24" s="1000"/>
      <c r="C24" s="435"/>
      <c r="D24" s="551"/>
      <c r="E24" s="551"/>
      <c r="F24" s="546"/>
      <c r="G24" s="1140"/>
      <c r="H24" s="1000"/>
      <c r="I24" s="983"/>
      <c r="J24" s="983"/>
      <c r="K24" s="983"/>
    </row>
    <row r="25" spans="1:11" x14ac:dyDescent="0.25">
      <c r="A25" s="896"/>
      <c r="B25" s="1000"/>
      <c r="C25" s="1142"/>
      <c r="D25" s="1141"/>
      <c r="E25" s="1141"/>
      <c r="F25" s="1141"/>
      <c r="G25" s="1141"/>
      <c r="H25" s="1000"/>
      <c r="I25" s="983"/>
      <c r="J25" s="983"/>
      <c r="K25" s="983"/>
    </row>
    <row r="26" spans="1:11" x14ac:dyDescent="0.25">
      <c r="A26" s="896"/>
      <c r="B26" s="1000"/>
      <c r="C26" s="552"/>
      <c r="D26" s="553"/>
      <c r="E26" s="553"/>
      <c r="F26" s="554"/>
      <c r="G26" s="1140"/>
      <c r="H26" s="1000"/>
      <c r="I26" s="983"/>
      <c r="J26" s="983"/>
      <c r="K26" s="983"/>
    </row>
    <row r="27" spans="1:11" x14ac:dyDescent="0.25">
      <c r="A27" s="896"/>
      <c r="B27" s="1000"/>
      <c r="C27" s="552"/>
      <c r="D27" s="553"/>
      <c r="E27" s="553"/>
      <c r="F27" s="554"/>
      <c r="G27" s="1140"/>
      <c r="H27" s="1000"/>
      <c r="I27" s="983"/>
      <c r="J27" s="983"/>
      <c r="K27" s="983"/>
    </row>
    <row r="28" spans="1:11" x14ac:dyDescent="0.25">
      <c r="A28" s="896"/>
      <c r="B28" s="1000"/>
      <c r="C28" s="552"/>
      <c r="D28" s="553"/>
      <c r="E28" s="553"/>
      <c r="F28" s="554"/>
      <c r="G28" s="1140"/>
      <c r="H28" s="1000"/>
      <c r="I28" s="983"/>
      <c r="J28" s="983"/>
      <c r="K28" s="983"/>
    </row>
    <row r="29" spans="1:11" x14ac:dyDescent="0.25">
      <c r="A29" s="896"/>
      <c r="B29" s="1000"/>
      <c r="C29" s="552"/>
      <c r="D29" s="553"/>
      <c r="E29" s="553"/>
      <c r="F29" s="554"/>
      <c r="G29" s="1140"/>
      <c r="H29" s="1000"/>
      <c r="I29" s="983"/>
      <c r="J29" s="983"/>
      <c r="K29" s="983"/>
    </row>
    <row r="30" spans="1:11" x14ac:dyDescent="0.25">
      <c r="A30" s="896"/>
      <c r="B30" s="1000"/>
      <c r="C30" s="552"/>
      <c r="D30" s="553"/>
      <c r="E30" s="553"/>
      <c r="F30" s="554"/>
      <c r="G30" s="1140"/>
      <c r="H30" s="1000"/>
      <c r="I30" s="983"/>
      <c r="J30" s="983"/>
      <c r="K30" s="983"/>
    </row>
    <row r="31" spans="1:11" x14ac:dyDescent="0.25">
      <c r="A31" s="896"/>
      <c r="B31" s="1000"/>
      <c r="C31" s="552"/>
      <c r="D31" s="553"/>
      <c r="E31" s="553"/>
      <c r="F31" s="554"/>
      <c r="G31" s="1140"/>
      <c r="H31" s="1000"/>
      <c r="I31" s="983"/>
      <c r="J31" s="983"/>
      <c r="K31" s="983"/>
    </row>
    <row r="32" spans="1:11" x14ac:dyDescent="0.25">
      <c r="A32" s="896"/>
      <c r="B32" s="1000"/>
      <c r="C32" s="552"/>
      <c r="D32" s="553"/>
      <c r="E32" s="553"/>
      <c r="F32" s="554"/>
      <c r="G32" s="1140"/>
      <c r="H32" s="1000"/>
      <c r="I32" s="983"/>
      <c r="J32" s="983"/>
      <c r="K32" s="983"/>
    </row>
    <row r="33" spans="1:11" x14ac:dyDescent="0.25">
      <c r="A33" s="896"/>
      <c r="B33" s="1000"/>
      <c r="C33" s="552"/>
      <c r="D33" s="553"/>
      <c r="E33" s="553"/>
      <c r="F33" s="554"/>
      <c r="G33" s="1140"/>
      <c r="H33" s="1000"/>
      <c r="I33" s="983"/>
      <c r="J33" s="983"/>
      <c r="K33" s="983"/>
    </row>
    <row r="34" spans="1:11" x14ac:dyDescent="0.25">
      <c r="A34" s="896"/>
      <c r="B34" s="1000"/>
      <c r="C34" s="552"/>
      <c r="D34" s="553"/>
      <c r="E34" s="553"/>
      <c r="F34" s="554"/>
      <c r="G34" s="1140"/>
      <c r="H34" s="1000"/>
      <c r="I34" s="983"/>
      <c r="J34" s="983"/>
      <c r="K34" s="983"/>
    </row>
    <row r="35" spans="1:11" x14ac:dyDescent="0.25">
      <c r="A35" s="1139"/>
      <c r="B35" s="1134"/>
      <c r="C35" s="552"/>
      <c r="D35" s="553"/>
      <c r="E35" s="553"/>
      <c r="F35" s="554"/>
      <c r="G35" s="1140"/>
      <c r="H35" s="1000"/>
      <c r="I35" s="983"/>
      <c r="J35" s="983"/>
      <c r="K35" s="983"/>
    </row>
    <row r="36" spans="1:11" x14ac:dyDescent="0.25">
      <c r="A36" s="1139"/>
      <c r="B36" s="1134"/>
      <c r="C36" s="552"/>
      <c r="D36" s="553"/>
      <c r="E36" s="553"/>
      <c r="F36" s="554"/>
      <c r="G36" s="1140"/>
      <c r="H36" s="1000"/>
      <c r="I36" s="983"/>
      <c r="J36" s="983"/>
      <c r="K36" s="983"/>
    </row>
    <row r="37" spans="1:11" x14ac:dyDescent="0.25">
      <c r="A37" s="1139"/>
      <c r="B37" s="1134"/>
      <c r="C37" s="471"/>
      <c r="D37" s="546"/>
      <c r="E37" s="546"/>
      <c r="F37" s="546"/>
      <c r="G37" s="1140"/>
      <c r="H37" s="1000"/>
      <c r="I37" s="983"/>
      <c r="J37" s="983"/>
      <c r="K37" s="983"/>
    </row>
    <row r="38" spans="1:11" x14ac:dyDescent="0.25">
      <c r="A38" s="1139"/>
      <c r="B38" s="1134"/>
      <c r="C38" s="435"/>
      <c r="D38" s="551"/>
      <c r="E38" s="551"/>
      <c r="F38" s="546"/>
      <c r="G38" s="1140"/>
      <c r="H38" s="1000"/>
      <c r="I38" s="983"/>
      <c r="J38" s="983"/>
      <c r="K38" s="983"/>
    </row>
    <row r="39" spans="1:11" x14ac:dyDescent="0.25">
      <c r="A39" s="1139"/>
      <c r="B39" s="1134"/>
      <c r="C39" s="1137"/>
      <c r="D39" s="1136"/>
      <c r="E39" s="1136"/>
      <c r="F39" s="1136"/>
      <c r="G39" s="1136"/>
      <c r="H39" s="1134"/>
    </row>
    <row r="40" spans="1:11" x14ac:dyDescent="0.25">
      <c r="A40" s="1139"/>
      <c r="B40" s="1134"/>
      <c r="C40" s="285"/>
      <c r="D40" s="292"/>
      <c r="E40" s="294"/>
      <c r="F40" s="290"/>
      <c r="G40" s="1135"/>
      <c r="H40" s="1134"/>
    </row>
    <row r="41" spans="1:11" x14ac:dyDescent="0.25">
      <c r="A41" s="1139"/>
      <c r="B41" s="1134"/>
      <c r="C41" s="285"/>
      <c r="D41" s="292"/>
      <c r="E41" s="294"/>
      <c r="F41" s="290"/>
      <c r="G41" s="1135"/>
      <c r="H41" s="1134"/>
    </row>
    <row r="42" spans="1:11" x14ac:dyDescent="0.25">
      <c r="B42" s="1134"/>
      <c r="C42" s="285"/>
      <c r="D42" s="292"/>
      <c r="E42" s="294"/>
      <c r="F42" s="290"/>
      <c r="G42" s="1135"/>
      <c r="H42" s="1134"/>
    </row>
    <row r="43" spans="1:11" x14ac:dyDescent="0.25">
      <c r="B43" s="1134"/>
      <c r="C43" s="285"/>
      <c r="D43" s="292"/>
      <c r="E43" s="294"/>
      <c r="F43" s="290"/>
      <c r="G43" s="1135"/>
      <c r="H43" s="1134"/>
    </row>
    <row r="44" spans="1:11" x14ac:dyDescent="0.25">
      <c r="B44" s="1134"/>
      <c r="C44" s="285"/>
      <c r="D44" s="295"/>
      <c r="E44" s="294"/>
      <c r="F44" s="290"/>
      <c r="G44" s="1135"/>
      <c r="H44" s="1134"/>
    </row>
    <row r="45" spans="1:11" x14ac:dyDescent="0.25">
      <c r="B45" s="1134"/>
      <c r="C45" s="285"/>
      <c r="D45" s="292"/>
      <c r="E45" s="294"/>
      <c r="F45" s="290"/>
      <c r="G45" s="1135"/>
      <c r="H45" s="1134"/>
    </row>
    <row r="46" spans="1:11" x14ac:dyDescent="0.25">
      <c r="B46" s="1134"/>
      <c r="C46" s="285"/>
      <c r="D46" s="1138"/>
      <c r="E46" s="294"/>
      <c r="F46" s="290"/>
      <c r="G46" s="1135"/>
      <c r="H46" s="1134"/>
    </row>
    <row r="47" spans="1:11" x14ac:dyDescent="0.25">
      <c r="B47" s="1134"/>
      <c r="C47" s="285"/>
      <c r="D47" s="1138"/>
      <c r="E47" s="294"/>
      <c r="F47" s="290"/>
      <c r="G47" s="1135"/>
      <c r="H47" s="1134"/>
    </row>
    <row r="48" spans="1:11" x14ac:dyDescent="0.25">
      <c r="B48" s="1134"/>
      <c r="C48" s="270"/>
      <c r="D48" s="291"/>
      <c r="E48" s="291"/>
      <c r="F48" s="290"/>
      <c r="G48" s="1135"/>
      <c r="H48" s="1134"/>
    </row>
    <row r="49" spans="2:8" x14ac:dyDescent="0.25">
      <c r="B49" s="1134"/>
      <c r="C49" s="1137"/>
      <c r="D49" s="1136"/>
      <c r="E49" s="1136"/>
      <c r="F49" s="1136"/>
      <c r="G49" s="1136"/>
      <c r="H49" s="1134"/>
    </row>
    <row r="50" spans="2:8" x14ac:dyDescent="0.25">
      <c r="B50" s="1134"/>
      <c r="C50" s="296"/>
      <c r="D50" s="297"/>
      <c r="E50" s="297"/>
      <c r="F50" s="293"/>
      <c r="G50" s="1135"/>
      <c r="H50" s="1134"/>
    </row>
    <row r="51" spans="2:8" x14ac:dyDescent="0.25">
      <c r="B51" s="1134"/>
      <c r="C51" s="296"/>
      <c r="D51" s="298"/>
      <c r="E51" s="297"/>
      <c r="F51" s="293"/>
      <c r="G51" s="1135"/>
      <c r="H51" s="1134"/>
    </row>
    <row r="52" spans="2:8" x14ac:dyDescent="0.25">
      <c r="B52" s="1134"/>
      <c r="C52" s="299"/>
      <c r="D52" s="298"/>
      <c r="E52" s="298"/>
      <c r="F52" s="293"/>
      <c r="G52" s="1135"/>
      <c r="H52" s="1134"/>
    </row>
  </sheetData>
  <mergeCells count="3">
    <mergeCell ref="B3:B4"/>
    <mergeCell ref="C3:F3"/>
    <mergeCell ref="G3:G4"/>
  </mergeCells>
  <pageMargins left="0.7" right="0.7" top="0.75" bottom="0.75" header="0.3" footer="0.3"/>
  <pageSetup paperSize="9" scale="8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52"/>
  <sheetViews>
    <sheetView view="pageBreakPreview" zoomScaleNormal="100" zoomScaleSheetLayoutView="100" workbookViewId="0">
      <selection activeCell="A56" sqref="A56"/>
    </sheetView>
  </sheetViews>
  <sheetFormatPr defaultRowHeight="15" x14ac:dyDescent="0.25"/>
  <cols>
    <col min="1" max="1" width="53.83203125" style="896" customWidth="1"/>
    <col min="2" max="7" width="13.6640625" style="896" customWidth="1"/>
    <col min="8" max="9" width="13.6640625" style="983" customWidth="1"/>
    <col min="10" max="16384" width="9.33203125" style="983"/>
  </cols>
  <sheetData>
    <row r="1" spans="1:9" x14ac:dyDescent="0.25">
      <c r="A1" s="278" t="s">
        <v>939</v>
      </c>
      <c r="B1" s="279"/>
      <c r="C1" s="280"/>
      <c r="D1" s="280"/>
      <c r="E1" s="280"/>
      <c r="F1" s="280"/>
      <c r="G1" s="280"/>
    </row>
    <row r="2" spans="1:9" x14ac:dyDescent="0.25">
      <c r="A2" s="278"/>
      <c r="B2" s="279"/>
      <c r="C2" s="280"/>
      <c r="D2" s="280"/>
      <c r="E2" s="280"/>
      <c r="F2" s="280"/>
      <c r="G2" s="280"/>
    </row>
    <row r="3" spans="1:9" x14ac:dyDescent="0.25">
      <c r="A3" s="426" t="s">
        <v>0</v>
      </c>
      <c r="B3" s="2736" t="s">
        <v>1442</v>
      </c>
      <c r="C3" s="2736"/>
      <c r="D3" s="2737" t="s">
        <v>1172</v>
      </c>
      <c r="E3" s="2737"/>
      <c r="F3" s="2737" t="s">
        <v>1441</v>
      </c>
      <c r="G3" s="2737"/>
    </row>
    <row r="4" spans="1:9" x14ac:dyDescent="0.25">
      <c r="A4" s="980"/>
      <c r="B4" s="2738" t="s">
        <v>823</v>
      </c>
      <c r="C4" s="2738" t="s">
        <v>824</v>
      </c>
      <c r="D4" s="2740" t="s">
        <v>823</v>
      </c>
      <c r="E4" s="2740" t="s">
        <v>824</v>
      </c>
      <c r="F4" s="2740" t="s">
        <v>823</v>
      </c>
      <c r="G4" s="2740" t="s">
        <v>824</v>
      </c>
      <c r="H4" s="990"/>
      <c r="I4" s="990"/>
    </row>
    <row r="5" spans="1:9" ht="15.75" thickBot="1" x14ac:dyDescent="0.3">
      <c r="A5" s="417" t="s">
        <v>130</v>
      </c>
      <c r="B5" s="2739"/>
      <c r="C5" s="2739"/>
      <c r="D5" s="2741"/>
      <c r="E5" s="2741"/>
      <c r="F5" s="2741"/>
      <c r="G5" s="2741"/>
      <c r="H5" s="990"/>
      <c r="I5" s="990"/>
    </row>
    <row r="6" spans="1:9" x14ac:dyDescent="0.25">
      <c r="A6" s="555" t="s">
        <v>825</v>
      </c>
      <c r="B6" s="989">
        <v>8978</v>
      </c>
      <c r="C6" s="989">
        <v>112228</v>
      </c>
      <c r="D6" s="989">
        <v>6120</v>
      </c>
      <c r="E6" s="989">
        <v>76502</v>
      </c>
      <c r="F6" s="989">
        <v>6187</v>
      </c>
      <c r="G6" s="989">
        <v>77335</v>
      </c>
      <c r="H6" s="987"/>
      <c r="I6" s="987"/>
    </row>
    <row r="7" spans="1:9" x14ac:dyDescent="0.25">
      <c r="A7" s="449" t="s">
        <v>826</v>
      </c>
      <c r="B7" s="988">
        <v>667</v>
      </c>
      <c r="C7" s="988">
        <v>8332</v>
      </c>
      <c r="D7" s="988">
        <v>266</v>
      </c>
      <c r="E7" s="988">
        <v>3329</v>
      </c>
      <c r="F7" s="988">
        <v>149</v>
      </c>
      <c r="G7" s="988">
        <v>1865</v>
      </c>
      <c r="H7" s="987"/>
      <c r="I7" s="987"/>
    </row>
    <row r="8" spans="1:9" x14ac:dyDescent="0.25">
      <c r="A8" s="449"/>
      <c r="B8" s="985"/>
      <c r="C8" s="985"/>
      <c r="D8" s="985"/>
      <c r="E8" s="985"/>
      <c r="F8" s="985"/>
      <c r="G8" s="985"/>
    </row>
    <row r="9" spans="1:9" x14ac:dyDescent="0.25">
      <c r="A9" s="449" t="s">
        <v>827</v>
      </c>
      <c r="B9" s="985">
        <v>6372</v>
      </c>
      <c r="C9" s="985">
        <v>79651</v>
      </c>
      <c r="D9" s="985">
        <v>2485</v>
      </c>
      <c r="E9" s="985">
        <v>31061</v>
      </c>
      <c r="F9" s="985">
        <v>2658</v>
      </c>
      <c r="G9" s="985">
        <v>33231</v>
      </c>
    </row>
    <row r="10" spans="1:9" x14ac:dyDescent="0.25">
      <c r="A10" s="449" t="s">
        <v>799</v>
      </c>
      <c r="B10" s="985">
        <v>4475</v>
      </c>
      <c r="C10" s="985">
        <v>55934</v>
      </c>
      <c r="D10" s="985">
        <v>2062</v>
      </c>
      <c r="E10" s="985">
        <v>25772</v>
      </c>
      <c r="F10" s="985">
        <v>2190</v>
      </c>
      <c r="G10" s="985">
        <v>27374</v>
      </c>
    </row>
    <row r="11" spans="1:9" x14ac:dyDescent="0.25">
      <c r="A11" s="556" t="s">
        <v>828</v>
      </c>
      <c r="B11" s="985">
        <v>3873</v>
      </c>
      <c r="C11" s="985">
        <v>48413</v>
      </c>
      <c r="D11" s="985">
        <v>1393</v>
      </c>
      <c r="E11" s="985">
        <v>17408</v>
      </c>
      <c r="F11" s="985">
        <v>1511</v>
      </c>
      <c r="G11" s="985">
        <v>18889</v>
      </c>
    </row>
    <row r="12" spans="1:9" x14ac:dyDescent="0.25">
      <c r="A12" s="556" t="s">
        <v>829</v>
      </c>
      <c r="B12" s="985">
        <v>602</v>
      </c>
      <c r="C12" s="985">
        <v>7522</v>
      </c>
      <c r="D12" s="985">
        <v>669</v>
      </c>
      <c r="E12" s="985">
        <v>8364</v>
      </c>
      <c r="F12" s="985">
        <v>679</v>
      </c>
      <c r="G12" s="985">
        <v>8485</v>
      </c>
    </row>
    <row r="13" spans="1:9" x14ac:dyDescent="0.25">
      <c r="A13" s="449" t="s">
        <v>802</v>
      </c>
      <c r="B13" s="985">
        <v>699</v>
      </c>
      <c r="C13" s="985">
        <v>8736</v>
      </c>
      <c r="D13" s="985">
        <v>244</v>
      </c>
      <c r="E13" s="985">
        <v>3054</v>
      </c>
      <c r="F13" s="985">
        <v>254</v>
      </c>
      <c r="G13" s="985">
        <v>3172</v>
      </c>
    </row>
    <row r="14" spans="1:9" x14ac:dyDescent="0.25">
      <c r="A14" s="449" t="s">
        <v>803</v>
      </c>
      <c r="B14" s="985">
        <v>1051</v>
      </c>
      <c r="C14" s="985">
        <v>13132</v>
      </c>
      <c r="D14" s="985">
        <v>121</v>
      </c>
      <c r="E14" s="985">
        <v>1512</v>
      </c>
      <c r="F14" s="985">
        <v>126</v>
      </c>
      <c r="G14" s="985">
        <v>1569</v>
      </c>
    </row>
    <row r="15" spans="1:9" x14ac:dyDescent="0.25">
      <c r="A15" s="449" t="s">
        <v>805</v>
      </c>
      <c r="B15" s="985">
        <v>148</v>
      </c>
      <c r="C15" s="985">
        <v>1849</v>
      </c>
      <c r="D15" s="985">
        <v>58</v>
      </c>
      <c r="E15" s="985">
        <v>723</v>
      </c>
      <c r="F15" s="985">
        <v>89</v>
      </c>
      <c r="G15" s="985">
        <v>1115</v>
      </c>
    </row>
    <row r="16" spans="1:9" x14ac:dyDescent="0.25">
      <c r="A16" s="449"/>
      <c r="B16" s="985"/>
      <c r="C16" s="985"/>
      <c r="D16" s="985"/>
      <c r="E16" s="985"/>
      <c r="F16" s="985"/>
      <c r="G16" s="985"/>
    </row>
    <row r="17" spans="1:7" x14ac:dyDescent="0.25">
      <c r="A17" s="449" t="s">
        <v>806</v>
      </c>
      <c r="B17" s="985">
        <v>2606</v>
      </c>
      <c r="C17" s="985">
        <v>32576</v>
      </c>
      <c r="D17" s="985">
        <v>3635</v>
      </c>
      <c r="E17" s="985">
        <v>45441</v>
      </c>
      <c r="F17" s="985">
        <v>3528</v>
      </c>
      <c r="G17" s="985">
        <v>44104</v>
      </c>
    </row>
    <row r="18" spans="1:7" x14ac:dyDescent="0.25">
      <c r="A18" s="449" t="s">
        <v>830</v>
      </c>
      <c r="B18" s="985">
        <v>33</v>
      </c>
      <c r="C18" s="985">
        <v>414</v>
      </c>
      <c r="D18" s="985">
        <v>5</v>
      </c>
      <c r="E18" s="985">
        <v>56</v>
      </c>
      <c r="F18" s="985">
        <v>17</v>
      </c>
      <c r="G18" s="985">
        <v>214</v>
      </c>
    </row>
    <row r="19" spans="1:7" x14ac:dyDescent="0.25">
      <c r="A19" s="449" t="s">
        <v>831</v>
      </c>
      <c r="B19" s="985">
        <v>18</v>
      </c>
      <c r="C19" s="985">
        <v>223</v>
      </c>
      <c r="D19" s="985">
        <v>2</v>
      </c>
      <c r="E19" s="985">
        <v>23</v>
      </c>
      <c r="F19" s="985">
        <v>1</v>
      </c>
      <c r="G19" s="985">
        <v>18</v>
      </c>
    </row>
    <row r="20" spans="1:7" x14ac:dyDescent="0.25">
      <c r="A20" s="449" t="s">
        <v>832</v>
      </c>
      <c r="B20" s="985"/>
      <c r="C20" s="985"/>
      <c r="D20" s="985"/>
      <c r="E20" s="985"/>
      <c r="F20" s="985"/>
      <c r="G20" s="985"/>
    </row>
    <row r="21" spans="1:7" x14ac:dyDescent="0.25">
      <c r="A21" s="449" t="s">
        <v>833</v>
      </c>
      <c r="B21" s="985">
        <v>2</v>
      </c>
      <c r="C21" s="985">
        <v>24</v>
      </c>
      <c r="D21" s="985">
        <v>0</v>
      </c>
      <c r="E21" s="985">
        <v>6</v>
      </c>
      <c r="F21" s="985" t="s">
        <v>427</v>
      </c>
      <c r="G21" s="985" t="s">
        <v>427</v>
      </c>
    </row>
    <row r="22" spans="1:7" x14ac:dyDescent="0.25">
      <c r="A22" s="449" t="s">
        <v>834</v>
      </c>
      <c r="B22" s="985"/>
      <c r="C22" s="985"/>
      <c r="D22" s="985"/>
      <c r="E22" s="985"/>
      <c r="F22" s="985"/>
      <c r="G22" s="985"/>
    </row>
    <row r="23" spans="1:7" x14ac:dyDescent="0.25">
      <c r="A23" s="449" t="s">
        <v>835</v>
      </c>
      <c r="B23" s="985">
        <v>616</v>
      </c>
      <c r="C23" s="985">
        <v>7704</v>
      </c>
      <c r="D23" s="985">
        <v>1251</v>
      </c>
      <c r="E23" s="985">
        <v>15641</v>
      </c>
      <c r="F23" s="985">
        <v>1204</v>
      </c>
      <c r="G23" s="985">
        <v>15053</v>
      </c>
    </row>
    <row r="24" spans="1:7" x14ac:dyDescent="0.25">
      <c r="A24" s="449" t="s">
        <v>836</v>
      </c>
      <c r="B24" s="985">
        <v>344</v>
      </c>
      <c r="C24" s="985">
        <v>4299</v>
      </c>
      <c r="D24" s="985">
        <v>137</v>
      </c>
      <c r="E24" s="985">
        <v>1707</v>
      </c>
      <c r="F24" s="985">
        <v>128</v>
      </c>
      <c r="G24" s="985">
        <v>1597</v>
      </c>
    </row>
    <row r="25" spans="1:7" x14ac:dyDescent="0.25">
      <c r="A25" s="449" t="s">
        <v>837</v>
      </c>
      <c r="B25" s="985">
        <v>21</v>
      </c>
      <c r="C25" s="985">
        <v>258</v>
      </c>
      <c r="D25" s="985">
        <v>18</v>
      </c>
      <c r="E25" s="985">
        <v>231</v>
      </c>
      <c r="F25" s="985">
        <v>25</v>
      </c>
      <c r="G25" s="985">
        <v>318</v>
      </c>
    </row>
    <row r="26" spans="1:7" x14ac:dyDescent="0.25">
      <c r="A26" s="449" t="s">
        <v>838</v>
      </c>
      <c r="B26" s="985">
        <v>209</v>
      </c>
      <c r="C26" s="985">
        <v>2611</v>
      </c>
      <c r="D26" s="985">
        <v>210</v>
      </c>
      <c r="E26" s="985">
        <v>2626</v>
      </c>
      <c r="F26" s="985">
        <v>209</v>
      </c>
      <c r="G26" s="985">
        <v>2610</v>
      </c>
    </row>
    <row r="27" spans="1:7" x14ac:dyDescent="0.25">
      <c r="A27" s="449" t="s">
        <v>839</v>
      </c>
      <c r="B27" s="985">
        <v>3</v>
      </c>
      <c r="C27" s="985">
        <v>39</v>
      </c>
      <c r="D27" s="985">
        <v>3</v>
      </c>
      <c r="E27" s="985">
        <v>38</v>
      </c>
      <c r="F27" s="985">
        <v>4</v>
      </c>
      <c r="G27" s="985">
        <v>51</v>
      </c>
    </row>
    <row r="28" spans="1:7" x14ac:dyDescent="0.25">
      <c r="A28" s="449" t="s">
        <v>840</v>
      </c>
      <c r="B28" s="985"/>
      <c r="C28" s="985"/>
      <c r="D28" s="985"/>
      <c r="E28" s="985"/>
      <c r="F28" s="985"/>
      <c r="G28" s="985"/>
    </row>
    <row r="29" spans="1:7" x14ac:dyDescent="0.25">
      <c r="A29" s="449" t="s">
        <v>841</v>
      </c>
      <c r="B29" s="985"/>
      <c r="C29" s="985"/>
      <c r="D29" s="985"/>
      <c r="E29" s="985"/>
      <c r="F29" s="985"/>
      <c r="G29" s="985"/>
    </row>
    <row r="30" spans="1:7" ht="22.5" x14ac:dyDescent="0.25">
      <c r="A30" s="557" t="s">
        <v>842</v>
      </c>
      <c r="B30" s="985"/>
      <c r="C30" s="985"/>
      <c r="D30" s="985"/>
      <c r="E30" s="985"/>
      <c r="F30" s="985"/>
      <c r="G30" s="985"/>
    </row>
    <row r="31" spans="1:7" x14ac:dyDescent="0.25">
      <c r="A31" s="449" t="s">
        <v>843</v>
      </c>
      <c r="B31" s="985"/>
      <c r="C31" s="985"/>
      <c r="D31" s="985"/>
      <c r="E31" s="985"/>
      <c r="F31" s="985"/>
      <c r="G31" s="985"/>
    </row>
    <row r="32" spans="1:7" x14ac:dyDescent="0.25">
      <c r="A32" s="449" t="s">
        <v>844</v>
      </c>
      <c r="B32" s="985">
        <v>1218</v>
      </c>
      <c r="C32" s="985">
        <v>15219</v>
      </c>
      <c r="D32" s="985">
        <v>2007</v>
      </c>
      <c r="E32" s="985">
        <v>25089</v>
      </c>
      <c r="F32" s="985">
        <v>1936</v>
      </c>
      <c r="G32" s="985">
        <v>24194</v>
      </c>
    </row>
    <row r="33" spans="1:7" x14ac:dyDescent="0.25">
      <c r="A33" s="449" t="s">
        <v>845</v>
      </c>
      <c r="B33" s="985">
        <v>20</v>
      </c>
      <c r="C33" s="985">
        <v>245</v>
      </c>
      <c r="D33" s="985">
        <v>2</v>
      </c>
      <c r="E33" s="985">
        <v>24</v>
      </c>
      <c r="F33" s="985">
        <v>4</v>
      </c>
      <c r="G33" s="985">
        <v>48</v>
      </c>
    </row>
    <row r="34" spans="1:7" x14ac:dyDescent="0.25">
      <c r="A34" s="449"/>
      <c r="B34" s="985"/>
      <c r="C34" s="985"/>
      <c r="D34" s="985"/>
      <c r="E34" s="985"/>
      <c r="F34" s="985"/>
      <c r="G34" s="985"/>
    </row>
    <row r="35" spans="1:7" x14ac:dyDescent="0.25">
      <c r="A35" s="555" t="s">
        <v>808</v>
      </c>
      <c r="B35" s="986">
        <v>125</v>
      </c>
      <c r="C35" s="986">
        <v>1559</v>
      </c>
      <c r="D35" s="986">
        <v>16</v>
      </c>
      <c r="E35" s="986">
        <v>195</v>
      </c>
      <c r="F35" s="986">
        <v>13</v>
      </c>
      <c r="G35" s="986">
        <v>161</v>
      </c>
    </row>
    <row r="36" spans="1:7" x14ac:dyDescent="0.25">
      <c r="A36" s="449"/>
      <c r="B36" s="985"/>
      <c r="C36" s="985"/>
      <c r="D36" s="985"/>
      <c r="E36" s="985"/>
      <c r="F36" s="985"/>
      <c r="G36" s="985"/>
    </row>
    <row r="37" spans="1:7" x14ac:dyDescent="0.25">
      <c r="A37" s="555" t="s">
        <v>809</v>
      </c>
      <c r="B37" s="986">
        <v>882</v>
      </c>
      <c r="C37" s="986">
        <v>11030</v>
      </c>
      <c r="D37" s="986">
        <v>450</v>
      </c>
      <c r="E37" s="986">
        <v>5628</v>
      </c>
      <c r="F37" s="986">
        <v>236</v>
      </c>
      <c r="G37" s="986">
        <v>2954</v>
      </c>
    </row>
    <row r="38" spans="1:7" x14ac:dyDescent="0.25">
      <c r="A38" s="449" t="s">
        <v>810</v>
      </c>
      <c r="B38" s="985">
        <v>197</v>
      </c>
      <c r="C38" s="985">
        <v>2457</v>
      </c>
      <c r="D38" s="985">
        <v>13</v>
      </c>
      <c r="E38" s="985">
        <v>165</v>
      </c>
      <c r="F38" s="985">
        <v>8</v>
      </c>
      <c r="G38" s="985">
        <v>97</v>
      </c>
    </row>
    <row r="39" spans="1:7" x14ac:dyDescent="0.25">
      <c r="A39" s="449" t="s">
        <v>1451</v>
      </c>
      <c r="B39" s="985">
        <v>94</v>
      </c>
      <c r="C39" s="985">
        <v>1178</v>
      </c>
      <c r="D39" s="985"/>
      <c r="E39" s="985"/>
      <c r="F39" s="985">
        <v>0</v>
      </c>
      <c r="G39" s="985">
        <v>0</v>
      </c>
    </row>
    <row r="40" spans="1:7" x14ac:dyDescent="0.25">
      <c r="A40" s="449" t="s">
        <v>811</v>
      </c>
      <c r="B40" s="985">
        <v>592</v>
      </c>
      <c r="C40" s="985">
        <v>7395</v>
      </c>
      <c r="D40" s="985">
        <v>437</v>
      </c>
      <c r="E40" s="985">
        <v>5463</v>
      </c>
      <c r="F40" s="985">
        <v>229</v>
      </c>
      <c r="G40" s="985">
        <v>2857</v>
      </c>
    </row>
    <row r="41" spans="1:7" x14ac:dyDescent="0.25">
      <c r="A41" s="449"/>
      <c r="B41" s="985"/>
      <c r="C41" s="985"/>
      <c r="D41" s="985"/>
      <c r="E41" s="985"/>
      <c r="F41" s="985"/>
      <c r="G41" s="985"/>
    </row>
    <row r="42" spans="1:7" x14ac:dyDescent="0.25">
      <c r="A42" s="555" t="s">
        <v>812</v>
      </c>
      <c r="B42" s="986">
        <v>1117</v>
      </c>
      <c r="C42" s="986">
        <v>13961</v>
      </c>
      <c r="D42" s="986">
        <v>369</v>
      </c>
      <c r="E42" s="986">
        <v>4614</v>
      </c>
      <c r="F42" s="986">
        <v>369</v>
      </c>
      <c r="G42" s="986">
        <v>4614</v>
      </c>
    </row>
    <row r="43" spans="1:7" x14ac:dyDescent="0.25">
      <c r="A43" s="449" t="s">
        <v>806</v>
      </c>
      <c r="B43" s="985">
        <v>1117</v>
      </c>
      <c r="C43" s="985">
        <v>13961</v>
      </c>
      <c r="D43" s="985">
        <v>369</v>
      </c>
      <c r="E43" s="985">
        <v>4614</v>
      </c>
      <c r="F43" s="985">
        <v>369</v>
      </c>
      <c r="G43" s="985">
        <v>4614</v>
      </c>
    </row>
    <row r="44" spans="1:7" x14ac:dyDescent="0.25">
      <c r="A44" s="449"/>
      <c r="B44" s="985"/>
      <c r="C44" s="985"/>
      <c r="D44" s="985"/>
      <c r="E44" s="985"/>
      <c r="F44" s="985"/>
      <c r="G44" s="985"/>
    </row>
    <row r="45" spans="1:7" x14ac:dyDescent="0.25">
      <c r="A45" s="555" t="s">
        <v>813</v>
      </c>
      <c r="B45" s="986">
        <v>165</v>
      </c>
      <c r="C45" s="986">
        <v>2060</v>
      </c>
      <c r="D45" s="986">
        <v>8</v>
      </c>
      <c r="E45" s="986">
        <v>102</v>
      </c>
      <c r="F45" s="986">
        <v>16</v>
      </c>
      <c r="G45" s="986">
        <v>204</v>
      </c>
    </row>
    <row r="46" spans="1:7" x14ac:dyDescent="0.25">
      <c r="A46" s="449"/>
      <c r="B46" s="985"/>
      <c r="C46" s="985"/>
      <c r="D46" s="985"/>
      <c r="E46" s="985"/>
      <c r="F46" s="985"/>
      <c r="G46" s="985"/>
    </row>
    <row r="47" spans="1:7" x14ac:dyDescent="0.25">
      <c r="A47" s="555" t="s">
        <v>814</v>
      </c>
      <c r="B47" s="986">
        <v>11267</v>
      </c>
      <c r="C47" s="986">
        <v>140837</v>
      </c>
      <c r="D47" s="986">
        <v>6963</v>
      </c>
      <c r="E47" s="986">
        <v>87041</v>
      </c>
      <c r="F47" s="986">
        <v>6821</v>
      </c>
      <c r="G47" s="986">
        <v>85268</v>
      </c>
    </row>
    <row r="48" spans="1:7" x14ac:dyDescent="0.25">
      <c r="A48" s="980"/>
      <c r="B48" s="985"/>
      <c r="C48" s="985"/>
      <c r="D48" s="985"/>
      <c r="E48" s="985"/>
      <c r="F48" s="985"/>
      <c r="G48" s="985"/>
    </row>
    <row r="49" spans="1:7" x14ac:dyDescent="0.25">
      <c r="A49" s="555" t="s">
        <v>847</v>
      </c>
      <c r="B49" s="985"/>
      <c r="C49" s="985"/>
      <c r="D49" s="985"/>
      <c r="E49" s="985"/>
      <c r="F49" s="985"/>
      <c r="G49" s="985"/>
    </row>
    <row r="50" spans="1:7" x14ac:dyDescent="0.25">
      <c r="A50" s="449" t="s">
        <v>848</v>
      </c>
      <c r="B50" s="985">
        <v>394</v>
      </c>
      <c r="C50" s="985">
        <v>4925</v>
      </c>
      <c r="D50" s="985"/>
      <c r="E50" s="985"/>
      <c r="F50" s="985"/>
      <c r="G50" s="985"/>
    </row>
    <row r="51" spans="1:7" x14ac:dyDescent="0.25">
      <c r="A51" s="512" t="s">
        <v>425</v>
      </c>
      <c r="B51" s="1149">
        <v>11661</v>
      </c>
      <c r="C51" s="1149">
        <v>145762</v>
      </c>
      <c r="D51" s="1149">
        <v>6963</v>
      </c>
      <c r="E51" s="1149">
        <v>87041</v>
      </c>
      <c r="F51" s="1149">
        <v>6821</v>
      </c>
      <c r="G51" s="1149">
        <v>85268</v>
      </c>
    </row>
    <row r="52" spans="1:7" x14ac:dyDescent="0.25">
      <c r="A52" s="898"/>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72"/>
  <sheetViews>
    <sheetView view="pageBreakPreview" zoomScaleNormal="100" zoomScaleSheetLayoutView="100" workbookViewId="0">
      <selection sqref="A1:F1"/>
    </sheetView>
  </sheetViews>
  <sheetFormatPr defaultRowHeight="15" x14ac:dyDescent="0.25"/>
  <cols>
    <col min="1" max="1" width="39.1640625" style="896" customWidth="1"/>
    <col min="2" max="4" width="16.1640625" style="896" customWidth="1"/>
    <col min="5" max="5" width="17.1640625" style="896" customWidth="1"/>
    <col min="6" max="6" width="17.83203125" style="1150" customWidth="1"/>
    <col min="7" max="9" width="13.6640625" style="983" customWidth="1"/>
    <col min="10" max="16384" width="9.33203125" style="983"/>
  </cols>
  <sheetData>
    <row r="1" spans="1:9" ht="26.25" customHeight="1" x14ac:dyDescent="0.25">
      <c r="A1" s="2754" t="s">
        <v>940</v>
      </c>
      <c r="B1" s="2754"/>
      <c r="C1" s="2754"/>
      <c r="D1" s="2754"/>
      <c r="E1" s="2754"/>
      <c r="F1" s="2759"/>
    </row>
    <row r="2" spans="1:9" x14ac:dyDescent="0.25">
      <c r="A2" s="1098"/>
      <c r="B2" s="1098"/>
      <c r="C2" s="1098"/>
      <c r="D2" s="1098"/>
      <c r="E2" s="1098"/>
      <c r="F2" s="1152"/>
    </row>
    <row r="3" spans="1:9" ht="46.5" thickBot="1" x14ac:dyDescent="0.3">
      <c r="A3" s="558"/>
      <c r="B3" s="498" t="s">
        <v>903</v>
      </c>
      <c r="C3" s="498" t="s">
        <v>904</v>
      </c>
      <c r="D3" s="498" t="s">
        <v>905</v>
      </c>
      <c r="E3" s="499" t="s">
        <v>906</v>
      </c>
      <c r="F3" s="500" t="s">
        <v>907</v>
      </c>
    </row>
    <row r="4" spans="1:9" x14ac:dyDescent="0.25">
      <c r="A4" s="449" t="s">
        <v>908</v>
      </c>
      <c r="B4" s="502">
        <v>4875</v>
      </c>
      <c r="C4" s="502">
        <v>1475</v>
      </c>
      <c r="D4" s="502">
        <v>18292</v>
      </c>
      <c r="E4" s="502">
        <v>635</v>
      </c>
      <c r="F4" s="503">
        <v>41.1</v>
      </c>
      <c r="G4" s="990"/>
      <c r="H4" s="990"/>
      <c r="I4" s="990"/>
    </row>
    <row r="5" spans="1:9" x14ac:dyDescent="0.25">
      <c r="A5" s="559" t="s">
        <v>941</v>
      </c>
      <c r="B5" s="502"/>
      <c r="C5" s="502"/>
      <c r="D5" s="502"/>
      <c r="E5" s="502"/>
      <c r="F5" s="503"/>
      <c r="G5" s="990"/>
      <c r="H5" s="990"/>
      <c r="I5" s="990"/>
    </row>
    <row r="6" spans="1:9" x14ac:dyDescent="0.25">
      <c r="A6" s="449" t="s">
        <v>910</v>
      </c>
      <c r="B6" s="502">
        <v>1043</v>
      </c>
      <c r="C6" s="502">
        <v>63</v>
      </c>
      <c r="D6" s="502">
        <v>4403</v>
      </c>
      <c r="E6" s="502">
        <v>13</v>
      </c>
      <c r="F6" s="503">
        <v>15.3</v>
      </c>
      <c r="G6" s="987"/>
      <c r="H6" s="987"/>
      <c r="I6" s="987"/>
    </row>
    <row r="7" spans="1:9" x14ac:dyDescent="0.25">
      <c r="A7" s="449" t="s">
        <v>911</v>
      </c>
      <c r="B7" s="502">
        <v>1833</v>
      </c>
      <c r="C7" s="502">
        <v>711</v>
      </c>
      <c r="D7" s="502">
        <v>6134</v>
      </c>
      <c r="E7" s="502">
        <v>270</v>
      </c>
      <c r="F7" s="503">
        <v>29.3</v>
      </c>
      <c r="G7" s="987"/>
      <c r="H7" s="987"/>
      <c r="I7" s="987"/>
    </row>
    <row r="8" spans="1:9" x14ac:dyDescent="0.25">
      <c r="A8" s="449" t="s">
        <v>912</v>
      </c>
      <c r="B8" s="418">
        <v>1190</v>
      </c>
      <c r="C8" s="418">
        <v>525</v>
      </c>
      <c r="D8" s="418">
        <v>5829</v>
      </c>
      <c r="E8" s="418">
        <v>255</v>
      </c>
      <c r="F8" s="560">
        <v>57.8</v>
      </c>
    </row>
    <row r="9" spans="1:9" x14ac:dyDescent="0.25">
      <c r="A9" s="449" t="s">
        <v>913</v>
      </c>
      <c r="B9" s="418">
        <v>341</v>
      </c>
      <c r="C9" s="418">
        <v>156</v>
      </c>
      <c r="D9" s="418">
        <v>1064</v>
      </c>
      <c r="E9" s="418">
        <v>85</v>
      </c>
      <c r="F9" s="560">
        <v>87.9</v>
      </c>
    </row>
    <row r="10" spans="1:9" x14ac:dyDescent="0.25">
      <c r="A10" s="449" t="s">
        <v>914</v>
      </c>
      <c r="B10" s="418">
        <v>58</v>
      </c>
      <c r="C10" s="418">
        <v>2</v>
      </c>
      <c r="D10" s="418">
        <v>196</v>
      </c>
      <c r="E10" s="418">
        <v>1</v>
      </c>
      <c r="F10" s="560">
        <v>163.19999999999999</v>
      </c>
    </row>
    <row r="11" spans="1:9" x14ac:dyDescent="0.25">
      <c r="A11" s="449" t="s">
        <v>915</v>
      </c>
      <c r="B11" s="418">
        <v>6</v>
      </c>
      <c r="C11" s="418">
        <v>2</v>
      </c>
      <c r="D11" s="418">
        <v>117</v>
      </c>
      <c r="E11" s="418">
        <v>0</v>
      </c>
      <c r="F11" s="560">
        <v>228</v>
      </c>
    </row>
    <row r="12" spans="1:9" x14ac:dyDescent="0.25">
      <c r="A12" s="449" t="s">
        <v>916</v>
      </c>
      <c r="B12" s="418">
        <v>114</v>
      </c>
      <c r="C12" s="418">
        <v>6</v>
      </c>
      <c r="D12" s="418">
        <v>126</v>
      </c>
      <c r="E12" s="418">
        <v>4</v>
      </c>
      <c r="F12" s="560">
        <v>127</v>
      </c>
    </row>
    <row r="13" spans="1:9" x14ac:dyDescent="0.25">
      <c r="A13" s="449" t="s">
        <v>917</v>
      </c>
      <c r="B13" s="418">
        <v>292</v>
      </c>
      <c r="C13" s="418">
        <v>11</v>
      </c>
      <c r="D13" s="418">
        <v>423</v>
      </c>
      <c r="E13" s="418">
        <v>6</v>
      </c>
      <c r="F13" s="560"/>
    </row>
    <row r="14" spans="1:9" x14ac:dyDescent="0.25">
      <c r="A14" s="559"/>
      <c r="B14" s="418"/>
      <c r="C14" s="418"/>
      <c r="D14" s="418"/>
      <c r="E14" s="418"/>
      <c r="F14" s="560"/>
    </row>
    <row r="15" spans="1:9" x14ac:dyDescent="0.25">
      <c r="A15" s="449" t="s">
        <v>918</v>
      </c>
      <c r="B15" s="418">
        <v>83260</v>
      </c>
      <c r="C15" s="418">
        <v>69671</v>
      </c>
      <c r="D15" s="418">
        <v>121235</v>
      </c>
      <c r="E15" s="418">
        <v>40362</v>
      </c>
      <c r="F15" s="560">
        <v>39.9</v>
      </c>
    </row>
    <row r="16" spans="1:9" x14ac:dyDescent="0.25">
      <c r="A16" s="559" t="s">
        <v>941</v>
      </c>
      <c r="B16" s="418"/>
      <c r="C16" s="418"/>
      <c r="D16" s="418"/>
      <c r="E16" s="418"/>
      <c r="F16" s="560"/>
    </row>
    <row r="17" spans="1:6" x14ac:dyDescent="0.25">
      <c r="A17" s="449" t="s">
        <v>910</v>
      </c>
      <c r="B17" s="418">
        <v>6455</v>
      </c>
      <c r="C17" s="418">
        <v>6855</v>
      </c>
      <c r="D17" s="418">
        <v>10035</v>
      </c>
      <c r="E17" s="418">
        <v>4193</v>
      </c>
      <c r="F17" s="560">
        <v>11.9</v>
      </c>
    </row>
    <row r="18" spans="1:6" x14ac:dyDescent="0.25">
      <c r="A18" s="449" t="s">
        <v>911</v>
      </c>
      <c r="B18" s="418">
        <v>18272</v>
      </c>
      <c r="C18" s="418">
        <v>23559</v>
      </c>
      <c r="D18" s="418">
        <v>32151</v>
      </c>
      <c r="E18" s="418">
        <v>13650</v>
      </c>
      <c r="F18" s="560">
        <v>22.9</v>
      </c>
    </row>
    <row r="19" spans="1:6" x14ac:dyDescent="0.25">
      <c r="A19" s="449" t="s">
        <v>912</v>
      </c>
      <c r="B19" s="418">
        <v>42225</v>
      </c>
      <c r="C19" s="418">
        <v>30603</v>
      </c>
      <c r="D19" s="418">
        <v>59049</v>
      </c>
      <c r="E19" s="418">
        <v>17882</v>
      </c>
      <c r="F19" s="560">
        <v>38.799999999999997</v>
      </c>
    </row>
    <row r="20" spans="1:6" x14ac:dyDescent="0.25">
      <c r="A20" s="449" t="s">
        <v>913</v>
      </c>
      <c r="B20" s="418">
        <v>8666</v>
      </c>
      <c r="C20" s="418">
        <v>5741</v>
      </c>
      <c r="D20" s="418">
        <v>11744</v>
      </c>
      <c r="E20" s="418">
        <v>3523</v>
      </c>
      <c r="F20" s="560">
        <v>59.9</v>
      </c>
    </row>
    <row r="21" spans="1:6" x14ac:dyDescent="0.25">
      <c r="A21" s="449" t="s">
        <v>914</v>
      </c>
      <c r="B21" s="418">
        <v>2676</v>
      </c>
      <c r="C21" s="418">
        <v>939</v>
      </c>
      <c r="D21" s="418">
        <v>3089</v>
      </c>
      <c r="E21" s="418">
        <v>551</v>
      </c>
      <c r="F21" s="560">
        <v>104.4</v>
      </c>
    </row>
    <row r="22" spans="1:6" x14ac:dyDescent="0.25">
      <c r="A22" s="449" t="s">
        <v>915</v>
      </c>
      <c r="B22" s="418">
        <v>1121</v>
      </c>
      <c r="C22" s="418">
        <v>288</v>
      </c>
      <c r="D22" s="418">
        <v>1121</v>
      </c>
      <c r="E22" s="418">
        <v>157</v>
      </c>
      <c r="F22" s="560">
        <v>138.5</v>
      </c>
    </row>
    <row r="23" spans="1:6" x14ac:dyDescent="0.25">
      <c r="A23" s="449" t="s">
        <v>916</v>
      </c>
      <c r="B23" s="418">
        <v>652</v>
      </c>
      <c r="C23" s="418">
        <v>581</v>
      </c>
      <c r="D23" s="418">
        <v>933</v>
      </c>
      <c r="E23" s="418">
        <v>341</v>
      </c>
      <c r="F23" s="560">
        <v>79.400000000000006</v>
      </c>
    </row>
    <row r="24" spans="1:6" x14ac:dyDescent="0.25">
      <c r="A24" s="449" t="s">
        <v>917</v>
      </c>
      <c r="B24" s="418">
        <v>3193</v>
      </c>
      <c r="C24" s="418">
        <v>1106</v>
      </c>
      <c r="D24" s="418">
        <v>3113</v>
      </c>
      <c r="E24" s="418">
        <v>65</v>
      </c>
      <c r="F24" s="560">
        <v>140.30000000000001</v>
      </c>
    </row>
    <row r="25" spans="1:6" x14ac:dyDescent="0.25">
      <c r="A25" s="559"/>
      <c r="B25" s="418"/>
      <c r="C25" s="418"/>
      <c r="D25" s="418"/>
      <c r="E25" s="418"/>
      <c r="F25" s="560"/>
    </row>
    <row r="26" spans="1:6" x14ac:dyDescent="0.25">
      <c r="A26" s="449" t="s">
        <v>919</v>
      </c>
      <c r="B26" s="418">
        <v>36533</v>
      </c>
      <c r="C26" s="418">
        <v>3301</v>
      </c>
      <c r="D26" s="418">
        <v>44590</v>
      </c>
      <c r="E26" s="418">
        <v>1104</v>
      </c>
      <c r="F26" s="560">
        <v>19.600000000000001</v>
      </c>
    </row>
    <row r="27" spans="1:6" x14ac:dyDescent="0.25">
      <c r="A27" s="559" t="s">
        <v>941</v>
      </c>
      <c r="B27" s="418"/>
      <c r="C27" s="418"/>
      <c r="D27" s="418"/>
      <c r="E27" s="418"/>
      <c r="F27" s="560"/>
    </row>
    <row r="28" spans="1:6" x14ac:dyDescent="0.25">
      <c r="A28" s="449" t="s">
        <v>910</v>
      </c>
      <c r="B28" s="418">
        <v>16595</v>
      </c>
      <c r="C28" s="418">
        <v>698</v>
      </c>
      <c r="D28" s="418">
        <v>18327</v>
      </c>
      <c r="E28" s="418">
        <v>294</v>
      </c>
      <c r="F28" s="560">
        <v>7.5</v>
      </c>
    </row>
    <row r="29" spans="1:6" x14ac:dyDescent="0.25">
      <c r="A29" s="449" t="s">
        <v>911</v>
      </c>
      <c r="B29" s="418">
        <v>15038</v>
      </c>
      <c r="C29" s="418">
        <v>1504</v>
      </c>
      <c r="D29" s="418">
        <v>19657</v>
      </c>
      <c r="E29" s="418">
        <v>274</v>
      </c>
      <c r="F29" s="560">
        <v>17.5</v>
      </c>
    </row>
    <row r="30" spans="1:6" x14ac:dyDescent="0.25">
      <c r="A30" s="449" t="s">
        <v>912</v>
      </c>
      <c r="B30" s="418">
        <v>4750</v>
      </c>
      <c r="C30" s="418">
        <v>668</v>
      </c>
      <c r="D30" s="418">
        <v>6355</v>
      </c>
      <c r="E30" s="418">
        <v>430</v>
      </c>
      <c r="F30" s="560">
        <v>55.9</v>
      </c>
    </row>
    <row r="31" spans="1:6" x14ac:dyDescent="0.25">
      <c r="A31" s="449" t="s">
        <v>913</v>
      </c>
      <c r="B31" s="418">
        <v>94</v>
      </c>
      <c r="C31" s="418">
        <v>240</v>
      </c>
      <c r="D31" s="418">
        <v>150</v>
      </c>
      <c r="E31" s="418">
        <v>65</v>
      </c>
      <c r="F31" s="560">
        <v>132.1</v>
      </c>
    </row>
    <row r="32" spans="1:6" x14ac:dyDescent="0.25">
      <c r="A32" s="449" t="s">
        <v>914</v>
      </c>
      <c r="B32" s="418">
        <v>28</v>
      </c>
      <c r="C32" s="418">
        <v>45</v>
      </c>
      <c r="D32" s="418">
        <v>35</v>
      </c>
      <c r="E32" s="418">
        <v>12</v>
      </c>
      <c r="F32" s="560">
        <v>209.3</v>
      </c>
    </row>
    <row r="33" spans="1:6" x14ac:dyDescent="0.25">
      <c r="A33" s="449" t="s">
        <v>915</v>
      </c>
      <c r="B33" s="418">
        <v>0</v>
      </c>
      <c r="C33" s="418">
        <v>3</v>
      </c>
      <c r="D33" s="418">
        <v>1</v>
      </c>
      <c r="E33" s="418">
        <v>1</v>
      </c>
      <c r="F33" s="560">
        <v>246.6</v>
      </c>
    </row>
    <row r="34" spans="1:6" x14ac:dyDescent="0.25">
      <c r="A34" s="449" t="s">
        <v>916</v>
      </c>
      <c r="B34" s="418">
        <v>27</v>
      </c>
      <c r="C34" s="418">
        <v>141</v>
      </c>
      <c r="D34" s="418">
        <v>66</v>
      </c>
      <c r="E34" s="418">
        <v>28</v>
      </c>
      <c r="F34" s="560">
        <v>156.5</v>
      </c>
    </row>
    <row r="35" spans="1:6" x14ac:dyDescent="0.25">
      <c r="A35" s="449" t="s">
        <v>917</v>
      </c>
      <c r="B35" s="418">
        <v>0</v>
      </c>
      <c r="C35" s="418"/>
      <c r="D35" s="418">
        <v>0</v>
      </c>
      <c r="E35" s="418"/>
      <c r="F35" s="560"/>
    </row>
    <row r="36" spans="1:6" x14ac:dyDescent="0.25">
      <c r="A36" s="559"/>
      <c r="B36" s="418"/>
      <c r="C36" s="418"/>
      <c r="D36" s="418"/>
      <c r="E36" s="418"/>
      <c r="F36" s="560"/>
    </row>
    <row r="37" spans="1:6" x14ac:dyDescent="0.25">
      <c r="A37" s="449" t="s">
        <v>920</v>
      </c>
      <c r="B37" s="418">
        <v>28629</v>
      </c>
      <c r="C37" s="418">
        <v>4573</v>
      </c>
      <c r="D37" s="418">
        <v>30483</v>
      </c>
      <c r="E37" s="418">
        <v>1854</v>
      </c>
      <c r="F37" s="560">
        <v>12.3</v>
      </c>
    </row>
    <row r="38" spans="1:6" x14ac:dyDescent="0.25">
      <c r="A38" s="559" t="s">
        <v>941</v>
      </c>
      <c r="B38" s="418"/>
      <c r="C38" s="418"/>
      <c r="D38" s="418"/>
      <c r="E38" s="418"/>
      <c r="F38" s="560"/>
    </row>
    <row r="39" spans="1:6" x14ac:dyDescent="0.25">
      <c r="A39" s="449" t="s">
        <v>1184</v>
      </c>
      <c r="B39" s="418">
        <v>16246</v>
      </c>
      <c r="C39" s="418">
        <v>3161</v>
      </c>
      <c r="D39" s="418">
        <v>17469</v>
      </c>
      <c r="E39" s="418">
        <v>1223</v>
      </c>
      <c r="F39" s="560">
        <v>4.7</v>
      </c>
    </row>
    <row r="40" spans="1:6" x14ac:dyDescent="0.25">
      <c r="A40" s="449" t="s">
        <v>1185</v>
      </c>
      <c r="B40" s="418">
        <v>6808</v>
      </c>
      <c r="C40" s="418">
        <v>715</v>
      </c>
      <c r="D40" s="418">
        <v>7123</v>
      </c>
      <c r="E40" s="418">
        <v>315</v>
      </c>
      <c r="F40" s="560">
        <v>8.9</v>
      </c>
    </row>
    <row r="41" spans="1:6" x14ac:dyDescent="0.25">
      <c r="A41" s="449" t="s">
        <v>1186</v>
      </c>
      <c r="B41" s="418">
        <v>3032</v>
      </c>
      <c r="C41" s="418">
        <v>339</v>
      </c>
      <c r="D41" s="418">
        <v>3196</v>
      </c>
      <c r="E41" s="418">
        <v>163</v>
      </c>
      <c r="F41" s="560">
        <v>17.5</v>
      </c>
    </row>
    <row r="42" spans="1:6" x14ac:dyDescent="0.25">
      <c r="A42" s="449" t="s">
        <v>1187</v>
      </c>
      <c r="B42" s="418">
        <v>1247</v>
      </c>
      <c r="C42" s="418">
        <v>183</v>
      </c>
      <c r="D42" s="418">
        <v>1327</v>
      </c>
      <c r="E42" s="418">
        <v>81</v>
      </c>
      <c r="F42" s="560">
        <v>34.4</v>
      </c>
    </row>
    <row r="43" spans="1:6" x14ac:dyDescent="0.25">
      <c r="A43" s="449" t="s">
        <v>1188</v>
      </c>
      <c r="B43" s="418">
        <v>538</v>
      </c>
      <c r="C43" s="418">
        <v>148</v>
      </c>
      <c r="D43" s="418">
        <v>597</v>
      </c>
      <c r="E43" s="418">
        <v>59</v>
      </c>
      <c r="F43" s="560">
        <v>68.3</v>
      </c>
    </row>
    <row r="44" spans="1:6" x14ac:dyDescent="0.25">
      <c r="A44" s="449" t="s">
        <v>1189</v>
      </c>
      <c r="B44" s="418">
        <v>224</v>
      </c>
      <c r="C44" s="418">
        <v>19</v>
      </c>
      <c r="D44" s="418">
        <v>231</v>
      </c>
      <c r="E44" s="418">
        <v>7</v>
      </c>
      <c r="F44" s="560">
        <v>98.5</v>
      </c>
    </row>
    <row r="45" spans="1:6" x14ac:dyDescent="0.25">
      <c r="A45" s="449" t="s">
        <v>1190</v>
      </c>
      <c r="B45" s="418">
        <v>20</v>
      </c>
      <c r="C45" s="418">
        <v>2</v>
      </c>
      <c r="D45" s="418">
        <v>22</v>
      </c>
      <c r="E45" s="418">
        <v>2</v>
      </c>
      <c r="F45" s="560">
        <v>34.4</v>
      </c>
    </row>
    <row r="46" spans="1:6" x14ac:dyDescent="0.25">
      <c r="A46" s="449" t="s">
        <v>917</v>
      </c>
      <c r="B46" s="418">
        <v>513</v>
      </c>
      <c r="C46" s="418">
        <v>5</v>
      </c>
      <c r="D46" s="418">
        <v>517</v>
      </c>
      <c r="E46" s="418">
        <v>4</v>
      </c>
      <c r="F46" s="560">
        <v>119.3</v>
      </c>
    </row>
    <row r="47" spans="1:6" x14ac:dyDescent="0.25">
      <c r="A47" s="559"/>
      <c r="B47" s="418"/>
      <c r="C47" s="418"/>
      <c r="D47" s="418"/>
      <c r="E47" s="418"/>
      <c r="F47" s="560"/>
    </row>
    <row r="48" spans="1:6" x14ac:dyDescent="0.25">
      <c r="A48" s="449" t="s">
        <v>921</v>
      </c>
      <c r="B48" s="418">
        <v>16432</v>
      </c>
      <c r="C48" s="418">
        <v>20060</v>
      </c>
      <c r="D48" s="418">
        <v>31938</v>
      </c>
      <c r="E48" s="418">
        <v>16560</v>
      </c>
      <c r="F48" s="560">
        <v>29.4</v>
      </c>
    </row>
    <row r="49" spans="1:6" x14ac:dyDescent="0.25">
      <c r="A49" s="559" t="s">
        <v>941</v>
      </c>
      <c r="B49" s="418"/>
      <c r="C49" s="418"/>
      <c r="D49" s="418"/>
      <c r="E49" s="418"/>
      <c r="F49" s="560"/>
    </row>
    <row r="50" spans="1:6" x14ac:dyDescent="0.25">
      <c r="A50" s="449" t="s">
        <v>1184</v>
      </c>
      <c r="B50" s="418">
        <v>5009</v>
      </c>
      <c r="C50" s="418">
        <v>10727</v>
      </c>
      <c r="D50" s="418">
        <v>13735</v>
      </c>
      <c r="E50" s="418">
        <v>8818</v>
      </c>
      <c r="F50" s="560">
        <v>10.5</v>
      </c>
    </row>
    <row r="51" spans="1:6" x14ac:dyDescent="0.25">
      <c r="A51" s="449" t="s">
        <v>1185</v>
      </c>
      <c r="B51" s="418">
        <v>4473</v>
      </c>
      <c r="C51" s="418">
        <v>5081</v>
      </c>
      <c r="D51" s="418">
        <v>8542</v>
      </c>
      <c r="E51" s="418">
        <v>4309</v>
      </c>
      <c r="F51" s="560">
        <v>21.1</v>
      </c>
    </row>
    <row r="52" spans="1:6" x14ac:dyDescent="0.25">
      <c r="A52" s="449" t="s">
        <v>1186</v>
      </c>
      <c r="B52" s="418">
        <v>2528</v>
      </c>
      <c r="C52" s="418">
        <v>2482</v>
      </c>
      <c r="D52" s="418">
        <v>4257</v>
      </c>
      <c r="E52" s="418">
        <v>2072</v>
      </c>
      <c r="F52" s="560">
        <v>36</v>
      </c>
    </row>
    <row r="53" spans="1:6" x14ac:dyDescent="0.25">
      <c r="A53" s="449" t="s">
        <v>1187</v>
      </c>
      <c r="B53" s="418">
        <v>1690</v>
      </c>
      <c r="C53" s="418">
        <v>827</v>
      </c>
      <c r="D53" s="418">
        <v>2083</v>
      </c>
      <c r="E53" s="418">
        <v>609</v>
      </c>
      <c r="F53" s="560">
        <v>41.9</v>
      </c>
    </row>
    <row r="54" spans="1:6" x14ac:dyDescent="0.25">
      <c r="A54" s="449" t="s">
        <v>1188</v>
      </c>
      <c r="B54" s="418">
        <v>1281</v>
      </c>
      <c r="C54" s="418">
        <v>423</v>
      </c>
      <c r="D54" s="418">
        <v>1552</v>
      </c>
      <c r="E54" s="418">
        <v>341</v>
      </c>
      <c r="F54" s="560">
        <v>48.6</v>
      </c>
    </row>
    <row r="55" spans="1:6" x14ac:dyDescent="0.25">
      <c r="A55" s="449" t="s">
        <v>1189</v>
      </c>
      <c r="B55" s="418">
        <v>871</v>
      </c>
      <c r="C55" s="418">
        <v>169</v>
      </c>
      <c r="D55" s="418">
        <v>930</v>
      </c>
      <c r="E55" s="418">
        <v>138</v>
      </c>
      <c r="F55" s="560">
        <v>64</v>
      </c>
    </row>
    <row r="56" spans="1:6" x14ac:dyDescent="0.25">
      <c r="A56" s="449" t="s">
        <v>1190</v>
      </c>
      <c r="B56" s="418">
        <v>35</v>
      </c>
      <c r="C56" s="418">
        <v>89</v>
      </c>
      <c r="D56" s="418">
        <v>81</v>
      </c>
      <c r="E56" s="418">
        <v>42</v>
      </c>
      <c r="F56" s="560">
        <v>47</v>
      </c>
    </row>
    <row r="57" spans="1:6" x14ac:dyDescent="0.25">
      <c r="A57" s="449" t="s">
        <v>917</v>
      </c>
      <c r="B57" s="418">
        <v>546</v>
      </c>
      <c r="C57" s="418">
        <v>263</v>
      </c>
      <c r="D57" s="418">
        <v>758</v>
      </c>
      <c r="E57" s="418">
        <v>231</v>
      </c>
      <c r="F57" s="560">
        <v>311</v>
      </c>
    </row>
    <row r="58" spans="1:6" x14ac:dyDescent="0.25">
      <c r="A58" s="449"/>
      <c r="B58" s="418"/>
      <c r="C58" s="418"/>
      <c r="D58" s="418"/>
      <c r="E58" s="418"/>
      <c r="F58" s="560"/>
    </row>
    <row r="59" spans="1:6" x14ac:dyDescent="0.25">
      <c r="A59" s="445" t="s">
        <v>922</v>
      </c>
      <c r="B59" s="561">
        <v>1841</v>
      </c>
      <c r="C59" s="561">
        <v>25</v>
      </c>
      <c r="D59" s="561">
        <v>1849</v>
      </c>
      <c r="E59" s="561">
        <v>6</v>
      </c>
      <c r="F59" s="421">
        <v>100</v>
      </c>
    </row>
    <row r="60" spans="1:6" ht="17.25" customHeight="1" x14ac:dyDescent="0.25">
      <c r="A60" s="2760" t="s">
        <v>1452</v>
      </c>
      <c r="B60" s="2760"/>
      <c r="C60" s="2760"/>
      <c r="D60" s="2760"/>
      <c r="E60" s="2760"/>
      <c r="F60" s="2760"/>
    </row>
    <row r="61" spans="1:6" x14ac:dyDescent="0.25">
      <c r="A61" s="562" t="s">
        <v>924</v>
      </c>
      <c r="B61" s="879"/>
      <c r="C61" s="879"/>
      <c r="D61" s="879"/>
      <c r="E61" s="879"/>
      <c r="F61" s="563"/>
    </row>
    <row r="62" spans="1:6" x14ac:dyDescent="0.25">
      <c r="B62" s="898"/>
      <c r="C62" s="898"/>
      <c r="D62" s="898"/>
      <c r="E62" s="898"/>
      <c r="F62" s="1151"/>
    </row>
    <row r="70" spans="1:1" x14ac:dyDescent="0.25">
      <c r="A70" s="1143"/>
    </row>
    <row r="71" spans="1:1" x14ac:dyDescent="0.25">
      <c r="A71" s="1143"/>
    </row>
    <row r="72" spans="1:1" x14ac:dyDescent="0.25">
      <c r="A72" s="1143"/>
    </row>
  </sheetData>
  <mergeCells count="2">
    <mergeCell ref="A1:F1"/>
    <mergeCell ref="A60:F60"/>
  </mergeCells>
  <pageMargins left="0.7" right="0.7" top="0.75" bottom="0.75" header="0.3" footer="0.3"/>
  <pageSetup paperSize="9" scale="8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16"/>
  <sheetViews>
    <sheetView view="pageBreakPreview" zoomScaleNormal="100" zoomScaleSheetLayoutView="100" workbookViewId="0">
      <selection activeCell="F27" sqref="F27"/>
    </sheetView>
  </sheetViews>
  <sheetFormatPr defaultRowHeight="15" x14ac:dyDescent="0.25"/>
  <cols>
    <col min="1" max="1" width="26.6640625" style="896" customWidth="1"/>
    <col min="2" max="9" width="13.6640625" style="896" customWidth="1"/>
    <col min="10" max="16384" width="9.33203125" style="983"/>
  </cols>
  <sheetData>
    <row r="1" spans="1:9" x14ac:dyDescent="0.25">
      <c r="A1" s="278" t="s">
        <v>943</v>
      </c>
    </row>
    <row r="2" spans="1:9" x14ac:dyDescent="0.25">
      <c r="A2" s="564"/>
    </row>
    <row r="3" spans="1:9" x14ac:dyDescent="0.25">
      <c r="A3" s="900"/>
      <c r="B3" s="2762" t="s">
        <v>850</v>
      </c>
      <c r="C3" s="2762"/>
      <c r="D3" s="2762" t="s">
        <v>851</v>
      </c>
      <c r="E3" s="2762"/>
      <c r="F3" s="2762" t="s">
        <v>852</v>
      </c>
      <c r="G3" s="2763"/>
      <c r="H3" s="2763" t="s">
        <v>425</v>
      </c>
      <c r="I3" s="2763"/>
    </row>
    <row r="4" spans="1:9" x14ac:dyDescent="0.25">
      <c r="A4" s="2764" t="s">
        <v>130</v>
      </c>
      <c r="B4" s="2742" t="s">
        <v>824</v>
      </c>
      <c r="C4" s="2742" t="s">
        <v>853</v>
      </c>
      <c r="D4" s="2742" t="s">
        <v>824</v>
      </c>
      <c r="E4" s="2742" t="s">
        <v>853</v>
      </c>
      <c r="F4" s="2742" t="s">
        <v>824</v>
      </c>
      <c r="G4" s="2742" t="s">
        <v>853</v>
      </c>
      <c r="H4" s="2742" t="s">
        <v>824</v>
      </c>
      <c r="I4" s="2742" t="s">
        <v>853</v>
      </c>
    </row>
    <row r="5" spans="1:9" ht="15.75" thickBot="1" x14ac:dyDescent="0.3">
      <c r="A5" s="2765"/>
      <c r="B5" s="2761"/>
      <c r="C5" s="2761"/>
      <c r="D5" s="2761"/>
      <c r="E5" s="2761"/>
      <c r="F5" s="2761"/>
      <c r="G5" s="2761"/>
      <c r="H5" s="2761"/>
      <c r="I5" s="2761"/>
    </row>
    <row r="6" spans="1:9" x14ac:dyDescent="0.25">
      <c r="A6" s="997" t="s">
        <v>854</v>
      </c>
      <c r="B6" s="1155">
        <v>813</v>
      </c>
      <c r="C6" s="1155">
        <v>65</v>
      </c>
      <c r="D6" s="1155">
        <v>1001</v>
      </c>
      <c r="E6" s="1155">
        <v>80</v>
      </c>
      <c r="F6" s="1155"/>
      <c r="G6" s="1155"/>
      <c r="H6" s="1155">
        <v>1814</v>
      </c>
      <c r="I6" s="1155">
        <v>145</v>
      </c>
    </row>
    <row r="7" spans="1:9" x14ac:dyDescent="0.25">
      <c r="A7" s="997" t="s">
        <v>855</v>
      </c>
      <c r="B7" s="1155">
        <v>124</v>
      </c>
      <c r="C7" s="1155">
        <v>10</v>
      </c>
      <c r="D7" s="1155">
        <v>157</v>
      </c>
      <c r="E7" s="1155">
        <v>13</v>
      </c>
      <c r="F7" s="1155"/>
      <c r="G7" s="1155"/>
      <c r="H7" s="1155">
        <v>281</v>
      </c>
      <c r="I7" s="1155">
        <v>22</v>
      </c>
    </row>
    <row r="8" spans="1:9" x14ac:dyDescent="0.25">
      <c r="A8" s="997" t="s">
        <v>856</v>
      </c>
      <c r="B8" s="1154">
        <v>265</v>
      </c>
      <c r="C8" s="1154">
        <v>21</v>
      </c>
      <c r="D8" s="1155"/>
      <c r="E8" s="1155"/>
      <c r="F8" s="1154">
        <v>7395</v>
      </c>
      <c r="G8" s="1154">
        <v>592</v>
      </c>
      <c r="H8" s="1154">
        <v>7660</v>
      </c>
      <c r="I8" s="1154">
        <v>613</v>
      </c>
    </row>
    <row r="9" spans="1:9" x14ac:dyDescent="0.25">
      <c r="A9" s="997" t="s">
        <v>857</v>
      </c>
      <c r="B9" s="1154"/>
      <c r="C9" s="1154"/>
      <c r="D9" s="1155">
        <v>20</v>
      </c>
      <c r="E9" s="1155">
        <v>2</v>
      </c>
      <c r="F9" s="1154"/>
      <c r="G9" s="1154"/>
      <c r="H9" s="1154">
        <v>20</v>
      </c>
      <c r="I9" s="1154">
        <v>2</v>
      </c>
    </row>
    <row r="10" spans="1:9" x14ac:dyDescent="0.25">
      <c r="A10" s="997" t="s">
        <v>858</v>
      </c>
      <c r="B10" s="1154"/>
      <c r="C10" s="1154"/>
      <c r="D10" s="1155">
        <v>0</v>
      </c>
      <c r="E10" s="1155">
        <v>0</v>
      </c>
      <c r="F10" s="1154"/>
      <c r="G10" s="1154"/>
      <c r="H10" s="1154">
        <v>0</v>
      </c>
      <c r="I10" s="1154">
        <v>0</v>
      </c>
    </row>
    <row r="11" spans="1:9" x14ac:dyDescent="0.25">
      <c r="A11" s="997" t="s">
        <v>750</v>
      </c>
      <c r="B11" s="1154">
        <v>-549</v>
      </c>
      <c r="C11" s="1154">
        <v>-44</v>
      </c>
      <c r="D11" s="1154"/>
      <c r="E11" s="1154"/>
      <c r="F11" s="1154"/>
      <c r="G11" s="1154"/>
      <c r="H11" s="1154">
        <v>-549</v>
      </c>
      <c r="I11" s="1154">
        <v>-44</v>
      </c>
    </row>
    <row r="12" spans="1:9" x14ac:dyDescent="0.25">
      <c r="A12" s="997" t="s">
        <v>859</v>
      </c>
      <c r="B12" s="1154">
        <v>910</v>
      </c>
      <c r="C12" s="1154">
        <v>73</v>
      </c>
      <c r="D12" s="1154"/>
      <c r="E12" s="1154"/>
      <c r="F12" s="1154"/>
      <c r="G12" s="1154"/>
      <c r="H12" s="1154">
        <v>910</v>
      </c>
      <c r="I12" s="1154">
        <v>73</v>
      </c>
    </row>
    <row r="13" spans="1:9" x14ac:dyDescent="0.25">
      <c r="A13" s="997" t="s">
        <v>860</v>
      </c>
      <c r="B13" s="1154">
        <v>405</v>
      </c>
      <c r="C13" s="1154">
        <v>32</v>
      </c>
      <c r="D13" s="1154"/>
      <c r="E13" s="1154"/>
      <c r="F13" s="1154"/>
      <c r="G13" s="1154"/>
      <c r="H13" s="1154">
        <v>405</v>
      </c>
      <c r="I13" s="1154">
        <v>32</v>
      </c>
    </row>
    <row r="14" spans="1:9" x14ac:dyDescent="0.25">
      <c r="A14" s="996" t="s">
        <v>861</v>
      </c>
      <c r="B14" s="1154">
        <v>488</v>
      </c>
      <c r="C14" s="1154">
        <v>39</v>
      </c>
      <c r="D14" s="1154"/>
      <c r="E14" s="1154"/>
      <c r="F14" s="1154"/>
      <c r="G14" s="1154"/>
      <c r="H14" s="1154">
        <v>488</v>
      </c>
      <c r="I14" s="1154">
        <v>39</v>
      </c>
    </row>
    <row r="15" spans="1:9" x14ac:dyDescent="0.25">
      <c r="A15" s="994" t="s">
        <v>425</v>
      </c>
      <c r="B15" s="1153">
        <v>2457</v>
      </c>
      <c r="C15" s="1153">
        <v>197</v>
      </c>
      <c r="D15" s="1153">
        <v>1178</v>
      </c>
      <c r="E15" s="1153">
        <v>94</v>
      </c>
      <c r="F15" s="1153">
        <v>7395</v>
      </c>
      <c r="G15" s="1153">
        <v>592</v>
      </c>
      <c r="H15" s="1153">
        <v>11030</v>
      </c>
      <c r="I15" s="1153">
        <v>882</v>
      </c>
    </row>
    <row r="16" spans="1:9" x14ac:dyDescent="0.25">
      <c r="A16" s="423" t="s">
        <v>944</v>
      </c>
      <c r="B16" s="280"/>
      <c r="C16" s="280"/>
      <c r="D16" s="280"/>
      <c r="E16" s="280"/>
      <c r="F16" s="280"/>
      <c r="G16" s="280"/>
      <c r="H16" s="280"/>
      <c r="I16" s="280"/>
    </row>
  </sheetData>
  <mergeCells count="13">
    <mergeCell ref="A4:A5"/>
    <mergeCell ref="B4:B5"/>
    <mergeCell ref="C4:C5"/>
    <mergeCell ref="D4:D5"/>
    <mergeCell ref="E4:E5"/>
    <mergeCell ref="H4:H5"/>
    <mergeCell ref="I4:I5"/>
    <mergeCell ref="B3:C3"/>
    <mergeCell ref="D3:E3"/>
    <mergeCell ref="F3:G3"/>
    <mergeCell ref="H3:I3"/>
    <mergeCell ref="F4:F5"/>
    <mergeCell ref="G4:G5"/>
  </mergeCells>
  <pageMargins left="0.7" right="0.7" top="0.75" bottom="0.75" header="0.3" footer="0.3"/>
  <pageSetup paperSize="9" scale="8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99"/>
  </sheetPr>
  <dimension ref="A1:I66"/>
  <sheetViews>
    <sheetView view="pageLayout" topLeftCell="A37" zoomScaleNormal="100" zoomScaleSheetLayoutView="80" workbookViewId="0">
      <selection activeCell="E21" sqref="E21"/>
    </sheetView>
  </sheetViews>
  <sheetFormatPr defaultColWidth="10.6640625" defaultRowHeight="15" x14ac:dyDescent="0.25"/>
  <cols>
    <col min="1" max="2" width="44" style="265" customWidth="1"/>
    <col min="3" max="3" width="15.5" style="265" customWidth="1"/>
    <col min="4" max="4" width="15.1640625" style="265" customWidth="1"/>
    <col min="5" max="6" width="19.83203125" style="265" customWidth="1"/>
    <col min="7" max="7" width="17.5" style="265" customWidth="1"/>
    <col min="8" max="16384" width="10.6640625" style="265"/>
  </cols>
  <sheetData>
    <row r="1" spans="1:9" ht="13.5" customHeight="1" x14ac:dyDescent="0.25">
      <c r="A1" s="722" t="s">
        <v>945</v>
      </c>
      <c r="B1" s="276"/>
      <c r="C1" s="300"/>
      <c r="D1" s="300"/>
      <c r="E1" s="300"/>
      <c r="F1" s="300"/>
      <c r="G1" s="276"/>
      <c r="I1" s="276"/>
    </row>
    <row r="2" spans="1:9" ht="13.5" customHeight="1" x14ac:dyDescent="0.25">
      <c r="A2" s="276"/>
      <c r="B2" s="276"/>
      <c r="C2" s="300"/>
      <c r="D2" s="300"/>
      <c r="E2" s="300"/>
      <c r="F2" s="300"/>
      <c r="G2" s="300"/>
    </row>
    <row r="3" spans="1:9" ht="13.5" customHeight="1" x14ac:dyDescent="0.25">
      <c r="A3" s="187" t="s">
        <v>946</v>
      </c>
      <c r="B3" s="187"/>
      <c r="C3" s="301"/>
      <c r="D3" s="301"/>
      <c r="E3" s="301"/>
      <c r="F3" s="301"/>
      <c r="G3" s="301"/>
    </row>
    <row r="4" spans="1:9" ht="13.5" customHeight="1" x14ac:dyDescent="0.25">
      <c r="A4" s="2267" t="s">
        <v>1475</v>
      </c>
      <c r="B4" s="2268"/>
      <c r="C4" s="301"/>
      <c r="D4" s="301"/>
      <c r="E4" s="301"/>
      <c r="F4" s="301"/>
      <c r="G4" s="301"/>
    </row>
    <row r="5" spans="1:9" ht="13.5" customHeight="1" x14ac:dyDescent="0.25">
      <c r="A5" s="302" t="s">
        <v>1363</v>
      </c>
      <c r="B5" s="303"/>
      <c r="C5" s="304"/>
      <c r="D5" s="304"/>
      <c r="E5" s="304"/>
      <c r="F5" s="304"/>
      <c r="G5" s="304"/>
    </row>
    <row r="6" spans="1:9" ht="13.5" customHeight="1" x14ac:dyDescent="0.25">
      <c r="A6" s="288"/>
      <c r="B6" s="288"/>
      <c r="C6" s="305"/>
      <c r="D6" s="305"/>
      <c r="E6" s="306"/>
      <c r="F6" s="306"/>
      <c r="G6" s="306"/>
    </row>
    <row r="7" spans="1:9" ht="13.5" customHeight="1" x14ac:dyDescent="0.25">
      <c r="A7" s="268"/>
      <c r="B7" s="268"/>
      <c r="C7" s="307"/>
      <c r="D7" s="308"/>
      <c r="E7" s="308"/>
      <c r="F7" s="307"/>
      <c r="G7" s="308"/>
    </row>
    <row r="8" spans="1:9" ht="13.5" customHeight="1" x14ac:dyDescent="0.25">
      <c r="A8" s="268"/>
      <c r="B8" s="268"/>
      <c r="C8" s="309"/>
      <c r="D8" s="310"/>
      <c r="E8" s="310"/>
      <c r="F8" s="309"/>
      <c r="G8" s="308"/>
    </row>
    <row r="9" spans="1:9" ht="13.5" customHeight="1" x14ac:dyDescent="0.25">
      <c r="A9" s="288"/>
      <c r="B9" s="288"/>
      <c r="C9" s="305"/>
      <c r="D9" s="311"/>
      <c r="E9" s="311"/>
      <c r="F9" s="305"/>
      <c r="G9" s="306"/>
    </row>
    <row r="10" spans="1:9" ht="13.5" customHeight="1" x14ac:dyDescent="0.25">
      <c r="A10" s="312"/>
      <c r="B10" s="312"/>
      <c r="C10" s="313"/>
      <c r="D10" s="314"/>
      <c r="E10" s="314"/>
      <c r="F10" s="313"/>
      <c r="G10" s="314"/>
    </row>
    <row r="11" spans="1:9" ht="13.5" customHeight="1" x14ac:dyDescent="0.25">
      <c r="A11" s="289"/>
      <c r="B11" s="289"/>
      <c r="C11" s="307"/>
      <c r="D11" s="308"/>
      <c r="E11" s="308"/>
      <c r="F11" s="315"/>
      <c r="G11" s="316"/>
    </row>
    <row r="12" spans="1:9" ht="13.5" customHeight="1" x14ac:dyDescent="0.25">
      <c r="A12" s="289"/>
      <c r="B12" s="289"/>
      <c r="C12" s="317"/>
      <c r="D12" s="310"/>
      <c r="E12" s="310"/>
      <c r="F12" s="318"/>
      <c r="G12" s="319"/>
    </row>
    <row r="13" spans="1:9" ht="13.5" customHeight="1" x14ac:dyDescent="0.25">
      <c r="A13" s="320"/>
      <c r="B13" s="320"/>
      <c r="C13" s="321"/>
      <c r="D13" s="311"/>
      <c r="E13" s="311"/>
      <c r="F13" s="322"/>
      <c r="G13" s="305"/>
      <c r="H13" s="323"/>
    </row>
    <row r="14" spans="1:9" ht="13.5" customHeight="1" x14ac:dyDescent="0.25">
      <c r="A14" s="308"/>
      <c r="B14" s="308"/>
      <c r="C14" s="308"/>
      <c r="D14" s="308"/>
      <c r="E14" s="308"/>
      <c r="F14" s="307"/>
      <c r="G14" s="324"/>
      <c r="H14" s="323"/>
    </row>
    <row r="15" spans="1:9" ht="13.5" customHeight="1" x14ac:dyDescent="0.25">
      <c r="A15" s="288"/>
      <c r="B15" s="288"/>
      <c r="C15" s="325"/>
      <c r="D15" s="326"/>
      <c r="E15" s="326"/>
      <c r="F15" s="325"/>
      <c r="G15" s="325"/>
      <c r="H15" s="323"/>
    </row>
    <row r="16" spans="1:9" ht="13.5" customHeight="1" x14ac:dyDescent="0.25">
      <c r="A16" s="327"/>
      <c r="B16" s="327"/>
      <c r="C16" s="304"/>
      <c r="D16" s="304"/>
      <c r="E16" s="304"/>
      <c r="F16" s="304"/>
      <c r="G16" s="301"/>
      <c r="H16" s="323"/>
    </row>
    <row r="17" spans="1:8" ht="13.5" customHeight="1" x14ac:dyDescent="0.25">
      <c r="A17" s="328"/>
      <c r="B17" s="328"/>
      <c r="C17" s="328"/>
      <c r="D17" s="328"/>
      <c r="E17" s="328"/>
      <c r="F17" s="329"/>
      <c r="G17" s="301"/>
      <c r="H17" s="323"/>
    </row>
    <row r="18" spans="1:8" ht="13.5" customHeight="1" x14ac:dyDescent="0.25">
      <c r="A18" s="328"/>
      <c r="B18" s="328"/>
      <c r="C18" s="328"/>
      <c r="D18" s="328"/>
      <c r="E18" s="328"/>
      <c r="F18" s="329"/>
      <c r="G18" s="301"/>
      <c r="H18" s="323"/>
    </row>
    <row r="19" spans="1:8" ht="13.5" customHeight="1" x14ac:dyDescent="0.25">
      <c r="A19" s="330"/>
      <c r="B19" s="330"/>
      <c r="C19" s="330"/>
      <c r="D19" s="330"/>
      <c r="E19" s="330"/>
      <c r="F19" s="331"/>
      <c r="G19" s="301"/>
      <c r="H19" s="323"/>
    </row>
    <row r="20" spans="1:8" ht="13.5" customHeight="1" x14ac:dyDescent="0.25">
      <c r="A20" s="330"/>
      <c r="B20" s="330"/>
      <c r="C20" s="330"/>
      <c r="D20" s="330"/>
      <c r="E20" s="330"/>
      <c r="F20" s="331"/>
      <c r="H20" s="323"/>
    </row>
    <row r="21" spans="1:8" ht="13.5" customHeight="1" x14ac:dyDescent="0.25">
      <c r="C21" s="187"/>
      <c r="D21" s="327"/>
      <c r="E21" s="327"/>
      <c r="F21" s="327"/>
      <c r="H21" s="323"/>
    </row>
    <row r="22" spans="1:8" ht="13.5" customHeight="1" x14ac:dyDescent="0.25">
      <c r="C22" s="327"/>
      <c r="D22" s="327"/>
      <c r="E22" s="327"/>
      <c r="F22" s="327"/>
      <c r="H22" s="323"/>
    </row>
    <row r="23" spans="1:8" ht="13.5" customHeight="1" x14ac:dyDescent="0.25">
      <c r="C23" s="304"/>
      <c r="D23" s="332"/>
      <c r="E23" s="304"/>
      <c r="F23" s="304"/>
      <c r="G23" s="333"/>
      <c r="H23" s="323"/>
    </row>
    <row r="24" spans="1:8" ht="13.5" customHeight="1" x14ac:dyDescent="0.25">
      <c r="C24" s="304"/>
      <c r="D24" s="304"/>
      <c r="E24" s="304"/>
      <c r="F24" s="304"/>
      <c r="G24" s="333"/>
      <c r="H24" s="323"/>
    </row>
    <row r="25" spans="1:8" ht="13.5" customHeight="1" x14ac:dyDescent="0.25">
      <c r="C25" s="304"/>
      <c r="D25" s="304"/>
      <c r="E25" s="304"/>
      <c r="F25" s="304"/>
      <c r="G25" s="334"/>
      <c r="H25" s="323"/>
    </row>
    <row r="26" spans="1:8" ht="13.5" customHeight="1" x14ac:dyDescent="0.25">
      <c r="C26" s="311"/>
      <c r="D26" s="311"/>
      <c r="E26" s="304"/>
      <c r="F26" s="304"/>
      <c r="G26" s="304"/>
      <c r="H26" s="323"/>
    </row>
    <row r="27" spans="1:8" ht="13.5" customHeight="1" x14ac:dyDescent="0.25">
      <c r="C27" s="311"/>
      <c r="D27" s="311"/>
      <c r="E27" s="305"/>
      <c r="F27" s="305"/>
      <c r="G27" s="305"/>
      <c r="H27" s="323"/>
    </row>
    <row r="28" spans="1:8" ht="13.5" customHeight="1" x14ac:dyDescent="0.25">
      <c r="A28" s="723" t="s">
        <v>947</v>
      </c>
      <c r="B28" s="187"/>
      <c r="C28" s="335"/>
      <c r="D28" s="335"/>
      <c r="E28" s="336"/>
      <c r="F28" s="336"/>
      <c r="G28" s="336"/>
      <c r="H28" s="323"/>
    </row>
    <row r="29" spans="1:8" ht="13.5" customHeight="1" x14ac:dyDescent="0.25">
      <c r="A29" s="337" t="s">
        <v>1363</v>
      </c>
      <c r="B29" s="338"/>
      <c r="C29" s="335"/>
      <c r="D29" s="335"/>
      <c r="E29" s="336"/>
      <c r="F29" s="336"/>
      <c r="G29" s="336"/>
      <c r="H29" s="323"/>
    </row>
    <row r="30" spans="1:8" ht="13.5" customHeight="1" x14ac:dyDescent="0.25">
      <c r="A30" s="339"/>
      <c r="B30" s="339"/>
      <c r="C30" s="335"/>
      <c r="D30" s="335"/>
      <c r="E30" s="340"/>
      <c r="F30" s="340"/>
      <c r="G30" s="340"/>
      <c r="H30" s="323"/>
    </row>
    <row r="31" spans="1:8" ht="13.5" customHeight="1" x14ac:dyDescent="0.25">
      <c r="A31" s="304"/>
      <c r="B31" s="304"/>
      <c r="C31" s="335"/>
      <c r="D31" s="335"/>
      <c r="E31" s="340"/>
      <c r="F31" s="340"/>
      <c r="G31" s="340"/>
      <c r="H31" s="323"/>
    </row>
    <row r="32" spans="1:8" ht="13.5" customHeight="1" x14ac:dyDescent="0.25">
      <c r="A32" s="304"/>
      <c r="B32" s="304"/>
      <c r="C32" s="335"/>
      <c r="D32" s="335"/>
      <c r="E32" s="340"/>
      <c r="F32" s="340"/>
      <c r="G32" s="340"/>
      <c r="H32" s="323"/>
    </row>
    <row r="33" spans="1:8" ht="13.5" customHeight="1" x14ac:dyDescent="0.25">
      <c r="A33" s="288"/>
      <c r="B33" s="288"/>
      <c r="C33" s="335"/>
      <c r="D33" s="335"/>
      <c r="E33" s="336"/>
      <c r="F33" s="336"/>
      <c r="G33" s="336"/>
      <c r="H33" s="323"/>
    </row>
    <row r="34" spans="1:8" ht="13.5" customHeight="1" x14ac:dyDescent="0.25">
      <c r="A34" s="264"/>
      <c r="B34" s="264"/>
      <c r="C34" s="335"/>
      <c r="D34" s="335"/>
      <c r="E34" s="340"/>
      <c r="F34" s="340"/>
      <c r="G34" s="340"/>
      <c r="H34" s="323"/>
    </row>
    <row r="35" spans="1:8" ht="13.5" customHeight="1" x14ac:dyDescent="0.25">
      <c r="A35" s="264"/>
      <c r="B35" s="264"/>
      <c r="C35" s="335"/>
      <c r="D35" s="335"/>
      <c r="E35" s="340"/>
      <c r="F35" s="340"/>
      <c r="G35" s="340"/>
      <c r="H35" s="323"/>
    </row>
    <row r="36" spans="1:8" ht="13.5" customHeight="1" x14ac:dyDescent="0.25">
      <c r="A36" s="341"/>
      <c r="B36" s="341"/>
      <c r="C36" s="335"/>
      <c r="D36" s="335"/>
      <c r="E36" s="340"/>
      <c r="F36" s="340"/>
      <c r="G36" s="340"/>
      <c r="H36" s="323"/>
    </row>
    <row r="37" spans="1:8" ht="13.5" customHeight="1" x14ac:dyDescent="0.25">
      <c r="A37" s="264"/>
      <c r="B37" s="264"/>
      <c r="C37" s="335"/>
      <c r="D37" s="335"/>
      <c r="E37" s="340"/>
      <c r="F37" s="340"/>
      <c r="G37" s="340"/>
      <c r="H37" s="323"/>
    </row>
    <row r="38" spans="1:8" ht="13.5" customHeight="1" x14ac:dyDescent="0.25">
      <c r="A38" s="264"/>
      <c r="B38" s="264"/>
      <c r="C38" s="335"/>
      <c r="D38" s="335"/>
      <c r="E38" s="336"/>
      <c r="F38" s="336"/>
      <c r="G38" s="336"/>
      <c r="H38" s="323"/>
    </row>
    <row r="39" spans="1:8" ht="13.5" customHeight="1" x14ac:dyDescent="0.25">
      <c r="A39" s="264"/>
      <c r="B39" s="264"/>
      <c r="C39" s="335"/>
      <c r="D39" s="335"/>
      <c r="E39" s="342"/>
      <c r="F39" s="342"/>
      <c r="G39" s="342"/>
      <c r="H39" s="323"/>
    </row>
    <row r="40" spans="1:8" ht="13.5" customHeight="1" x14ac:dyDescent="0.25">
      <c r="A40" s="264"/>
      <c r="B40" s="264"/>
      <c r="C40" s="335"/>
      <c r="D40" s="335"/>
      <c r="E40" s="336"/>
      <c r="F40" s="336"/>
      <c r="G40" s="336"/>
      <c r="H40" s="323"/>
    </row>
    <row r="41" spans="1:8" ht="13.5" customHeight="1" x14ac:dyDescent="0.25">
      <c r="A41" s="264"/>
      <c r="B41" s="264"/>
      <c r="C41" s="327"/>
      <c r="D41" s="327"/>
      <c r="E41" s="336"/>
      <c r="F41" s="336"/>
      <c r="G41" s="336"/>
      <c r="H41" s="323"/>
    </row>
    <row r="42" spans="1:8" ht="13.5" customHeight="1" x14ac:dyDescent="0.25">
      <c r="A42" s="341"/>
      <c r="B42" s="341"/>
      <c r="C42" s="335"/>
      <c r="D42" s="335"/>
      <c r="E42" s="327"/>
      <c r="F42" s="327"/>
      <c r="G42" s="327"/>
      <c r="H42" s="323"/>
    </row>
    <row r="43" spans="1:8" ht="13.5" customHeight="1" x14ac:dyDescent="0.25">
      <c r="C43" s="335"/>
      <c r="D43" s="335"/>
      <c r="E43" s="327"/>
      <c r="F43" s="327"/>
      <c r="G43" s="327"/>
      <c r="H43" s="323"/>
    </row>
    <row r="44" spans="1:8" ht="13.5" customHeight="1" x14ac:dyDescent="0.25">
      <c r="C44" s="335"/>
      <c r="D44" s="335"/>
      <c r="E44" s="327"/>
      <c r="F44" s="327"/>
      <c r="G44" s="327"/>
      <c r="H44" s="323"/>
    </row>
    <row r="45" spans="1:8" ht="13.5" customHeight="1" x14ac:dyDescent="0.25">
      <c r="A45" s="327"/>
      <c r="B45" s="327"/>
      <c r="C45" s="327"/>
      <c r="D45" s="327"/>
      <c r="E45" s="327"/>
      <c r="F45" s="327"/>
      <c r="G45" s="327"/>
      <c r="H45" s="323"/>
    </row>
    <row r="46" spans="1:8" ht="13.5" customHeight="1" x14ac:dyDescent="0.25">
      <c r="C46" s="343"/>
      <c r="D46" s="344"/>
      <c r="E46" s="345"/>
      <c r="F46" s="345"/>
      <c r="G46" s="345"/>
      <c r="H46" s="323"/>
    </row>
    <row r="47" spans="1:8" ht="13.5" customHeight="1" x14ac:dyDescent="0.25">
      <c r="C47" s="327"/>
      <c r="D47" s="327"/>
      <c r="E47" s="327"/>
      <c r="F47" s="327"/>
      <c r="G47" s="327"/>
      <c r="H47" s="323"/>
    </row>
    <row r="48" spans="1:8" ht="13.5" customHeight="1" x14ac:dyDescent="0.25">
      <c r="B48" s="187"/>
      <c r="C48" s="346"/>
      <c r="D48" s="347"/>
      <c r="E48" s="327"/>
      <c r="F48" s="327"/>
      <c r="H48" s="323"/>
    </row>
    <row r="49" spans="1:8" ht="13.5" customHeight="1" x14ac:dyDescent="0.25">
      <c r="B49" s="338"/>
      <c r="C49" s="346"/>
      <c r="D49" s="348"/>
      <c r="E49" s="327"/>
      <c r="F49" s="327"/>
      <c r="H49" s="323"/>
    </row>
    <row r="50" spans="1:8" ht="13.5" customHeight="1" x14ac:dyDescent="0.25">
      <c r="A50" s="723" t="s">
        <v>948</v>
      </c>
      <c r="B50" s="349"/>
      <c r="C50" s="350"/>
      <c r="D50" s="346"/>
      <c r="E50" s="327"/>
      <c r="F50" s="327"/>
      <c r="H50" s="323"/>
    </row>
    <row r="51" spans="1:8" ht="13.5" customHeight="1" x14ac:dyDescent="0.25">
      <c r="A51" s="337" t="s">
        <v>1363</v>
      </c>
      <c r="B51" s="349"/>
      <c r="C51" s="347"/>
      <c r="D51" s="346"/>
      <c r="E51" s="327"/>
      <c r="F51" s="327"/>
      <c r="H51" s="323"/>
    </row>
    <row r="52" spans="1:8" ht="13.5" customHeight="1" x14ac:dyDescent="0.25">
      <c r="A52" s="327"/>
      <c r="B52" s="327"/>
      <c r="C52" s="327"/>
      <c r="D52" s="327"/>
      <c r="E52" s="327"/>
      <c r="F52" s="327"/>
      <c r="H52" s="323"/>
    </row>
    <row r="53" spans="1:8" ht="13.5" customHeight="1" x14ac:dyDescent="0.25">
      <c r="A53" s="328"/>
      <c r="B53" s="328"/>
      <c r="C53" s="328"/>
      <c r="D53" s="328"/>
      <c r="E53" s="328"/>
      <c r="F53" s="329"/>
      <c r="H53" s="323"/>
    </row>
    <row r="54" spans="1:8" ht="13.5" customHeight="1" x14ac:dyDescent="0.25">
      <c r="A54" s="328"/>
      <c r="B54" s="328"/>
      <c r="C54" s="328"/>
      <c r="D54" s="328"/>
      <c r="E54" s="328"/>
      <c r="F54" s="329"/>
      <c r="H54" s="323"/>
    </row>
    <row r="55" spans="1:8" ht="13.5" customHeight="1" x14ac:dyDescent="0.25">
      <c r="A55" s="282"/>
      <c r="B55" s="282"/>
      <c r="C55" s="327"/>
      <c r="D55" s="327"/>
      <c r="E55" s="327"/>
      <c r="F55" s="327"/>
      <c r="H55" s="323"/>
    </row>
    <row r="56" spans="1:8" ht="13.5" customHeight="1" x14ac:dyDescent="0.25">
      <c r="B56" s="282"/>
      <c r="C56" s="327"/>
      <c r="D56" s="327"/>
      <c r="E56" s="327"/>
      <c r="F56" s="327"/>
      <c r="H56" s="323"/>
    </row>
    <row r="57" spans="1:8" x14ac:dyDescent="0.25">
      <c r="H57" s="323"/>
    </row>
    <row r="58" spans="1:8" x14ac:dyDescent="0.25">
      <c r="H58" s="323"/>
    </row>
    <row r="59" spans="1:8" x14ac:dyDescent="0.25">
      <c r="H59" s="323"/>
    </row>
    <row r="60" spans="1:8" x14ac:dyDescent="0.25">
      <c r="H60" s="323"/>
    </row>
    <row r="61" spans="1:8" x14ac:dyDescent="0.25">
      <c r="H61" s="323"/>
    </row>
    <row r="62" spans="1:8" x14ac:dyDescent="0.25">
      <c r="H62" s="323"/>
    </row>
    <row r="63" spans="1:8" x14ac:dyDescent="0.25">
      <c r="H63" s="323"/>
    </row>
    <row r="64" spans="1:8" x14ac:dyDescent="0.25">
      <c r="H64" s="323"/>
    </row>
    <row r="65" spans="8:8" x14ac:dyDescent="0.25">
      <c r="H65" s="323"/>
    </row>
    <row r="66" spans="8:8" x14ac:dyDescent="0.25">
      <c r="H66" s="323"/>
    </row>
  </sheetData>
  <pageMargins left="0.7" right="0.7" top="0.75" bottom="0.75" header="0.3" footer="0.3"/>
  <pageSetup paperSize="9" scale="80" pageOrder="overThenDown" orientation="portrait" r:id="rId1"/>
  <headerFooter>
    <oddHeader>&amp;R&amp;"Arial,Normal"&amp;8Risk, liquidity and capital management</oddHeader>
    <oddFooter>&amp;C&amp;7Fact book - Q1 2017</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99"/>
  </sheetPr>
  <dimension ref="A1:BH57"/>
  <sheetViews>
    <sheetView view="pageBreakPreview" topLeftCell="AO1" zoomScale="80" zoomScaleNormal="100" zoomScaleSheetLayoutView="80" workbookViewId="0">
      <selection activeCell="BB1" sqref="BB1"/>
    </sheetView>
  </sheetViews>
  <sheetFormatPr defaultColWidth="10.6640625" defaultRowHeight="15" x14ac:dyDescent="0.25"/>
  <cols>
    <col min="1" max="1" width="51.5" style="1556" customWidth="1"/>
    <col min="2" max="2" width="7.33203125" style="1556" customWidth="1"/>
    <col min="3" max="3" width="7.1640625" style="1556" customWidth="1"/>
    <col min="4" max="4" width="7" style="1556" customWidth="1"/>
    <col min="5" max="7" width="7.33203125" style="1556" bestFit="1" customWidth="1"/>
    <col min="8" max="8" width="7.5" style="1556" customWidth="1"/>
    <col min="9" max="9" width="7.33203125" style="1556" bestFit="1" customWidth="1"/>
    <col min="10" max="10" width="9.1640625" style="1556" customWidth="1"/>
    <col min="11" max="11" width="2.1640625" style="1556" customWidth="1"/>
    <col min="12" max="12" width="41" style="1556" customWidth="1"/>
    <col min="13" max="13" width="7.83203125" style="1556" customWidth="1"/>
    <col min="14" max="14" width="8.33203125" style="1556" customWidth="1"/>
    <col min="15" max="15" width="9.1640625" style="1556" customWidth="1"/>
    <col min="16" max="18" width="7.83203125" style="1556" customWidth="1"/>
    <col min="19" max="19" width="12.1640625" style="1556" customWidth="1"/>
    <col min="20" max="20" width="7.83203125" style="1556" customWidth="1"/>
    <col min="21" max="21" width="6.5" style="1556" customWidth="1"/>
    <col min="22" max="22" width="1.33203125" style="1556" customWidth="1"/>
    <col min="23" max="23" width="43.1640625" style="1556" customWidth="1"/>
    <col min="24" max="24" width="7.33203125" style="1556" customWidth="1"/>
    <col min="25" max="25" width="8.6640625" style="1556" customWidth="1"/>
    <col min="26" max="26" width="9.33203125" style="1556" customWidth="1"/>
    <col min="27" max="30" width="7.6640625" style="1556" customWidth="1"/>
    <col min="31" max="31" width="8.33203125" style="1556" customWidth="1"/>
    <col min="32" max="32" width="7.33203125" style="1556" customWidth="1"/>
    <col min="33" max="33" width="1.1640625" style="1556" customWidth="1"/>
    <col min="34" max="34" width="42.83203125" style="1556" customWidth="1"/>
    <col min="35" max="35" width="7.83203125" style="1556" customWidth="1"/>
    <col min="36" max="36" width="8.33203125" style="1556" customWidth="1"/>
    <col min="37" max="37" width="9.5" style="1556" customWidth="1"/>
    <col min="38" max="38" width="7.5" style="1556" customWidth="1"/>
    <col min="39" max="39" width="7.83203125" style="1556" customWidth="1"/>
    <col min="40" max="40" width="8" style="1556" customWidth="1"/>
    <col min="41" max="41" width="7.6640625" style="1556" customWidth="1"/>
    <col min="42" max="42" width="8.33203125" style="1556" customWidth="1"/>
    <col min="43" max="43" width="7.33203125" style="1556" customWidth="1"/>
    <col min="44" max="44" width="2.33203125" style="1556" customWidth="1"/>
    <col min="45" max="45" width="40.6640625" style="1556" customWidth="1"/>
    <col min="46" max="51" width="12" style="1556" customWidth="1"/>
    <col min="52" max="53" width="7.6640625" style="1556" customWidth="1"/>
    <col min="54" max="54" width="3.83203125" style="1556" customWidth="1"/>
    <col min="55" max="55" width="41.5" style="1556" customWidth="1"/>
    <col min="56" max="59" width="18.1640625" style="1556" customWidth="1"/>
    <col min="60" max="16384" width="10.6640625" style="1556"/>
  </cols>
  <sheetData>
    <row r="1" spans="1:60" ht="13.5" customHeight="1" x14ac:dyDescent="0.25">
      <c r="A1" s="2646" t="s">
        <v>949</v>
      </c>
      <c r="B1" s="1561"/>
      <c r="C1" s="1561"/>
      <c r="D1" s="1561"/>
      <c r="E1" s="1561"/>
      <c r="F1" s="1561"/>
      <c r="G1" s="1561"/>
      <c r="H1" s="1561"/>
      <c r="I1" s="1561"/>
      <c r="J1" s="1561"/>
      <c r="K1" s="1561"/>
      <c r="L1" s="2646" t="s">
        <v>950</v>
      </c>
      <c r="M1" s="1723"/>
      <c r="N1" s="1723"/>
      <c r="O1" s="1723"/>
      <c r="P1" s="1723"/>
      <c r="Q1" s="1723"/>
      <c r="R1" s="1723"/>
      <c r="S1" s="1723"/>
      <c r="T1" s="1723"/>
      <c r="U1" s="1723"/>
      <c r="W1" s="2646" t="s">
        <v>951</v>
      </c>
      <c r="AH1" s="2646" t="s">
        <v>951</v>
      </c>
      <c r="AS1" s="2646" t="s">
        <v>952</v>
      </c>
      <c r="AT1" s="1723"/>
      <c r="AU1" s="1723"/>
      <c r="AV1" s="1723"/>
      <c r="AW1" s="1723"/>
      <c r="AX1" s="1723"/>
      <c r="AY1" s="1723"/>
      <c r="AZ1" s="1723"/>
      <c r="BB1" s="2646" t="s">
        <v>953</v>
      </c>
      <c r="BC1" s="2649"/>
    </row>
    <row r="2" spans="1:60" ht="13.5" customHeight="1" x14ac:dyDescent="0.25">
      <c r="A2" s="1725" t="s">
        <v>1362</v>
      </c>
      <c r="B2" s="1784"/>
      <c r="C2" s="1784"/>
      <c r="D2" s="1784"/>
      <c r="E2" s="1784"/>
      <c r="F2" s="1784"/>
      <c r="G2" s="1784"/>
      <c r="H2" s="1784"/>
      <c r="I2" s="1784"/>
      <c r="J2" s="1784"/>
      <c r="K2" s="1784"/>
      <c r="L2" s="1725" t="s">
        <v>1362</v>
      </c>
      <c r="M2" s="1723"/>
      <c r="N2" s="1723"/>
      <c r="O2" s="1723"/>
      <c r="P2" s="1723"/>
      <c r="Q2" s="1723"/>
      <c r="R2" s="1723"/>
      <c r="S2" s="1723"/>
      <c r="T2" s="1723"/>
      <c r="U2" s="1723"/>
      <c r="W2" s="1725" t="s">
        <v>1362</v>
      </c>
      <c r="AH2" s="1725" t="s">
        <v>1362</v>
      </c>
      <c r="AS2" s="1725" t="s">
        <v>1362</v>
      </c>
      <c r="AT2" s="1723"/>
      <c r="AU2" s="1723"/>
      <c r="AV2" s="1723"/>
      <c r="AW2" s="1723"/>
      <c r="AX2" s="1723"/>
      <c r="AY2" s="1723"/>
      <c r="AZ2" s="1723"/>
      <c r="BB2" s="1725" t="s">
        <v>1362</v>
      </c>
    </row>
    <row r="3" spans="1:60" ht="12" customHeight="1" x14ac:dyDescent="0.25">
      <c r="A3" s="1697"/>
      <c r="B3" s="1783"/>
      <c r="C3" s="1783"/>
      <c r="D3" s="1783"/>
      <c r="E3" s="1783"/>
      <c r="F3" s="1783"/>
      <c r="G3" s="1783"/>
      <c r="H3" s="1783"/>
      <c r="I3" s="1783"/>
      <c r="J3" s="1783"/>
      <c r="K3" s="1783"/>
      <c r="U3" s="1735"/>
      <c r="W3" s="1680" t="s">
        <v>954</v>
      </c>
      <c r="AH3" s="1680" t="s">
        <v>954</v>
      </c>
      <c r="AS3" s="1680" t="s">
        <v>954</v>
      </c>
      <c r="AZ3" s="1567"/>
      <c r="BB3" s="1725" t="s">
        <v>130</v>
      </c>
      <c r="BC3" s="1782"/>
      <c r="BD3" s="1782"/>
      <c r="BE3" s="1782"/>
      <c r="BF3" s="1782"/>
      <c r="BG3" s="1782"/>
      <c r="BH3" s="1579"/>
    </row>
    <row r="4" spans="1:60" ht="15.75" thickBot="1" x14ac:dyDescent="0.3">
      <c r="A4" s="1779" t="s">
        <v>955</v>
      </c>
      <c r="B4" s="1781"/>
      <c r="C4" s="1781"/>
      <c r="D4" s="1781"/>
      <c r="E4" s="1781"/>
      <c r="F4" s="1781"/>
      <c r="G4" s="1781"/>
      <c r="H4" s="1781"/>
      <c r="I4" s="1781"/>
      <c r="J4" s="1781"/>
      <c r="K4" s="1781"/>
      <c r="U4" s="1780"/>
      <c r="AT4" s="2786" t="s">
        <v>956</v>
      </c>
      <c r="AU4" s="2786"/>
      <c r="AV4" s="2786" t="s">
        <v>957</v>
      </c>
      <c r="AW4" s="2786"/>
      <c r="AX4" s="2786" t="s">
        <v>958</v>
      </c>
      <c r="AY4" s="2786"/>
      <c r="AZ4" s="1567"/>
      <c r="BH4" s="1579"/>
    </row>
    <row r="5" spans="1:60" ht="18.75" customHeight="1" thickBot="1" x14ac:dyDescent="0.3">
      <c r="A5" s="1779" t="s">
        <v>959</v>
      </c>
      <c r="B5" s="1770"/>
      <c r="C5" s="1770"/>
      <c r="D5" s="1770"/>
      <c r="E5" s="1770"/>
      <c r="F5" s="1770"/>
      <c r="G5" s="1770"/>
      <c r="H5" s="1770"/>
      <c r="I5" s="1770"/>
      <c r="J5" s="1770"/>
      <c r="K5" s="1770"/>
      <c r="L5" s="1778" t="s">
        <v>412</v>
      </c>
      <c r="M5" s="1776" t="s">
        <v>958</v>
      </c>
      <c r="N5" s="1776" t="s">
        <v>960</v>
      </c>
      <c r="O5" s="1776" t="s">
        <v>961</v>
      </c>
      <c r="P5" s="1777" t="s">
        <v>962</v>
      </c>
      <c r="Q5" s="1776" t="s">
        <v>957</v>
      </c>
      <c r="R5" s="1776" t="s">
        <v>114</v>
      </c>
      <c r="S5" s="1776" t="s">
        <v>963</v>
      </c>
      <c r="T5" s="1776" t="s">
        <v>425</v>
      </c>
      <c r="U5" s="1756"/>
      <c r="W5" s="1712" t="s">
        <v>962</v>
      </c>
      <c r="X5" s="1711" t="s">
        <v>964</v>
      </c>
      <c r="Y5" s="1711" t="s">
        <v>965</v>
      </c>
      <c r="Z5" s="1711" t="s">
        <v>966</v>
      </c>
      <c r="AA5" s="1711" t="s">
        <v>967</v>
      </c>
      <c r="AB5" s="1711" t="s">
        <v>968</v>
      </c>
      <c r="AC5" s="1711" t="s">
        <v>969</v>
      </c>
      <c r="AD5" s="1711" t="s">
        <v>970</v>
      </c>
      <c r="AE5" s="1711" t="s">
        <v>971</v>
      </c>
      <c r="AF5" s="1711" t="s">
        <v>425</v>
      </c>
      <c r="AH5" s="1712" t="s">
        <v>958</v>
      </c>
      <c r="AI5" s="1711" t="s">
        <v>964</v>
      </c>
      <c r="AJ5" s="1711" t="s">
        <v>965</v>
      </c>
      <c r="AK5" s="1711" t="s">
        <v>966</v>
      </c>
      <c r="AL5" s="1711" t="s">
        <v>967</v>
      </c>
      <c r="AM5" s="1711" t="s">
        <v>968</v>
      </c>
      <c r="AN5" s="1711" t="s">
        <v>969</v>
      </c>
      <c r="AO5" s="1711" t="s">
        <v>970</v>
      </c>
      <c r="AP5" s="1711" t="s">
        <v>971</v>
      </c>
      <c r="AQ5" s="1711" t="s">
        <v>425</v>
      </c>
      <c r="AR5" s="1735"/>
      <c r="AS5" s="1775" t="s">
        <v>412</v>
      </c>
      <c r="AT5" s="2266" t="s">
        <v>972</v>
      </c>
      <c r="AU5" s="2266" t="s">
        <v>973</v>
      </c>
      <c r="AV5" s="2266" t="s">
        <v>972</v>
      </c>
      <c r="AW5" s="2266" t="s">
        <v>973</v>
      </c>
      <c r="AX5" s="2266" t="s">
        <v>972</v>
      </c>
      <c r="AY5" s="2266" t="s">
        <v>973</v>
      </c>
      <c r="AZ5" s="1570"/>
      <c r="BB5" s="351" t="s">
        <v>974</v>
      </c>
      <c r="BC5" s="351"/>
      <c r="BD5" s="351"/>
      <c r="BE5" s="351"/>
      <c r="BF5" s="351"/>
      <c r="BG5" s="351"/>
      <c r="BH5" s="1579"/>
    </row>
    <row r="6" spans="1:60" ht="18.75" customHeight="1" x14ac:dyDescent="0.25">
      <c r="A6" s="1774"/>
      <c r="B6" s="1770"/>
      <c r="C6" s="1770"/>
      <c r="D6" s="1770"/>
      <c r="E6" s="1770"/>
      <c r="F6" s="1770"/>
      <c r="G6" s="1770"/>
      <c r="H6" s="1770"/>
      <c r="I6" s="1770"/>
      <c r="J6" s="1770"/>
      <c r="K6" s="1770"/>
      <c r="L6" s="1686" t="s">
        <v>975</v>
      </c>
      <c r="M6" s="1693">
        <v>30.1</v>
      </c>
      <c r="N6" s="1693">
        <v>4.3</v>
      </c>
      <c r="O6" s="1693">
        <v>0.7</v>
      </c>
      <c r="P6" s="1693">
        <v>0</v>
      </c>
      <c r="Q6" s="1693">
        <v>30.8</v>
      </c>
      <c r="R6" s="1693">
        <v>0.3</v>
      </c>
      <c r="S6" s="1730"/>
      <c r="T6" s="1693">
        <v>66.2</v>
      </c>
      <c r="U6" s="1756"/>
      <c r="W6" s="1686" t="s">
        <v>975</v>
      </c>
      <c r="X6" s="1693" t="s">
        <v>976</v>
      </c>
      <c r="Y6" s="1694" t="s">
        <v>976</v>
      </c>
      <c r="Z6" s="1694" t="s">
        <v>976</v>
      </c>
      <c r="AA6" s="1694" t="s">
        <v>976</v>
      </c>
      <c r="AB6" s="1694" t="s">
        <v>976</v>
      </c>
      <c r="AC6" s="1694" t="s">
        <v>976</v>
      </c>
      <c r="AD6" s="1694" t="s">
        <v>976</v>
      </c>
      <c r="AE6" s="1694" t="s">
        <v>976</v>
      </c>
      <c r="AF6" s="1694" t="s">
        <v>976</v>
      </c>
      <c r="AH6" s="1686" t="s">
        <v>975</v>
      </c>
      <c r="AI6" s="1693">
        <v>30</v>
      </c>
      <c r="AJ6" s="1694">
        <v>0.1</v>
      </c>
      <c r="AK6" s="1694" t="s">
        <v>976</v>
      </c>
      <c r="AL6" s="1694" t="s">
        <v>976</v>
      </c>
      <c r="AM6" s="1694" t="s">
        <v>976</v>
      </c>
      <c r="AN6" s="1694" t="s">
        <v>976</v>
      </c>
      <c r="AO6" s="1694" t="s">
        <v>976</v>
      </c>
      <c r="AP6" s="1694" t="s">
        <v>976</v>
      </c>
      <c r="AQ6" s="1694">
        <v>30.1</v>
      </c>
      <c r="AR6" s="1735"/>
      <c r="AS6" s="1768" t="s">
        <v>977</v>
      </c>
      <c r="AT6" s="1750">
        <v>92.037349739852658</v>
      </c>
      <c r="AU6" s="1750">
        <v>92.037349739852658</v>
      </c>
      <c r="AV6" s="1750">
        <v>42.241534158198789</v>
      </c>
      <c r="AW6" s="1750">
        <v>42.241534158198789</v>
      </c>
      <c r="AX6" s="1750">
        <v>35.491514559599004</v>
      </c>
      <c r="AY6" s="1750">
        <v>35.491514559599011</v>
      </c>
      <c r="AZ6" s="1765"/>
      <c r="BB6" s="352"/>
      <c r="BC6" s="353"/>
      <c r="BD6" s="2790" t="s">
        <v>978</v>
      </c>
      <c r="BE6" s="2790" t="s">
        <v>979</v>
      </c>
      <c r="BF6" s="2790" t="s">
        <v>980</v>
      </c>
      <c r="BG6" s="2790" t="s">
        <v>981</v>
      </c>
      <c r="BH6" s="1579"/>
    </row>
    <row r="7" spans="1:60" ht="13.5" customHeight="1" thickBot="1" x14ac:dyDescent="0.3">
      <c r="A7" s="1585"/>
      <c r="B7" s="1773" t="s">
        <v>982</v>
      </c>
      <c r="C7" s="1773"/>
      <c r="D7" s="1773"/>
      <c r="E7" s="1772"/>
      <c r="F7" s="1772"/>
      <c r="G7" s="1771"/>
      <c r="H7" s="1770"/>
      <c r="I7" s="1770"/>
      <c r="J7" s="1770"/>
      <c r="K7" s="1770"/>
      <c r="L7" s="1686" t="s">
        <v>983</v>
      </c>
      <c r="M7" s="1693">
        <v>88.1</v>
      </c>
      <c r="N7" s="1693">
        <v>80.5</v>
      </c>
      <c r="O7" s="1693">
        <v>49.7</v>
      </c>
      <c r="P7" s="1693">
        <v>86.6</v>
      </c>
      <c r="Q7" s="1693">
        <v>20.6</v>
      </c>
      <c r="R7" s="1693">
        <v>3</v>
      </c>
      <c r="S7" s="1730"/>
      <c r="T7" s="1693">
        <v>328.4</v>
      </c>
      <c r="U7" s="1756"/>
      <c r="W7" s="1686" t="s">
        <v>983</v>
      </c>
      <c r="X7" s="1693">
        <v>12.2</v>
      </c>
      <c r="Y7" s="1693">
        <v>2.7</v>
      </c>
      <c r="Z7" s="1693">
        <v>8.3000000000000007</v>
      </c>
      <c r="AA7" s="1693">
        <v>5.8</v>
      </c>
      <c r="AB7" s="1693">
        <v>12.8</v>
      </c>
      <c r="AC7" s="1693">
        <v>5.6</v>
      </c>
      <c r="AD7" s="1693">
        <v>39.200000000000003</v>
      </c>
      <c r="AE7" s="1694"/>
      <c r="AF7" s="1694">
        <v>86.6</v>
      </c>
      <c r="AH7" s="1686" t="s">
        <v>983</v>
      </c>
      <c r="AI7" s="1693">
        <v>15.2</v>
      </c>
      <c r="AJ7" s="1693">
        <v>4.0999999999999996</v>
      </c>
      <c r="AK7" s="1693">
        <v>8</v>
      </c>
      <c r="AL7" s="1693">
        <v>8.6999999999999993</v>
      </c>
      <c r="AM7" s="1693">
        <v>20.9</v>
      </c>
      <c r="AN7" s="1693">
        <v>14.4</v>
      </c>
      <c r="AO7" s="1693">
        <v>16.7</v>
      </c>
      <c r="AP7" s="1694"/>
      <c r="AQ7" s="1694">
        <v>88.1</v>
      </c>
      <c r="AR7" s="1694"/>
      <c r="AS7" s="1768" t="s">
        <v>984</v>
      </c>
      <c r="AT7" s="1750">
        <v>27.46666629293269</v>
      </c>
      <c r="AU7" s="1750">
        <v>32.313725050509049</v>
      </c>
      <c r="AV7" s="1750">
        <v>1.8513781287805573</v>
      </c>
      <c r="AW7" s="1750">
        <v>2.1780919162124204</v>
      </c>
      <c r="AX7" s="1750">
        <v>2.4151949563954882</v>
      </c>
      <c r="AY7" s="1750">
        <v>2.8414058310535157</v>
      </c>
      <c r="AZ7" s="1755"/>
      <c r="BB7" s="354"/>
      <c r="BC7" s="352"/>
      <c r="BD7" s="2790"/>
      <c r="BE7" s="2790"/>
      <c r="BF7" s="2790"/>
      <c r="BG7" s="2790"/>
      <c r="BH7" s="1579"/>
    </row>
    <row r="8" spans="1:60" ht="13.5" customHeight="1" thickBot="1" x14ac:dyDescent="0.3">
      <c r="A8" s="1712" t="s">
        <v>130</v>
      </c>
      <c r="B8" s="2791" t="s">
        <v>962</v>
      </c>
      <c r="C8" s="2792"/>
      <c r="D8" s="2791" t="s">
        <v>958</v>
      </c>
      <c r="E8" s="2792"/>
      <c r="F8" s="2791" t="s">
        <v>957</v>
      </c>
      <c r="G8" s="2792"/>
      <c r="H8" s="2791" t="s">
        <v>114</v>
      </c>
      <c r="I8" s="2792"/>
      <c r="J8" s="1769" t="s">
        <v>985</v>
      </c>
      <c r="K8" s="1718"/>
      <c r="L8" s="1686" t="s">
        <v>986</v>
      </c>
      <c r="M8" s="1693">
        <v>11.9</v>
      </c>
      <c r="N8" s="1693">
        <v>0.7</v>
      </c>
      <c r="O8" s="1693">
        <v>0.9</v>
      </c>
      <c r="P8" s="1693">
        <v>1.2</v>
      </c>
      <c r="Q8" s="1693">
        <v>0.6</v>
      </c>
      <c r="R8" s="1693">
        <v>4</v>
      </c>
      <c r="S8" s="1730"/>
      <c r="T8" s="1693">
        <v>19.3</v>
      </c>
      <c r="U8" s="1756"/>
      <c r="W8" s="1686" t="s">
        <v>986</v>
      </c>
      <c r="X8" s="1693">
        <v>0.9</v>
      </c>
      <c r="Y8" s="1693"/>
      <c r="Z8" s="1693">
        <v>0.1</v>
      </c>
      <c r="AA8" s="1693"/>
      <c r="AB8" s="1693">
        <v>0.1</v>
      </c>
      <c r="AC8" s="1693"/>
      <c r="AD8" s="1694"/>
      <c r="AE8" s="1694"/>
      <c r="AF8" s="1694">
        <v>1.2</v>
      </c>
      <c r="AH8" s="1686" t="s">
        <v>986</v>
      </c>
      <c r="AI8" s="1693">
        <v>6</v>
      </c>
      <c r="AJ8" s="1693">
        <v>3.7</v>
      </c>
      <c r="AK8" s="1693">
        <v>1.4</v>
      </c>
      <c r="AL8" s="1693"/>
      <c r="AM8" s="1693">
        <v>0.7</v>
      </c>
      <c r="AN8" s="1693"/>
      <c r="AO8" s="1694"/>
      <c r="AP8" s="1694"/>
      <c r="AQ8" s="1694">
        <v>11.9</v>
      </c>
      <c r="AR8" s="1694"/>
      <c r="AS8" s="1768" t="s">
        <v>987</v>
      </c>
      <c r="AT8" s="1750">
        <v>0</v>
      </c>
      <c r="AU8" s="1750">
        <v>0</v>
      </c>
      <c r="AV8" s="1750">
        <v>0</v>
      </c>
      <c r="AW8" s="1750">
        <v>0</v>
      </c>
      <c r="AX8" s="1750">
        <v>0</v>
      </c>
      <c r="AY8" s="1750">
        <v>0</v>
      </c>
      <c r="AZ8" s="1755"/>
      <c r="BB8" s="354"/>
      <c r="BC8" s="355"/>
      <c r="BD8" s="2790"/>
      <c r="BE8" s="2790"/>
      <c r="BF8" s="2790"/>
      <c r="BG8" s="2790"/>
      <c r="BH8" s="1579"/>
    </row>
    <row r="9" spans="1:60" ht="13.5" customHeight="1" thickBot="1" x14ac:dyDescent="0.3">
      <c r="A9" s="1768" t="s">
        <v>988</v>
      </c>
      <c r="B9" s="2788">
        <v>42</v>
      </c>
      <c r="C9" s="2788"/>
      <c r="D9" s="2788">
        <v>30091</v>
      </c>
      <c r="E9" s="2788"/>
      <c r="F9" s="2788">
        <v>30792</v>
      </c>
      <c r="G9" s="2788"/>
      <c r="H9" s="2788">
        <v>5273</v>
      </c>
      <c r="I9" s="2788"/>
      <c r="J9" s="1767">
        <v>66197</v>
      </c>
      <c r="K9" s="1737"/>
      <c r="L9" s="1686" t="s">
        <v>989</v>
      </c>
      <c r="M9" s="1693">
        <v>16.399999999999999</v>
      </c>
      <c r="N9" s="1693">
        <v>22</v>
      </c>
      <c r="O9" s="1693">
        <v>8.6999999999999993</v>
      </c>
      <c r="P9" s="1693">
        <v>17.5</v>
      </c>
      <c r="Q9" s="1693">
        <v>14.3</v>
      </c>
      <c r="R9" s="1693">
        <v>0.4</v>
      </c>
      <c r="S9" s="1693">
        <v>19.2</v>
      </c>
      <c r="T9" s="1693">
        <v>98.5</v>
      </c>
      <c r="U9" s="1766"/>
      <c r="W9" s="1686" t="s">
        <v>989</v>
      </c>
      <c r="X9" s="1693">
        <v>17.5</v>
      </c>
      <c r="Y9" s="1694"/>
      <c r="Z9" s="1694"/>
      <c r="AA9" s="1694"/>
      <c r="AB9" s="1694"/>
      <c r="AC9" s="1694"/>
      <c r="AD9" s="1694"/>
      <c r="AE9" s="1693"/>
      <c r="AF9" s="1693">
        <v>17.5</v>
      </c>
      <c r="AH9" s="1686" t="s">
        <v>989</v>
      </c>
      <c r="AI9" s="1693">
        <v>16.399999999999999</v>
      </c>
      <c r="AJ9" s="1694"/>
      <c r="AK9" s="1694"/>
      <c r="AL9" s="1694"/>
      <c r="AM9" s="1694"/>
      <c r="AN9" s="1694"/>
      <c r="AO9" s="1694"/>
      <c r="AP9" s="1693"/>
      <c r="AQ9" s="1693">
        <v>16.399999999999999</v>
      </c>
      <c r="AR9" s="1730"/>
      <c r="AS9" s="1742" t="s">
        <v>990</v>
      </c>
      <c r="AT9" s="1748">
        <v>119.50401603278534</v>
      </c>
      <c r="AU9" s="1748">
        <v>124.35107479036171</v>
      </c>
      <c r="AV9" s="1748">
        <v>44.092912286979349</v>
      </c>
      <c r="AW9" s="1748">
        <v>44.419626074411212</v>
      </c>
      <c r="AX9" s="1748">
        <v>37.906709515994493</v>
      </c>
      <c r="AY9" s="1748">
        <v>38.332920390652525</v>
      </c>
      <c r="AZ9" s="1765"/>
      <c r="BB9" s="354"/>
      <c r="BC9" s="352"/>
      <c r="BD9" s="356" t="s">
        <v>991</v>
      </c>
      <c r="BE9" s="356" t="s">
        <v>992</v>
      </c>
      <c r="BF9" s="356" t="s">
        <v>993</v>
      </c>
      <c r="BG9" s="356" t="s">
        <v>994</v>
      </c>
      <c r="BH9" s="1579"/>
    </row>
    <row r="10" spans="1:60" ht="13.5" customHeight="1" x14ac:dyDescent="0.25">
      <c r="A10" s="1751" t="s">
        <v>995</v>
      </c>
      <c r="B10" s="2789">
        <v>52</v>
      </c>
      <c r="C10" s="2789"/>
      <c r="D10" s="2789">
        <v>1</v>
      </c>
      <c r="E10" s="2789"/>
      <c r="F10" s="2789">
        <v>80</v>
      </c>
      <c r="G10" s="2789"/>
      <c r="H10" s="2789">
        <v>2</v>
      </c>
      <c r="I10" s="2789"/>
      <c r="J10" s="1753">
        <v>136</v>
      </c>
      <c r="K10" s="1753"/>
      <c r="L10" s="1686" t="s">
        <v>996</v>
      </c>
      <c r="M10" s="1693">
        <v>34</v>
      </c>
      <c r="N10" s="1693">
        <v>4.7</v>
      </c>
      <c r="O10" s="1693">
        <v>2.6</v>
      </c>
      <c r="P10" s="1693">
        <v>4.4000000000000004</v>
      </c>
      <c r="Q10" s="1693">
        <v>8.1</v>
      </c>
      <c r="R10" s="1693">
        <v>2.4</v>
      </c>
      <c r="S10" s="1693"/>
      <c r="T10" s="1693">
        <v>56.2</v>
      </c>
      <c r="U10" s="1743"/>
      <c r="W10" s="1686" t="s">
        <v>996</v>
      </c>
      <c r="X10" s="1693"/>
      <c r="Y10" s="1694"/>
      <c r="Z10" s="1694"/>
      <c r="AA10" s="1694"/>
      <c r="AB10" s="1694"/>
      <c r="AC10" s="1694"/>
      <c r="AD10" s="1694"/>
      <c r="AE10" s="1693">
        <v>4.4000000000000004</v>
      </c>
      <c r="AF10" s="1693">
        <v>4.4000000000000004</v>
      </c>
      <c r="AH10" s="1686" t="s">
        <v>996</v>
      </c>
      <c r="AI10" s="1693"/>
      <c r="AJ10" s="1694"/>
      <c r="AK10" s="1694"/>
      <c r="AL10" s="1694"/>
      <c r="AM10" s="1694"/>
      <c r="AN10" s="1694"/>
      <c r="AO10" s="1694"/>
      <c r="AP10" s="1693">
        <v>34</v>
      </c>
      <c r="AQ10" s="1693">
        <v>34</v>
      </c>
      <c r="AR10" s="1693"/>
      <c r="AZ10" s="1764"/>
      <c r="BB10" s="357" t="s">
        <v>991</v>
      </c>
      <c r="BC10" s="358" t="s">
        <v>997</v>
      </c>
      <c r="BD10" s="359">
        <v>162954.5</v>
      </c>
      <c r="BE10" s="360"/>
      <c r="BF10" s="359">
        <v>427277.1</v>
      </c>
      <c r="BG10" s="360"/>
      <c r="BH10" s="1579"/>
    </row>
    <row r="11" spans="1:60" ht="23.25" thickBot="1" x14ac:dyDescent="0.3">
      <c r="A11" s="1751" t="s">
        <v>998</v>
      </c>
      <c r="B11" s="2789">
        <v>1809</v>
      </c>
      <c r="C11" s="2789"/>
      <c r="D11" s="2789">
        <v>3985</v>
      </c>
      <c r="E11" s="2789"/>
      <c r="F11" s="2789">
        <v>10507</v>
      </c>
      <c r="G11" s="2789"/>
      <c r="H11" s="2789">
        <v>3167</v>
      </c>
      <c r="I11" s="2789"/>
      <c r="J11" s="1753">
        <v>19468</v>
      </c>
      <c r="K11" s="1753"/>
      <c r="L11" s="1690" t="s">
        <v>999</v>
      </c>
      <c r="M11" s="1736"/>
      <c r="N11" s="1736"/>
      <c r="O11" s="1736"/>
      <c r="P11" s="1736"/>
      <c r="Q11" s="1736"/>
      <c r="R11" s="1736"/>
      <c r="S11" s="1736">
        <v>82.1</v>
      </c>
      <c r="T11" s="1736">
        <v>82.1</v>
      </c>
      <c r="U11" s="1752"/>
      <c r="W11" s="1688" t="s">
        <v>1000</v>
      </c>
      <c r="X11" s="1687">
        <v>30.7</v>
      </c>
      <c r="Y11" s="1687">
        <v>2.7</v>
      </c>
      <c r="Z11" s="1687">
        <v>8.4</v>
      </c>
      <c r="AA11" s="1687">
        <v>5.9</v>
      </c>
      <c r="AB11" s="1687">
        <v>12.9</v>
      </c>
      <c r="AC11" s="1687">
        <v>5.6</v>
      </c>
      <c r="AD11" s="1687">
        <v>39.200000000000003</v>
      </c>
      <c r="AE11" s="1687">
        <v>4.4000000000000004</v>
      </c>
      <c r="AF11" s="1687">
        <v>109.7</v>
      </c>
      <c r="AH11" s="1688" t="s">
        <v>1000</v>
      </c>
      <c r="AI11" s="1687">
        <v>67.7</v>
      </c>
      <c r="AJ11" s="1687">
        <v>7.9</v>
      </c>
      <c r="AK11" s="1687">
        <v>9.4</v>
      </c>
      <c r="AL11" s="1687">
        <v>8.8000000000000007</v>
      </c>
      <c r="AM11" s="1687">
        <v>21.6</v>
      </c>
      <c r="AN11" s="1687">
        <v>14.4</v>
      </c>
      <c r="AO11" s="1687">
        <v>16.7</v>
      </c>
      <c r="AP11" s="1687">
        <v>34</v>
      </c>
      <c r="AQ11" s="1687">
        <v>180.5</v>
      </c>
      <c r="AR11" s="1693"/>
      <c r="AS11" s="1751" t="s">
        <v>1001</v>
      </c>
      <c r="AT11" s="1750">
        <v>53.071671519324262</v>
      </c>
      <c r="AU11" s="1750">
        <v>181.63408529528468</v>
      </c>
      <c r="AV11" s="1750">
        <v>12.40726357679975</v>
      </c>
      <c r="AW11" s="1750">
        <v>19.30403374552337</v>
      </c>
      <c r="AX11" s="1750">
        <v>20.178107677712209</v>
      </c>
      <c r="AY11" s="1750">
        <v>62.765545821855412</v>
      </c>
      <c r="AZ11" s="1763"/>
      <c r="BB11" s="1762" t="s">
        <v>1002</v>
      </c>
      <c r="BC11" s="1761" t="s">
        <v>1003</v>
      </c>
      <c r="BD11" s="1760">
        <v>575</v>
      </c>
      <c r="BE11" s="1759">
        <v>575</v>
      </c>
      <c r="BF11" s="1760">
        <v>7147.4</v>
      </c>
      <c r="BG11" s="1759">
        <v>7147.4</v>
      </c>
      <c r="BH11" s="1579"/>
    </row>
    <row r="12" spans="1:60" ht="21.75" customHeight="1" x14ac:dyDescent="0.25">
      <c r="A12" s="1751" t="s">
        <v>1004</v>
      </c>
      <c r="B12" s="2789">
        <v>1910</v>
      </c>
      <c r="C12" s="2789"/>
      <c r="D12" s="2789">
        <v>709</v>
      </c>
      <c r="E12" s="2789"/>
      <c r="F12" s="2789">
        <v>1997</v>
      </c>
      <c r="G12" s="2789"/>
      <c r="H12" s="2789">
        <v>647</v>
      </c>
      <c r="I12" s="2789"/>
      <c r="J12" s="1753">
        <v>5262</v>
      </c>
      <c r="K12" s="1753"/>
      <c r="L12" s="1688" t="s">
        <v>1000</v>
      </c>
      <c r="M12" s="1687">
        <v>180.5</v>
      </c>
      <c r="N12" s="1687">
        <v>112.2</v>
      </c>
      <c r="O12" s="1687">
        <v>62.6</v>
      </c>
      <c r="P12" s="1687">
        <v>109.7</v>
      </c>
      <c r="Q12" s="1687">
        <v>74.3</v>
      </c>
      <c r="R12" s="1687">
        <v>10.1</v>
      </c>
      <c r="S12" s="1687">
        <v>101.3</v>
      </c>
      <c r="T12" s="1687">
        <v>650.79999999999995</v>
      </c>
      <c r="U12" s="1749"/>
      <c r="W12" s="1686" t="s">
        <v>1005</v>
      </c>
      <c r="X12" s="1693">
        <v>2.9</v>
      </c>
      <c r="Y12" s="1693">
        <v>0.1</v>
      </c>
      <c r="Z12" s="1693">
        <v>0.3</v>
      </c>
      <c r="AA12" s="1693"/>
      <c r="AB12" s="1693"/>
      <c r="AC12" s="1693"/>
      <c r="AD12" s="1694"/>
      <c r="AE12" s="1693">
        <v>38.4</v>
      </c>
      <c r="AF12" s="1693">
        <v>41.8</v>
      </c>
      <c r="AH12" s="1686" t="s">
        <v>1005</v>
      </c>
      <c r="AI12" s="1693">
        <v>10</v>
      </c>
      <c r="AJ12" s="1693">
        <v>5.7</v>
      </c>
      <c r="AK12" s="1693">
        <v>5.8</v>
      </c>
      <c r="AL12" s="1693">
        <v>0.2</v>
      </c>
      <c r="AM12" s="1693"/>
      <c r="AN12" s="1693"/>
      <c r="AO12" s="1694"/>
      <c r="AP12" s="1693">
        <v>46</v>
      </c>
      <c r="AQ12" s="1693">
        <v>67.7</v>
      </c>
      <c r="AR12" s="1700"/>
      <c r="AS12" s="1751" t="s">
        <v>1006</v>
      </c>
      <c r="AT12" s="1750">
        <v>38.194479029475666</v>
      </c>
      <c r="AU12" s="1750">
        <v>70.561714813475675</v>
      </c>
      <c r="AV12" s="1750">
        <v>21.124065184824204</v>
      </c>
      <c r="AW12" s="1750">
        <v>23.368816931824202</v>
      </c>
      <c r="AX12" s="1750">
        <v>9.425548754354141</v>
      </c>
      <c r="AY12" s="1750">
        <v>31.209837630604142</v>
      </c>
      <c r="AZ12" s="1758"/>
      <c r="BB12" s="356" t="s">
        <v>992</v>
      </c>
      <c r="BC12" s="361" t="s">
        <v>1007</v>
      </c>
      <c r="BD12" s="362">
        <v>21678.7</v>
      </c>
      <c r="BE12" s="363">
        <v>21678.7</v>
      </c>
      <c r="BF12" s="362">
        <v>56773.599999999999</v>
      </c>
      <c r="BG12" s="363">
        <v>56775.4</v>
      </c>
      <c r="BH12" s="1579"/>
    </row>
    <row r="13" spans="1:60" ht="13.5" customHeight="1" x14ac:dyDescent="0.25">
      <c r="A13" s="1751" t="s">
        <v>1008</v>
      </c>
      <c r="B13" s="1616"/>
      <c r="C13" s="1616"/>
      <c r="D13" s="1757"/>
      <c r="E13" s="1757"/>
      <c r="F13" s="1616"/>
      <c r="G13" s="1616"/>
      <c r="H13" s="1616"/>
      <c r="I13" s="1713"/>
      <c r="J13" s="1616"/>
      <c r="K13" s="1616"/>
      <c r="L13" s="1686"/>
      <c r="M13" s="1756"/>
      <c r="N13" s="1756"/>
      <c r="O13" s="1756"/>
      <c r="P13" s="1756"/>
      <c r="Q13" s="1756"/>
      <c r="R13" s="1756"/>
      <c r="S13" s="1756"/>
      <c r="T13" s="1756"/>
      <c r="U13" s="1752"/>
      <c r="W13" s="1686" t="s">
        <v>1009</v>
      </c>
      <c r="X13" s="1693">
        <v>6.4</v>
      </c>
      <c r="Y13" s="1693">
        <v>0.9</v>
      </c>
      <c r="Z13" s="1693"/>
      <c r="AA13" s="1693"/>
      <c r="AB13" s="1693"/>
      <c r="AC13" s="1693"/>
      <c r="AD13" s="1694"/>
      <c r="AE13" s="1693"/>
      <c r="AF13" s="1694">
        <v>7.4</v>
      </c>
      <c r="AH13" s="1686" t="s">
        <v>1009</v>
      </c>
      <c r="AI13" s="1693">
        <v>24.2</v>
      </c>
      <c r="AJ13" s="1693">
        <v>5.7</v>
      </c>
      <c r="AK13" s="1693">
        <v>2.7</v>
      </c>
      <c r="AL13" s="1693"/>
      <c r="AM13" s="1693">
        <v>3.3</v>
      </c>
      <c r="AN13" s="1693"/>
      <c r="AO13" s="1694"/>
      <c r="AP13" s="1693"/>
      <c r="AQ13" s="1694">
        <v>35.9</v>
      </c>
      <c r="AR13" s="1693"/>
      <c r="AS13" s="1751" t="s">
        <v>1010</v>
      </c>
      <c r="AT13" s="1750">
        <v>17.239271802576766</v>
      </c>
      <c r="AU13" s="1750">
        <v>50.708682076836766</v>
      </c>
      <c r="AV13" s="1750">
        <v>1.0034319095757416</v>
      </c>
      <c r="AW13" s="1750">
        <v>7.2843201378947615</v>
      </c>
      <c r="AX13" s="1750">
        <v>1.7349754128401178</v>
      </c>
      <c r="AY13" s="1750">
        <v>13.715965727590117</v>
      </c>
      <c r="AZ13" s="1718"/>
      <c r="BB13" s="364" t="s">
        <v>1011</v>
      </c>
      <c r="BC13" s="365" t="s">
        <v>999</v>
      </c>
      <c r="BD13" s="1555">
        <v>26462.3</v>
      </c>
      <c r="BE13" s="366"/>
      <c r="BF13" s="1555">
        <v>70236.2</v>
      </c>
      <c r="BG13" s="366"/>
      <c r="BH13" s="1579"/>
    </row>
    <row r="14" spans="1:60" ht="13.5" customHeight="1" thickBot="1" x14ac:dyDescent="0.3">
      <c r="A14" s="1751" t="s">
        <v>1012</v>
      </c>
      <c r="B14" s="2789">
        <v>10274</v>
      </c>
      <c r="C14" s="2789"/>
      <c r="D14" s="2789">
        <v>2839</v>
      </c>
      <c r="E14" s="2789"/>
      <c r="F14" s="2789">
        <v>1338</v>
      </c>
      <c r="G14" s="2789"/>
      <c r="H14" s="2789">
        <v>15860</v>
      </c>
      <c r="I14" s="2789"/>
      <c r="J14" s="1753">
        <v>30310</v>
      </c>
      <c r="K14" s="1753"/>
      <c r="L14" s="1686" t="s">
        <v>1005</v>
      </c>
      <c r="M14" s="1693">
        <v>67.7</v>
      </c>
      <c r="N14" s="1693">
        <v>41.7</v>
      </c>
      <c r="O14" s="1693">
        <v>22.4</v>
      </c>
      <c r="P14" s="1693">
        <v>41.8</v>
      </c>
      <c r="Q14" s="1693">
        <v>20.3</v>
      </c>
      <c r="R14" s="1693">
        <v>2.7</v>
      </c>
      <c r="S14" s="1730"/>
      <c r="T14" s="1693">
        <v>196.6</v>
      </c>
      <c r="U14" s="1752"/>
      <c r="W14" s="1686" t="s">
        <v>1013</v>
      </c>
      <c r="X14" s="1693"/>
      <c r="Y14" s="1693">
        <v>0.1</v>
      </c>
      <c r="Z14" s="1693">
        <v>0.2</v>
      </c>
      <c r="AA14" s="1693"/>
      <c r="AB14" s="1694"/>
      <c r="AC14" s="1694"/>
      <c r="AD14" s="1694"/>
      <c r="AE14" s="1694"/>
      <c r="AF14" s="1694">
        <v>0.3</v>
      </c>
      <c r="AH14" s="1686" t="s">
        <v>1013</v>
      </c>
      <c r="AI14" s="1693">
        <v>1.1000000000000001</v>
      </c>
      <c r="AJ14" s="1693">
        <v>2.5</v>
      </c>
      <c r="AK14" s="1693">
        <v>3.2</v>
      </c>
      <c r="AL14" s="1693"/>
      <c r="AM14" s="1694"/>
      <c r="AN14" s="1694"/>
      <c r="AO14" s="1694"/>
      <c r="AP14" s="1694"/>
      <c r="AQ14" s="1694">
        <v>6.7</v>
      </c>
      <c r="AR14" s="1694"/>
      <c r="AS14" s="1742" t="s">
        <v>1014</v>
      </c>
      <c r="AT14" s="1748">
        <v>108.50542235137669</v>
      </c>
      <c r="AU14" s="1748">
        <v>302.90448218559709</v>
      </c>
      <c r="AV14" s="1748">
        <v>34.534760671199692</v>
      </c>
      <c r="AW14" s="1748">
        <v>49.957170815242328</v>
      </c>
      <c r="AX14" s="1748">
        <v>31.33863184490647</v>
      </c>
      <c r="AY14" s="1748">
        <v>107.69134918004967</v>
      </c>
      <c r="BB14" s="367"/>
      <c r="BC14" s="368"/>
      <c r="BD14" s="369"/>
      <c r="BE14" s="369"/>
      <c r="BF14" s="369"/>
      <c r="BG14" s="369"/>
      <c r="BH14" s="1579"/>
    </row>
    <row r="15" spans="1:60" ht="13.5" customHeight="1" x14ac:dyDescent="0.25">
      <c r="A15" s="1751" t="s">
        <v>1015</v>
      </c>
      <c r="B15" s="2789">
        <v>0</v>
      </c>
      <c r="C15" s="2789"/>
      <c r="D15" s="2789">
        <v>0</v>
      </c>
      <c r="E15" s="2789"/>
      <c r="F15" s="2789">
        <v>0</v>
      </c>
      <c r="G15" s="2789"/>
      <c r="H15" s="2789">
        <v>854</v>
      </c>
      <c r="I15" s="2789"/>
      <c r="J15" s="1753">
        <v>854</v>
      </c>
      <c r="K15" s="1753"/>
      <c r="L15" s="1686" t="s">
        <v>1009</v>
      </c>
      <c r="M15" s="1693">
        <v>35.9</v>
      </c>
      <c r="N15" s="1693">
        <v>2.4</v>
      </c>
      <c r="O15" s="1693">
        <v>2.9</v>
      </c>
      <c r="P15" s="1693">
        <v>7.4</v>
      </c>
      <c r="Q15" s="1693">
        <v>19.8</v>
      </c>
      <c r="R15" s="1693">
        <v>1.2</v>
      </c>
      <c r="S15" s="1730"/>
      <c r="T15" s="1693">
        <v>69.599999999999994</v>
      </c>
      <c r="U15" s="1752"/>
      <c r="W15" s="1686" t="s">
        <v>1016</v>
      </c>
      <c r="X15" s="1693"/>
      <c r="Y15" s="1693">
        <v>2.4</v>
      </c>
      <c r="Z15" s="1693">
        <v>0.7</v>
      </c>
      <c r="AA15" s="1693">
        <v>6.8</v>
      </c>
      <c r="AB15" s="1693">
        <v>17.7</v>
      </c>
      <c r="AC15" s="1693">
        <v>4.5999999999999996</v>
      </c>
      <c r="AD15" s="1693">
        <v>0.1</v>
      </c>
      <c r="AE15" s="1695"/>
      <c r="AF15" s="1695">
        <v>32.299999999999997</v>
      </c>
      <c r="AH15" s="1686" t="s">
        <v>1016</v>
      </c>
      <c r="AI15" s="1693">
        <v>0.1</v>
      </c>
      <c r="AJ15" s="1693"/>
      <c r="AK15" s="1693">
        <v>2.9</v>
      </c>
      <c r="AL15" s="1693">
        <v>3.9</v>
      </c>
      <c r="AM15" s="1693">
        <v>6.8</v>
      </c>
      <c r="AN15" s="1693">
        <v>5.7</v>
      </c>
      <c r="AO15" s="1693">
        <v>0.4</v>
      </c>
      <c r="AP15" s="1695"/>
      <c r="AQ15" s="1695">
        <v>19.8</v>
      </c>
      <c r="AR15" s="1694"/>
      <c r="AZ15" s="1755"/>
      <c r="BB15" s="367"/>
      <c r="BC15" s="368"/>
      <c r="BD15" s="369"/>
      <c r="BE15" s="369"/>
      <c r="BF15" s="369"/>
      <c r="BG15" s="369"/>
      <c r="BH15" s="1579"/>
    </row>
    <row r="16" spans="1:60" ht="13.5" customHeight="1" x14ac:dyDescent="0.25">
      <c r="A16" s="1751" t="s">
        <v>1017</v>
      </c>
      <c r="B16" s="2789">
        <v>0</v>
      </c>
      <c r="C16" s="2789"/>
      <c r="D16" s="2789">
        <v>204</v>
      </c>
      <c r="E16" s="2789"/>
      <c r="F16" s="2789">
        <v>316</v>
      </c>
      <c r="G16" s="2789"/>
      <c r="H16" s="2789">
        <v>2</v>
      </c>
      <c r="I16" s="2789"/>
      <c r="J16" s="1753">
        <v>522</v>
      </c>
      <c r="K16" s="1753"/>
      <c r="L16" s="1686" t="s">
        <v>1018</v>
      </c>
      <c r="M16" s="1693">
        <v>42.2</v>
      </c>
      <c r="N16" s="1693">
        <v>48</v>
      </c>
      <c r="O16" s="1693">
        <v>9.5</v>
      </c>
      <c r="P16" s="1693">
        <v>36</v>
      </c>
      <c r="Q16" s="1693">
        <v>31.9</v>
      </c>
      <c r="R16" s="1693">
        <v>20.9</v>
      </c>
      <c r="S16" s="1730"/>
      <c r="T16" s="1693">
        <v>188.5</v>
      </c>
      <c r="U16" s="1752"/>
      <c r="W16" s="1686" t="s">
        <v>1019</v>
      </c>
      <c r="X16" s="1693">
        <v>0.1</v>
      </c>
      <c r="Y16" s="1693"/>
      <c r="Z16" s="1693">
        <v>0.4</v>
      </c>
      <c r="AA16" s="1693">
        <v>1.1000000000000001</v>
      </c>
      <c r="AB16" s="1693">
        <v>1.7</v>
      </c>
      <c r="AC16" s="1693">
        <v>0.1</v>
      </c>
      <c r="AD16" s="1693"/>
      <c r="AE16" s="1695"/>
      <c r="AF16" s="1695">
        <v>3.4</v>
      </c>
      <c r="AH16" s="1686" t="s">
        <v>1019</v>
      </c>
      <c r="AI16" s="1693">
        <v>0.2</v>
      </c>
      <c r="AJ16" s="1693">
        <v>0.1</v>
      </c>
      <c r="AK16" s="1693">
        <v>1.7</v>
      </c>
      <c r="AL16" s="1693">
        <v>3.3</v>
      </c>
      <c r="AM16" s="1693">
        <v>5.9</v>
      </c>
      <c r="AN16" s="1693">
        <v>4.3</v>
      </c>
      <c r="AO16" s="1694">
        <v>0.1</v>
      </c>
      <c r="AP16" s="1694"/>
      <c r="AQ16" s="1694">
        <v>15.7</v>
      </c>
      <c r="AR16" s="1694"/>
      <c r="AS16" s="1751" t="s">
        <v>1020</v>
      </c>
      <c r="AT16" s="1750">
        <v>7.8581646943184493</v>
      </c>
      <c r="AU16" s="1750">
        <v>15.716329388636899</v>
      </c>
      <c r="AV16" s="1750">
        <v>0.93126518035162997</v>
      </c>
      <c r="AW16" s="1750">
        <v>1.8625303607032599</v>
      </c>
      <c r="AX16" s="1750">
        <v>2.7028841179708603</v>
      </c>
      <c r="AY16" s="1750">
        <v>5.4057682359417205</v>
      </c>
      <c r="AZ16" s="1754"/>
      <c r="BB16" s="351" t="s">
        <v>1021</v>
      </c>
      <c r="BC16" s="351"/>
      <c r="BD16" s="370"/>
      <c r="BE16" s="370"/>
      <c r="BF16" s="370"/>
      <c r="BG16" s="370"/>
      <c r="BH16" s="1579"/>
    </row>
    <row r="17" spans="1:60" ht="22.5" x14ac:dyDescent="0.25">
      <c r="A17" s="1751" t="s">
        <v>1022</v>
      </c>
      <c r="B17" s="2789">
        <v>79</v>
      </c>
      <c r="C17" s="2789"/>
      <c r="D17" s="2789">
        <v>77</v>
      </c>
      <c r="E17" s="2789"/>
      <c r="F17" s="2789">
        <v>267</v>
      </c>
      <c r="G17" s="2789"/>
      <c r="H17" s="2789">
        <v>2</v>
      </c>
      <c r="I17" s="2789"/>
      <c r="J17" s="1753">
        <v>425</v>
      </c>
      <c r="K17" s="1753"/>
      <c r="L17" s="1686" t="s">
        <v>1023</v>
      </c>
      <c r="M17" s="1693">
        <v>6.7</v>
      </c>
      <c r="N17" s="1693"/>
      <c r="O17" s="1693">
        <v>0.4</v>
      </c>
      <c r="P17" s="1693">
        <v>0.3</v>
      </c>
      <c r="Q17" s="1693">
        <v>19.3</v>
      </c>
      <c r="R17" s="1693">
        <v>11.8</v>
      </c>
      <c r="S17" s="1730"/>
      <c r="T17" s="1693">
        <v>38.6</v>
      </c>
      <c r="U17" s="1752"/>
      <c r="W17" s="1686" t="s">
        <v>1024</v>
      </c>
      <c r="X17" s="1693"/>
      <c r="Y17" s="1693"/>
      <c r="Z17" s="1693"/>
      <c r="AA17" s="1693"/>
      <c r="AB17" s="1693"/>
      <c r="AC17" s="1693">
        <v>0.4</v>
      </c>
      <c r="AD17" s="1693"/>
      <c r="AE17" s="1695">
        <v>0.2</v>
      </c>
      <c r="AF17" s="1695">
        <v>0.6</v>
      </c>
      <c r="AH17" s="1686" t="s">
        <v>1024</v>
      </c>
      <c r="AI17" s="1693"/>
      <c r="AJ17" s="1693"/>
      <c r="AK17" s="1693"/>
      <c r="AL17" s="1693"/>
      <c r="AM17" s="1693">
        <v>2.4</v>
      </c>
      <c r="AN17" s="1693">
        <v>1.6</v>
      </c>
      <c r="AO17" s="1693"/>
      <c r="AP17" s="1695">
        <v>0.5</v>
      </c>
      <c r="AQ17" s="1694">
        <v>4.5</v>
      </c>
      <c r="AR17" s="1716"/>
      <c r="AS17" s="1751" t="s">
        <v>1025</v>
      </c>
      <c r="AT17" s="1750">
        <v>16.550074581652037</v>
      </c>
      <c r="AU17" s="1750">
        <v>54.78275199039016</v>
      </c>
      <c r="AV17" s="1750">
        <v>4.2710633522226242</v>
      </c>
      <c r="AW17" s="1750">
        <v>4.4542594921300793</v>
      </c>
      <c r="AX17" s="1750">
        <v>8.1962793506636942</v>
      </c>
      <c r="AY17" s="1750">
        <v>28.461318567581191</v>
      </c>
      <c r="AZ17" s="1570"/>
      <c r="BB17" s="367"/>
      <c r="BC17" s="371"/>
      <c r="BD17" s="2790" t="s">
        <v>1026</v>
      </c>
      <c r="BE17" s="2790" t="s">
        <v>1027</v>
      </c>
      <c r="BF17" s="372"/>
      <c r="BG17" s="373"/>
      <c r="BH17" s="1579"/>
    </row>
    <row r="18" spans="1:60" ht="13.5" customHeight="1" thickBot="1" x14ac:dyDescent="0.3">
      <c r="A18" s="1740" t="s">
        <v>1028</v>
      </c>
      <c r="B18" s="2797">
        <v>0</v>
      </c>
      <c r="C18" s="2797"/>
      <c r="D18" s="2798">
        <v>0</v>
      </c>
      <c r="E18" s="2798"/>
      <c r="F18" s="2798">
        <v>0</v>
      </c>
      <c r="G18" s="2798"/>
      <c r="H18" s="2799">
        <v>0</v>
      </c>
      <c r="I18" s="2799"/>
      <c r="J18" s="1739">
        <v>0</v>
      </c>
      <c r="K18" s="1737"/>
      <c r="L18" s="1686" t="s">
        <v>1029</v>
      </c>
      <c r="M18" s="1693">
        <v>19.8</v>
      </c>
      <c r="N18" s="1693">
        <v>47.5</v>
      </c>
      <c r="O18" s="1693">
        <v>7.9</v>
      </c>
      <c r="P18" s="1693">
        <v>32.299999999999997</v>
      </c>
      <c r="Q18" s="1693"/>
      <c r="R18" s="1693">
        <v>1.4</v>
      </c>
      <c r="S18" s="1730"/>
      <c r="T18" s="1693">
        <v>108.9</v>
      </c>
      <c r="U18" s="1752"/>
      <c r="W18" s="1686" t="s">
        <v>996</v>
      </c>
      <c r="X18" s="1693"/>
      <c r="Y18" s="1693"/>
      <c r="Z18" s="1693"/>
      <c r="AA18" s="1693"/>
      <c r="AB18" s="1693"/>
      <c r="AC18" s="1693"/>
      <c r="AD18" s="1693"/>
      <c r="AE18" s="1695">
        <v>3.6</v>
      </c>
      <c r="AF18" s="1695">
        <v>3.6</v>
      </c>
      <c r="AH18" s="1686" t="s">
        <v>996</v>
      </c>
      <c r="AI18" s="1693"/>
      <c r="AJ18" s="1694"/>
      <c r="AK18" s="1694"/>
      <c r="AL18" s="1694"/>
      <c r="AM18" s="1694"/>
      <c r="AN18" s="1694"/>
      <c r="AO18" s="1694"/>
      <c r="AP18" s="1693">
        <v>31.4</v>
      </c>
      <c r="AQ18" s="1693">
        <v>31.4</v>
      </c>
      <c r="AR18" s="1694"/>
      <c r="AS18" s="1751" t="s">
        <v>1030</v>
      </c>
      <c r="AT18" s="1750">
        <v>0</v>
      </c>
      <c r="AU18" s="1750">
        <v>0</v>
      </c>
      <c r="AV18" s="1750">
        <v>0</v>
      </c>
      <c r="AW18" s="1750">
        <v>0</v>
      </c>
      <c r="AX18" s="1750">
        <v>0</v>
      </c>
      <c r="AY18" s="1750">
        <v>0</v>
      </c>
      <c r="AZ18" s="1570"/>
      <c r="BB18" s="367"/>
      <c r="BC18" s="371"/>
      <c r="BD18" s="2790"/>
      <c r="BE18" s="2790"/>
      <c r="BF18" s="373"/>
      <c r="BG18" s="373"/>
      <c r="BH18" s="1579"/>
    </row>
    <row r="19" spans="1:60" ht="13.5" customHeight="1" thickBot="1" x14ac:dyDescent="0.3">
      <c r="A19" s="2794" t="s">
        <v>1031</v>
      </c>
      <c r="B19" s="2796">
        <v>14166</v>
      </c>
      <c r="C19" s="2796"/>
      <c r="D19" s="2796">
        <v>37905</v>
      </c>
      <c r="E19" s="2796"/>
      <c r="F19" s="2796">
        <v>45296</v>
      </c>
      <c r="G19" s="2796"/>
      <c r="H19" s="2800">
        <v>25806</v>
      </c>
      <c r="I19" s="2800"/>
      <c r="J19" s="1738">
        <v>123174</v>
      </c>
      <c r="K19" s="1737"/>
      <c r="L19" s="1686" t="s">
        <v>1032</v>
      </c>
      <c r="M19" s="1693">
        <v>15.7</v>
      </c>
      <c r="N19" s="1693">
        <v>0.5</v>
      </c>
      <c r="O19" s="1693">
        <v>1.2</v>
      </c>
      <c r="P19" s="1693">
        <v>3.4</v>
      </c>
      <c r="Q19" s="1693">
        <v>12.6</v>
      </c>
      <c r="R19" s="1693">
        <v>7.7</v>
      </c>
      <c r="S19" s="1730"/>
      <c r="T19" s="1693">
        <v>41</v>
      </c>
      <c r="U19" s="1749"/>
      <c r="W19" s="1690" t="s">
        <v>391</v>
      </c>
      <c r="X19" s="1689"/>
      <c r="Y19" s="1689"/>
      <c r="Z19" s="1689"/>
      <c r="AA19" s="1689"/>
      <c r="AB19" s="1689"/>
      <c r="AC19" s="1689"/>
      <c r="AD19" s="1689"/>
      <c r="AE19" s="1689">
        <v>3.5</v>
      </c>
      <c r="AF19" s="1689">
        <v>3.5</v>
      </c>
      <c r="AH19" s="1690" t="s">
        <v>391</v>
      </c>
      <c r="AI19" s="1689"/>
      <c r="AJ19" s="1689"/>
      <c r="AK19" s="1689"/>
      <c r="AL19" s="1689"/>
      <c r="AM19" s="1689"/>
      <c r="AN19" s="1689"/>
      <c r="AO19" s="1689"/>
      <c r="AP19" s="1689">
        <v>19.899999999999999</v>
      </c>
      <c r="AQ19" s="1689">
        <v>19.899999999999999</v>
      </c>
      <c r="AR19" s="1715"/>
      <c r="AS19" s="1742" t="s">
        <v>1033</v>
      </c>
      <c r="AT19" s="1748">
        <v>24.408239275970487</v>
      </c>
      <c r="AU19" s="1748">
        <v>70.499081379027061</v>
      </c>
      <c r="AV19" s="1748">
        <v>5.2023285325742545</v>
      </c>
      <c r="AW19" s="1748">
        <v>6.316789852833339</v>
      </c>
      <c r="AX19" s="1748">
        <v>10.899163468634555</v>
      </c>
      <c r="AY19" s="1748">
        <v>33.867086803522909</v>
      </c>
      <c r="AZ19" s="1567"/>
      <c r="BB19" s="355"/>
      <c r="BC19" s="374"/>
      <c r="BD19" s="2790"/>
      <c r="BE19" s="2790"/>
      <c r="BF19" s="373"/>
      <c r="BG19" s="373"/>
      <c r="BH19" s="1579"/>
    </row>
    <row r="20" spans="1:60" ht="13.5" customHeight="1" x14ac:dyDescent="0.25">
      <c r="A20" s="2795"/>
      <c r="B20" s="1747"/>
      <c r="C20" s="1747"/>
      <c r="D20" s="1747"/>
      <c r="E20" s="1747"/>
      <c r="F20" s="1747"/>
      <c r="G20" s="1747"/>
      <c r="H20" s="1747"/>
      <c r="I20" s="1747"/>
      <c r="J20" s="1747"/>
      <c r="K20" s="1737"/>
      <c r="L20" s="1686" t="s">
        <v>1024</v>
      </c>
      <c r="M20" s="1693">
        <v>4.5</v>
      </c>
      <c r="N20" s="1730"/>
      <c r="O20" s="1730">
        <v>0.1</v>
      </c>
      <c r="P20" s="1730">
        <v>0.6</v>
      </c>
      <c r="Q20" s="1693">
        <v>4</v>
      </c>
      <c r="R20" s="1693">
        <v>0.4</v>
      </c>
      <c r="S20" s="1730"/>
      <c r="T20" s="1693">
        <v>9.6</v>
      </c>
      <c r="U20" s="1746"/>
      <c r="W20" s="1688" t="s">
        <v>1034</v>
      </c>
      <c r="X20" s="1687">
        <v>9.5</v>
      </c>
      <c r="Y20" s="1687">
        <v>3.5</v>
      </c>
      <c r="Z20" s="1687">
        <v>1.6</v>
      </c>
      <c r="AA20" s="1687">
        <v>7.9</v>
      </c>
      <c r="AB20" s="1687">
        <v>19.399999999999999</v>
      </c>
      <c r="AC20" s="1687">
        <v>5.0999999999999996</v>
      </c>
      <c r="AD20" s="1687">
        <v>0.1</v>
      </c>
      <c r="AE20" s="1687">
        <v>45.8</v>
      </c>
      <c r="AF20" s="1687">
        <v>92.8</v>
      </c>
      <c r="AH20" s="1688" t="s">
        <v>1034</v>
      </c>
      <c r="AI20" s="1687">
        <v>35.6</v>
      </c>
      <c r="AJ20" s="1687">
        <v>14</v>
      </c>
      <c r="AK20" s="1687">
        <v>16.2</v>
      </c>
      <c r="AL20" s="1687">
        <v>7.5</v>
      </c>
      <c r="AM20" s="1687">
        <v>18.399999999999999</v>
      </c>
      <c r="AN20" s="1687">
        <v>11.6</v>
      </c>
      <c r="AO20" s="1687">
        <v>0.5</v>
      </c>
      <c r="AP20" s="1687">
        <v>97.8</v>
      </c>
      <c r="AQ20" s="1687">
        <v>201.6</v>
      </c>
      <c r="AR20" s="1715"/>
      <c r="AY20" s="1567"/>
      <c r="AZ20" s="1567"/>
      <c r="BD20" s="2790"/>
      <c r="BE20" s="2790"/>
      <c r="BG20" s="373"/>
      <c r="BH20" s="1579"/>
    </row>
    <row r="21" spans="1:60" ht="15.75" thickBot="1" x14ac:dyDescent="0.3">
      <c r="A21" s="1585"/>
      <c r="B21" s="1744"/>
      <c r="C21" s="1585"/>
      <c r="D21" s="1744"/>
      <c r="E21" s="1585"/>
      <c r="F21" s="1744"/>
      <c r="G21" s="1585"/>
      <c r="H21" s="1744"/>
      <c r="I21" s="1745"/>
      <c r="J21" s="1744"/>
      <c r="K21" s="1744"/>
      <c r="L21" s="1686" t="s">
        <v>996</v>
      </c>
      <c r="M21" s="1693">
        <v>31.4</v>
      </c>
      <c r="N21" s="1730">
        <v>4.7</v>
      </c>
      <c r="O21" s="1730">
        <v>2</v>
      </c>
      <c r="P21" s="1730">
        <v>3.6</v>
      </c>
      <c r="Q21" s="1693">
        <v>12.5</v>
      </c>
      <c r="R21" s="1693">
        <v>1.8</v>
      </c>
      <c r="S21" s="1730"/>
      <c r="T21" s="1693">
        <v>56.1</v>
      </c>
      <c r="U21" s="1743"/>
      <c r="W21" s="1686" t="s">
        <v>1035</v>
      </c>
      <c r="X21" s="1685">
        <v>-3.8</v>
      </c>
      <c r="Y21" s="1685">
        <v>-13.1</v>
      </c>
      <c r="Z21" s="1685">
        <v>-0.8</v>
      </c>
      <c r="AA21" s="1685">
        <v>1.4</v>
      </c>
      <c r="AB21" s="1685">
        <v>1.2</v>
      </c>
      <c r="AC21" s="1685">
        <v>-0.9</v>
      </c>
      <c r="AD21" s="1684"/>
      <c r="AE21" s="1685"/>
      <c r="AF21" s="1684">
        <v>-15.9</v>
      </c>
      <c r="AH21" s="1686" t="s">
        <v>1035</v>
      </c>
      <c r="AI21" s="1685">
        <v>6.8</v>
      </c>
      <c r="AJ21" s="1685">
        <v>19.8</v>
      </c>
      <c r="AK21" s="1685">
        <v>-4.0999999999999996</v>
      </c>
      <c r="AL21" s="1685">
        <v>2</v>
      </c>
      <c r="AM21" s="1685">
        <v>0.9</v>
      </c>
      <c r="AN21" s="1685">
        <v>-0.8</v>
      </c>
      <c r="AO21" s="1684">
        <v>-0.2</v>
      </c>
      <c r="AP21" s="1685"/>
      <c r="AQ21" s="1684">
        <v>24.4</v>
      </c>
      <c r="AS21" s="1742" t="s">
        <v>1036</v>
      </c>
      <c r="AT21" s="1741">
        <v>1.4210228174424273</v>
      </c>
      <c r="AU21" s="1741"/>
      <c r="AV21" s="1741">
        <v>1.5032136468805486</v>
      </c>
      <c r="AW21" s="1741"/>
      <c r="AX21" s="1741">
        <v>1.8545839264586852</v>
      </c>
      <c r="AY21" s="1741"/>
      <c r="BD21" s="2790"/>
      <c r="BE21" s="2790"/>
      <c r="BG21" s="373"/>
      <c r="BH21" s="1579"/>
    </row>
    <row r="22" spans="1:60" ht="14.25" customHeight="1" thickBot="1" x14ac:dyDescent="0.3">
      <c r="A22" s="1740" t="s">
        <v>1037</v>
      </c>
      <c r="B22" s="2798">
        <v>-480</v>
      </c>
      <c r="C22" s="2798"/>
      <c r="D22" s="2798">
        <v>-23250</v>
      </c>
      <c r="E22" s="2798"/>
      <c r="F22" s="2798">
        <v>-31386</v>
      </c>
      <c r="G22" s="2798"/>
      <c r="H22" s="2799">
        <v>-2830</v>
      </c>
      <c r="I22" s="2799"/>
      <c r="J22" s="1739">
        <v>-57946</v>
      </c>
      <c r="K22" s="1737"/>
      <c r="L22" s="1686" t="s">
        <v>1038</v>
      </c>
      <c r="M22" s="1730"/>
      <c r="N22" s="1730"/>
      <c r="O22" s="1730"/>
      <c r="P22" s="1730"/>
      <c r="Q22" s="1730"/>
      <c r="R22" s="1730"/>
      <c r="S22" s="1693">
        <v>99.3</v>
      </c>
      <c r="T22" s="1693">
        <v>99.3</v>
      </c>
      <c r="U22" s="1731"/>
      <c r="AS22" s="1720"/>
      <c r="AT22" s="1720"/>
      <c r="AU22" s="1720"/>
      <c r="AV22" s="1720"/>
      <c r="AW22" s="1720"/>
      <c r="AX22" s="1720"/>
      <c r="AY22" s="1567"/>
      <c r="BB22" s="355"/>
      <c r="BC22" s="374"/>
      <c r="BD22" s="356" t="s">
        <v>991</v>
      </c>
      <c r="BE22" s="356" t="s">
        <v>992</v>
      </c>
      <c r="BF22" s="373"/>
      <c r="BG22" s="373"/>
      <c r="BH22" s="1579"/>
    </row>
    <row r="23" spans="1:60" ht="18" customHeight="1" thickBot="1" x14ac:dyDescent="0.3">
      <c r="A23" s="1582" t="s">
        <v>1039</v>
      </c>
      <c r="B23" s="2796">
        <v>13686</v>
      </c>
      <c r="C23" s="2796"/>
      <c r="D23" s="2796">
        <v>14655</v>
      </c>
      <c r="E23" s="2796"/>
      <c r="F23" s="2796">
        <v>13911</v>
      </c>
      <c r="G23" s="2796"/>
      <c r="H23" s="2800">
        <v>22976</v>
      </c>
      <c r="I23" s="2800"/>
      <c r="J23" s="1738">
        <v>65228</v>
      </c>
      <c r="K23" s="1737"/>
      <c r="L23" s="1690" t="s">
        <v>391</v>
      </c>
      <c r="M23" s="1736">
        <v>19.899999999999999</v>
      </c>
      <c r="N23" s="1736">
        <v>4.5</v>
      </c>
      <c r="O23" s="1736">
        <v>2.5</v>
      </c>
      <c r="P23" s="1736">
        <v>3.5</v>
      </c>
      <c r="Q23" s="1736"/>
      <c r="R23" s="1736">
        <v>0.6</v>
      </c>
      <c r="S23" s="1736"/>
      <c r="T23" s="1736">
        <v>31.1</v>
      </c>
      <c r="U23" s="1731"/>
      <c r="W23" s="1712" t="s">
        <v>960</v>
      </c>
      <c r="X23" s="1711" t="s">
        <v>964</v>
      </c>
      <c r="Y23" s="1711" t="s">
        <v>965</v>
      </c>
      <c r="Z23" s="1711" t="s">
        <v>966</v>
      </c>
      <c r="AA23" s="1711" t="s">
        <v>967</v>
      </c>
      <c r="AB23" s="1711" t="s">
        <v>968</v>
      </c>
      <c r="AC23" s="1711" t="s">
        <v>969</v>
      </c>
      <c r="AD23" s="1711" t="s">
        <v>970</v>
      </c>
      <c r="AE23" s="1711" t="s">
        <v>971</v>
      </c>
      <c r="AF23" s="1711" t="s">
        <v>425</v>
      </c>
      <c r="AH23" s="1712" t="s">
        <v>957</v>
      </c>
      <c r="AI23" s="1711" t="s">
        <v>964</v>
      </c>
      <c r="AJ23" s="1711" t="s">
        <v>965</v>
      </c>
      <c r="AK23" s="1711" t="s">
        <v>966</v>
      </c>
      <c r="AL23" s="1711" t="s">
        <v>967</v>
      </c>
      <c r="AM23" s="1711" t="s">
        <v>968</v>
      </c>
      <c r="AN23" s="1711" t="s">
        <v>969</v>
      </c>
      <c r="AO23" s="1711" t="s">
        <v>970</v>
      </c>
      <c r="AP23" s="1711" t="s">
        <v>971</v>
      </c>
      <c r="AQ23" s="1711" t="s">
        <v>425</v>
      </c>
      <c r="AR23" s="1735"/>
      <c r="AS23" s="2787" t="s">
        <v>1040</v>
      </c>
      <c r="AT23" s="2787"/>
      <c r="AU23" s="2787"/>
      <c r="AV23" s="2787"/>
      <c r="AW23" s="2787"/>
      <c r="AX23" s="2787"/>
      <c r="BB23" s="2782" t="s">
        <v>1041</v>
      </c>
      <c r="BC23" s="2778" t="s">
        <v>1042</v>
      </c>
      <c r="BD23" s="2784">
        <v>24411.9</v>
      </c>
      <c r="BE23" s="2784">
        <v>40374.199999999997</v>
      </c>
      <c r="BF23" s="375"/>
      <c r="BG23" s="375"/>
      <c r="BH23" s="1579"/>
    </row>
    <row r="24" spans="1:60" x14ac:dyDescent="0.25">
      <c r="A24" s="1567"/>
      <c r="B24" s="1611"/>
      <c r="C24" s="1567"/>
      <c r="D24" s="1611"/>
      <c r="E24" s="1567"/>
      <c r="F24" s="1611"/>
      <c r="G24" s="1567"/>
      <c r="H24" s="1611"/>
      <c r="I24" s="1729"/>
      <c r="J24" s="1611"/>
      <c r="K24" s="1611"/>
      <c r="L24" s="1688" t="s">
        <v>1034</v>
      </c>
      <c r="M24" s="1687">
        <v>201.6</v>
      </c>
      <c r="N24" s="1687">
        <v>101.3</v>
      </c>
      <c r="O24" s="1687">
        <v>39.5</v>
      </c>
      <c r="P24" s="1687">
        <v>92.8</v>
      </c>
      <c r="Q24" s="1687">
        <v>88.6</v>
      </c>
      <c r="R24" s="1687">
        <v>27.7</v>
      </c>
      <c r="S24" s="1687">
        <v>99.3</v>
      </c>
      <c r="T24" s="1687">
        <v>650.79999999999995</v>
      </c>
      <c r="U24" s="1567"/>
      <c r="W24" s="1686" t="s">
        <v>975</v>
      </c>
      <c r="X24" s="1693">
        <v>4.3</v>
      </c>
      <c r="Y24" s="1694" t="s">
        <v>976</v>
      </c>
      <c r="Z24" s="1694" t="s">
        <v>976</v>
      </c>
      <c r="AA24" s="1694" t="s">
        <v>976</v>
      </c>
      <c r="AB24" s="1694" t="s">
        <v>976</v>
      </c>
      <c r="AC24" s="1694" t="s">
        <v>976</v>
      </c>
      <c r="AD24" s="1694" t="s">
        <v>976</v>
      </c>
      <c r="AE24" s="1694" t="s">
        <v>976</v>
      </c>
      <c r="AF24" s="1694">
        <v>4.3</v>
      </c>
      <c r="AH24" s="1686" t="s">
        <v>975</v>
      </c>
      <c r="AI24" s="1693">
        <v>30.8</v>
      </c>
      <c r="AJ24" s="1694" t="s">
        <v>976</v>
      </c>
      <c r="AK24" s="1694" t="s">
        <v>976</v>
      </c>
      <c r="AL24" s="1694" t="s">
        <v>976</v>
      </c>
      <c r="AM24" s="1694" t="s">
        <v>976</v>
      </c>
      <c r="AN24" s="1694" t="s">
        <v>976</v>
      </c>
      <c r="AO24" s="1694" t="s">
        <v>976</v>
      </c>
      <c r="AP24" s="1694" t="s">
        <v>976</v>
      </c>
      <c r="AQ24" s="1694">
        <v>30.8</v>
      </c>
      <c r="AR24" s="1735"/>
      <c r="AS24" s="2787"/>
      <c r="AT24" s="2787"/>
      <c r="AU24" s="2787"/>
      <c r="AV24" s="2787"/>
      <c r="AW24" s="2787"/>
      <c r="AX24" s="2787"/>
      <c r="AZ24" s="1611"/>
      <c r="BB24" s="2783"/>
      <c r="BC24" s="2779"/>
      <c r="BD24" s="2785"/>
      <c r="BE24" s="2785"/>
      <c r="BH24" s="1579"/>
    </row>
    <row r="25" spans="1:60" x14ac:dyDescent="0.25">
      <c r="A25" s="1567"/>
      <c r="B25" s="1567"/>
      <c r="C25" s="1567"/>
      <c r="D25" s="1567"/>
      <c r="E25" s="1567"/>
      <c r="F25" s="1729"/>
      <c r="G25" s="1567"/>
      <c r="H25" s="1570"/>
      <c r="I25" s="1567"/>
      <c r="J25" s="1729" t="s">
        <v>1043</v>
      </c>
      <c r="K25" s="1729"/>
      <c r="L25" s="1734"/>
      <c r="M25" s="1731"/>
      <c r="N25" s="1731"/>
      <c r="O25" s="1731"/>
      <c r="P25" s="1731"/>
      <c r="Q25" s="1731"/>
      <c r="R25" s="1731"/>
      <c r="S25" s="1731"/>
      <c r="T25" s="1731"/>
      <c r="U25" s="1567"/>
      <c r="W25" s="1686" t="s">
        <v>983</v>
      </c>
      <c r="X25" s="1693">
        <v>17.100000000000001</v>
      </c>
      <c r="Y25" s="1693">
        <v>1.1000000000000001</v>
      </c>
      <c r="Z25" s="1693">
        <v>2.5</v>
      </c>
      <c r="AA25" s="1693">
        <v>2.2000000000000002</v>
      </c>
      <c r="AB25" s="1693">
        <v>6.5</v>
      </c>
      <c r="AC25" s="1693">
        <v>10.199999999999999</v>
      </c>
      <c r="AD25" s="1693">
        <v>40.9</v>
      </c>
      <c r="AE25" s="1694"/>
      <c r="AF25" s="1694">
        <v>80.5</v>
      </c>
      <c r="AH25" s="1686" t="s">
        <v>983</v>
      </c>
      <c r="AI25" s="1693">
        <v>2.9</v>
      </c>
      <c r="AJ25" s="1693">
        <v>1.3</v>
      </c>
      <c r="AK25" s="1693">
        <v>2.1</v>
      </c>
      <c r="AL25" s="1693">
        <v>2.5</v>
      </c>
      <c r="AM25" s="1693">
        <v>9.1999999999999993</v>
      </c>
      <c r="AN25" s="1693">
        <v>2.4</v>
      </c>
      <c r="AO25" s="1693">
        <v>0.1</v>
      </c>
      <c r="AP25" s="1694"/>
      <c r="AQ25" s="1694">
        <v>20.6</v>
      </c>
      <c r="AR25" s="1694"/>
      <c r="AS25" s="2787"/>
      <c r="AT25" s="2787"/>
      <c r="AU25" s="2787"/>
      <c r="AV25" s="2787"/>
      <c r="AW25" s="2787"/>
      <c r="AX25" s="2787"/>
      <c r="AZ25" s="1611"/>
      <c r="BB25" s="356" t="s">
        <v>1044</v>
      </c>
      <c r="BC25" s="361" t="s">
        <v>1003</v>
      </c>
      <c r="BD25" s="362">
        <v>0</v>
      </c>
      <c r="BE25" s="362">
        <v>1083.4000000000001</v>
      </c>
      <c r="BF25" s="373"/>
      <c r="BG25" s="373"/>
      <c r="BH25" s="1579"/>
    </row>
    <row r="26" spans="1:60" x14ac:dyDescent="0.25">
      <c r="A26" s="1567"/>
      <c r="B26" s="1567"/>
      <c r="C26" s="1567"/>
      <c r="D26" s="1567"/>
      <c r="E26" s="1567"/>
      <c r="F26" s="1729"/>
      <c r="G26" s="1567"/>
      <c r="H26" s="1570"/>
      <c r="I26" s="1567"/>
      <c r="J26" s="1729" t="s">
        <v>1045</v>
      </c>
      <c r="K26" s="1729"/>
      <c r="L26" s="1579" t="s">
        <v>1046</v>
      </c>
      <c r="M26" s="1685">
        <v>21.1</v>
      </c>
      <c r="N26" s="1685">
        <v>-11</v>
      </c>
      <c r="O26" s="1685">
        <v>-23.2</v>
      </c>
      <c r="P26" s="1685">
        <v>-17.3</v>
      </c>
      <c r="Q26" s="1685">
        <v>14.3</v>
      </c>
      <c r="R26" s="1685">
        <v>18</v>
      </c>
      <c r="S26" s="1733"/>
      <c r="T26" s="1731"/>
      <c r="U26" s="1723"/>
      <c r="W26" s="1686" t="s">
        <v>986</v>
      </c>
      <c r="X26" s="1693">
        <v>0.5</v>
      </c>
      <c r="Y26" s="1693">
        <v>0.2</v>
      </c>
      <c r="Z26" s="1693"/>
      <c r="AA26" s="1693"/>
      <c r="AB26" s="1693"/>
      <c r="AC26" s="1693"/>
      <c r="AD26" s="1694"/>
      <c r="AE26" s="1694"/>
      <c r="AF26" s="1694">
        <v>0.7</v>
      </c>
      <c r="AH26" s="1686" t="s">
        <v>986</v>
      </c>
      <c r="AI26" s="1693">
        <v>0.4</v>
      </c>
      <c r="AJ26" s="1693"/>
      <c r="AK26" s="1693">
        <v>0.1</v>
      </c>
      <c r="AL26" s="1693">
        <v>0.1</v>
      </c>
      <c r="AM26" s="1693"/>
      <c r="AN26" s="1693"/>
      <c r="AO26" s="1694"/>
      <c r="AP26" s="1694"/>
      <c r="AQ26" s="1694">
        <v>0.6</v>
      </c>
      <c r="AR26" s="1694"/>
      <c r="AS26" s="2787" t="s">
        <v>1047</v>
      </c>
      <c r="AT26" s="2787"/>
      <c r="AU26" s="2787"/>
      <c r="AV26" s="2787"/>
      <c r="AW26" s="2787"/>
      <c r="AX26" s="2787"/>
      <c r="AY26" s="1732"/>
      <c r="AZ26" s="1732"/>
      <c r="BB26" s="356" t="s">
        <v>1048</v>
      </c>
      <c r="BC26" s="361" t="s">
        <v>1007</v>
      </c>
      <c r="BD26" s="362">
        <v>24411.9</v>
      </c>
      <c r="BE26" s="362">
        <v>13369.7</v>
      </c>
      <c r="BF26" s="373"/>
      <c r="BG26" s="373"/>
      <c r="BH26" s="1579"/>
    </row>
    <row r="27" spans="1:60" ht="13.5" customHeight="1" x14ac:dyDescent="0.25">
      <c r="A27" s="1567"/>
      <c r="B27" s="1567"/>
      <c r="C27" s="1567"/>
      <c r="D27" s="1567"/>
      <c r="E27" s="1567"/>
      <c r="F27" s="1729"/>
      <c r="G27" s="1567"/>
      <c r="H27" s="1570"/>
      <c r="I27" s="1567"/>
      <c r="J27" s="1729" t="s">
        <v>1049</v>
      </c>
      <c r="K27" s="1729"/>
      <c r="L27" s="1579" t="s">
        <v>1050</v>
      </c>
      <c r="M27" s="1685"/>
      <c r="N27" s="1685">
        <v>-0.1</v>
      </c>
      <c r="O27" s="1685">
        <v>-0.1</v>
      </c>
      <c r="P27" s="1685">
        <v>-0.4</v>
      </c>
      <c r="Q27" s="1685"/>
      <c r="R27" s="1685">
        <v>0.4</v>
      </c>
      <c r="S27" s="1599"/>
      <c r="T27" s="1731"/>
      <c r="U27" s="1723"/>
      <c r="W27" s="1686" t="s">
        <v>989</v>
      </c>
      <c r="X27" s="1693">
        <v>22</v>
      </c>
      <c r="Y27" s="1694"/>
      <c r="Z27" s="1694"/>
      <c r="AA27" s="1694"/>
      <c r="AB27" s="1694"/>
      <c r="AC27" s="1694"/>
      <c r="AD27" s="1694"/>
      <c r="AE27" s="1693"/>
      <c r="AF27" s="1693">
        <v>22</v>
      </c>
      <c r="AH27" s="1686" t="s">
        <v>989</v>
      </c>
      <c r="AI27" s="1693">
        <v>14.3</v>
      </c>
      <c r="AJ27" s="1694"/>
      <c r="AK27" s="1694"/>
      <c r="AL27" s="1694"/>
      <c r="AM27" s="1694"/>
      <c r="AN27" s="1694"/>
      <c r="AO27" s="1694"/>
      <c r="AP27" s="1693"/>
      <c r="AQ27" s="1693">
        <v>14.3</v>
      </c>
      <c r="AR27" s="1730"/>
      <c r="AS27" s="2787"/>
      <c r="AT27" s="2787"/>
      <c r="AU27" s="2787"/>
      <c r="AV27" s="2787"/>
      <c r="AW27" s="2787"/>
      <c r="AX27" s="2787"/>
      <c r="AY27" s="1570"/>
      <c r="AZ27" s="1570"/>
      <c r="BB27" s="356" t="s">
        <v>1051</v>
      </c>
      <c r="BC27" s="361" t="s">
        <v>1052</v>
      </c>
      <c r="BD27" s="362">
        <v>0</v>
      </c>
      <c r="BE27" s="362">
        <v>4708.2</v>
      </c>
      <c r="BF27" s="373"/>
      <c r="BG27" s="369"/>
      <c r="BH27" s="1579"/>
    </row>
    <row r="28" spans="1:60" ht="13.5" customHeight="1" x14ac:dyDescent="0.25">
      <c r="F28" s="1729"/>
      <c r="H28" s="1568"/>
      <c r="J28" s="1729"/>
      <c r="K28" s="1729"/>
      <c r="L28" s="1561"/>
      <c r="M28" s="1728"/>
      <c r="N28" s="1727"/>
      <c r="O28" s="1727"/>
      <c r="P28" s="1727"/>
      <c r="Q28" s="1727"/>
      <c r="R28" s="1727"/>
      <c r="S28" s="1727"/>
      <c r="T28" s="1723"/>
      <c r="U28" s="1723"/>
      <c r="W28" s="1686" t="s">
        <v>996</v>
      </c>
      <c r="X28" s="1693"/>
      <c r="Y28" s="1694"/>
      <c r="Z28" s="1694"/>
      <c r="AA28" s="1694"/>
      <c r="AB28" s="1694"/>
      <c r="AC28" s="1694"/>
      <c r="AD28" s="1694"/>
      <c r="AE28" s="1693">
        <v>4.7</v>
      </c>
      <c r="AF28" s="1693">
        <v>4.7</v>
      </c>
      <c r="AH28" s="1686" t="s">
        <v>996</v>
      </c>
      <c r="AI28" s="1693"/>
      <c r="AJ28" s="1694"/>
      <c r="AK28" s="1694"/>
      <c r="AL28" s="1694"/>
      <c r="AM28" s="1694"/>
      <c r="AN28" s="1694"/>
      <c r="AO28" s="1694"/>
      <c r="AP28" s="1693">
        <v>8.1</v>
      </c>
      <c r="AQ28" s="1693">
        <v>8.1</v>
      </c>
      <c r="AR28" s="1693"/>
      <c r="AS28" s="1720"/>
      <c r="AT28" s="1720"/>
      <c r="AU28" s="1720"/>
      <c r="AV28" s="1720"/>
      <c r="AW28" s="1720"/>
      <c r="AX28" s="1720"/>
      <c r="AY28" s="1718"/>
      <c r="AZ28" s="1718"/>
      <c r="BB28" s="2782" t="s">
        <v>1053</v>
      </c>
      <c r="BC28" s="2778" t="s">
        <v>1054</v>
      </c>
      <c r="BD28" s="2784">
        <v>0</v>
      </c>
      <c r="BE28" s="2784">
        <v>8.1999999999999993</v>
      </c>
      <c r="BF28" s="373"/>
      <c r="BG28" s="369"/>
      <c r="BH28" s="1579"/>
    </row>
    <row r="29" spans="1:60" ht="13.5" customHeight="1" x14ac:dyDescent="0.25">
      <c r="W29" s="1688" t="s">
        <v>1000</v>
      </c>
      <c r="X29" s="1687">
        <v>44</v>
      </c>
      <c r="Y29" s="1687">
        <v>1.3</v>
      </c>
      <c r="Z29" s="1687">
        <v>2.5</v>
      </c>
      <c r="AA29" s="1687">
        <v>2.2000000000000002</v>
      </c>
      <c r="AB29" s="1687">
        <v>6.5</v>
      </c>
      <c r="AC29" s="1687">
        <v>10.199999999999999</v>
      </c>
      <c r="AD29" s="1687">
        <v>40.9</v>
      </c>
      <c r="AE29" s="1687">
        <v>4.7</v>
      </c>
      <c r="AF29" s="1687">
        <v>112.2</v>
      </c>
      <c r="AH29" s="1688" t="s">
        <v>1000</v>
      </c>
      <c r="AI29" s="1687">
        <v>48.4</v>
      </c>
      <c r="AJ29" s="1687">
        <v>1.3</v>
      </c>
      <c r="AK29" s="1687">
        <v>2.2000000000000002</v>
      </c>
      <c r="AL29" s="1687">
        <v>2.6</v>
      </c>
      <c r="AM29" s="1687">
        <v>9.1999999999999993</v>
      </c>
      <c r="AN29" s="1687">
        <v>2.4</v>
      </c>
      <c r="AO29" s="1687">
        <v>0.1</v>
      </c>
      <c r="AP29" s="1687">
        <v>8.1</v>
      </c>
      <c r="AQ29" s="1687">
        <v>74.3</v>
      </c>
      <c r="AR29" s="1693"/>
      <c r="AS29" s="2787" t="s">
        <v>1468</v>
      </c>
      <c r="AT29" s="2787"/>
      <c r="AU29" s="2787"/>
      <c r="AV29" s="2787"/>
      <c r="AW29" s="2787"/>
      <c r="AX29" s="2787"/>
      <c r="AY29" s="2787"/>
      <c r="AZ29" s="1710"/>
      <c r="BB29" s="2783"/>
      <c r="BC29" s="2779"/>
      <c r="BD29" s="2785"/>
      <c r="BE29" s="2785"/>
      <c r="BH29" s="1579"/>
    </row>
    <row r="30" spans="1:60" ht="13.5" customHeight="1" x14ac:dyDescent="0.25">
      <c r="B30" s="1726"/>
      <c r="C30" s="1726"/>
      <c r="D30" s="1726"/>
      <c r="E30" s="1726"/>
      <c r="F30" s="1726"/>
      <c r="L30" s="2646" t="s">
        <v>1055</v>
      </c>
      <c r="M30" s="1724"/>
      <c r="N30" s="1723"/>
      <c r="O30" s="1723"/>
      <c r="P30" s="1723"/>
      <c r="Q30" s="1723"/>
      <c r="R30" s="1723"/>
      <c r="S30" s="1723"/>
      <c r="T30" s="1723"/>
      <c r="U30" s="1723"/>
      <c r="W30" s="1686" t="s">
        <v>1005</v>
      </c>
      <c r="X30" s="1693">
        <v>5.3</v>
      </c>
      <c r="Y30" s="1693">
        <v>1.8</v>
      </c>
      <c r="Z30" s="1693">
        <v>1.9</v>
      </c>
      <c r="AA30" s="1693">
        <v>0.2</v>
      </c>
      <c r="AB30" s="1693">
        <v>0.2</v>
      </c>
      <c r="AC30" s="1693"/>
      <c r="AD30" s="1694"/>
      <c r="AE30" s="1693">
        <v>32.4</v>
      </c>
      <c r="AF30" s="1693">
        <v>41.7</v>
      </c>
      <c r="AH30" s="1686" t="s">
        <v>1005</v>
      </c>
      <c r="AI30" s="1693">
        <v>9.6</v>
      </c>
      <c r="AJ30" s="1693">
        <v>0.8</v>
      </c>
      <c r="AK30" s="1693">
        <v>0.8</v>
      </c>
      <c r="AL30" s="1693"/>
      <c r="AM30" s="1693"/>
      <c r="AN30" s="1693"/>
      <c r="AO30" s="1694"/>
      <c r="AP30" s="1693">
        <v>9</v>
      </c>
      <c r="AQ30" s="1693">
        <v>20.3</v>
      </c>
      <c r="AR30" s="1700"/>
      <c r="AS30" s="2787"/>
      <c r="AT30" s="2787"/>
      <c r="AU30" s="2787"/>
      <c r="AV30" s="2787"/>
      <c r="AW30" s="2787"/>
      <c r="AX30" s="2787"/>
      <c r="AY30" s="2787"/>
      <c r="AZ30" s="1710"/>
      <c r="BB30" s="367"/>
      <c r="BC30" s="368"/>
      <c r="BD30" s="369"/>
      <c r="BE30" s="369"/>
      <c r="BF30" s="369"/>
      <c r="BG30" s="373"/>
      <c r="BH30" s="1579"/>
    </row>
    <row r="31" spans="1:60" ht="13.5" customHeight="1" x14ac:dyDescent="0.25">
      <c r="A31" s="2646" t="s">
        <v>1056</v>
      </c>
      <c r="B31" s="1561"/>
      <c r="C31" s="1561"/>
      <c r="D31" s="1561"/>
      <c r="E31" s="1561"/>
      <c r="F31" s="1723"/>
      <c r="G31" s="1723"/>
      <c r="H31" s="1723"/>
      <c r="I31" s="1723"/>
      <c r="J31" s="1723"/>
      <c r="K31" s="1723"/>
      <c r="L31" s="1725" t="s">
        <v>1362</v>
      </c>
      <c r="M31" s="1724"/>
      <c r="N31" s="1723"/>
      <c r="O31" s="1723"/>
      <c r="P31" s="1723"/>
      <c r="Q31" s="1723"/>
      <c r="R31" s="1723"/>
      <c r="S31" s="1723"/>
      <c r="T31" s="1723"/>
      <c r="U31" s="1723"/>
      <c r="W31" s="1686" t="s">
        <v>1009</v>
      </c>
      <c r="X31" s="1693">
        <v>2.2999999999999998</v>
      </c>
      <c r="Y31" s="1693"/>
      <c r="Z31" s="1693">
        <v>0.1</v>
      </c>
      <c r="AA31" s="1693"/>
      <c r="AB31" s="1693"/>
      <c r="AC31" s="1693"/>
      <c r="AD31" s="1694"/>
      <c r="AE31" s="1694"/>
      <c r="AF31" s="1694">
        <v>2.4</v>
      </c>
      <c r="AH31" s="1686" t="s">
        <v>1009</v>
      </c>
      <c r="AI31" s="1693">
        <v>17.399999999999999</v>
      </c>
      <c r="AJ31" s="1693">
        <v>1.2</v>
      </c>
      <c r="AK31" s="1693">
        <v>1.1000000000000001</v>
      </c>
      <c r="AL31" s="1693">
        <v>0.1</v>
      </c>
      <c r="AM31" s="1693"/>
      <c r="AN31" s="1693"/>
      <c r="AO31" s="1694"/>
      <c r="AP31" s="1693"/>
      <c r="AQ31" s="1694">
        <v>19.8</v>
      </c>
      <c r="AR31" s="1693"/>
      <c r="AS31" s="2787"/>
      <c r="AT31" s="2787"/>
      <c r="AU31" s="2787"/>
      <c r="AV31" s="2787"/>
      <c r="AW31" s="2787"/>
      <c r="AX31" s="2787"/>
      <c r="AY31" s="2787"/>
      <c r="AZ31" s="1714"/>
      <c r="BB31" s="367"/>
      <c r="BC31" s="368"/>
      <c r="BD31" s="369"/>
      <c r="BE31" s="369"/>
      <c r="BF31" s="369"/>
      <c r="BG31" s="373"/>
      <c r="BH31" s="1579"/>
    </row>
    <row r="32" spans="1:60" ht="17.25" customHeight="1" thickBot="1" x14ac:dyDescent="0.3">
      <c r="A32" s="1724"/>
      <c r="B32" s="1724"/>
      <c r="C32" s="1724"/>
      <c r="D32" s="1724"/>
      <c r="E32" s="1724"/>
      <c r="F32" s="1723"/>
      <c r="G32" s="1722"/>
      <c r="H32" s="1722"/>
      <c r="I32" s="1722"/>
      <c r="J32" s="1722"/>
      <c r="K32" s="1722"/>
      <c r="L32" s="1567"/>
      <c r="M32" s="1721"/>
      <c r="N32" s="1721"/>
      <c r="O32" s="1721"/>
      <c r="P32" s="1721"/>
      <c r="Q32" s="1721"/>
      <c r="R32" s="1721"/>
      <c r="S32" s="1721"/>
      <c r="T32" s="1721"/>
      <c r="U32" s="1721"/>
      <c r="W32" s="1686" t="s">
        <v>1013</v>
      </c>
      <c r="X32" s="1693"/>
      <c r="Y32" s="1693"/>
      <c r="Z32" s="1693"/>
      <c r="AA32" s="1693"/>
      <c r="AB32" s="1694"/>
      <c r="AC32" s="1694"/>
      <c r="AD32" s="1694"/>
      <c r="AE32" s="1694"/>
      <c r="AF32" s="1694">
        <v>0</v>
      </c>
      <c r="AH32" s="1686" t="s">
        <v>1013</v>
      </c>
      <c r="AI32" s="1693">
        <v>6.8</v>
      </c>
      <c r="AJ32" s="1693">
        <v>5.7</v>
      </c>
      <c r="AK32" s="1693">
        <v>5.2</v>
      </c>
      <c r="AL32" s="1693">
        <v>1.6</v>
      </c>
      <c r="AM32" s="1694">
        <v>0.1</v>
      </c>
      <c r="AN32" s="1694"/>
      <c r="AO32" s="1694"/>
      <c r="AP32" s="1694"/>
      <c r="AQ32" s="1694">
        <v>19.3</v>
      </c>
      <c r="AR32" s="1694"/>
      <c r="AS32" s="1720"/>
      <c r="AT32" s="1720"/>
      <c r="AU32" s="1720"/>
      <c r="AV32" s="1720"/>
      <c r="AW32" s="1720"/>
      <c r="AX32" s="1720"/>
      <c r="AY32" s="1714"/>
      <c r="AZ32" s="1714"/>
      <c r="BB32" s="351" t="s">
        <v>1057</v>
      </c>
      <c r="BC32" s="376"/>
      <c r="BD32" s="377"/>
      <c r="BE32" s="378"/>
      <c r="BF32" s="378"/>
      <c r="BG32" s="373"/>
      <c r="BH32" s="1579"/>
    </row>
    <row r="33" spans="1:60" ht="20.25" customHeight="1" thickBot="1" x14ac:dyDescent="0.3">
      <c r="A33" s="1712"/>
      <c r="B33" s="1719" t="s">
        <v>1364</v>
      </c>
      <c r="C33" s="1719" t="s">
        <v>580</v>
      </c>
      <c r="D33" s="1719" t="s">
        <v>131</v>
      </c>
      <c r="E33" s="1719" t="s">
        <v>132</v>
      </c>
      <c r="F33" s="1719" t="s">
        <v>133</v>
      </c>
      <c r="G33" s="1719" t="s">
        <v>134</v>
      </c>
      <c r="H33" s="1719" t="s">
        <v>135</v>
      </c>
      <c r="I33" s="1719" t="s">
        <v>136</v>
      </c>
      <c r="J33" s="1719" t="s">
        <v>137</v>
      </c>
      <c r="K33" s="1718"/>
      <c r="L33" s="1717" t="s">
        <v>412</v>
      </c>
      <c r="M33" s="1711" t="s">
        <v>964</v>
      </c>
      <c r="N33" s="1711" t="s">
        <v>965</v>
      </c>
      <c r="O33" s="1711" t="s">
        <v>966</v>
      </c>
      <c r="P33" s="1711" t="s">
        <v>967</v>
      </c>
      <c r="Q33" s="1711" t="s">
        <v>968</v>
      </c>
      <c r="R33" s="1711" t="s">
        <v>969</v>
      </c>
      <c r="S33" s="1711" t="s">
        <v>970</v>
      </c>
      <c r="T33" s="1711" t="s">
        <v>971</v>
      </c>
      <c r="U33" s="1711" t="s">
        <v>425</v>
      </c>
      <c r="W33" s="1686" t="s">
        <v>1016</v>
      </c>
      <c r="X33" s="1693">
        <v>0.6</v>
      </c>
      <c r="Y33" s="1693"/>
      <c r="Z33" s="1693">
        <v>6.7</v>
      </c>
      <c r="AA33" s="1693">
        <v>10.1</v>
      </c>
      <c r="AB33" s="1693">
        <v>9.4</v>
      </c>
      <c r="AC33" s="1693">
        <v>0.5</v>
      </c>
      <c r="AD33" s="1693">
        <v>20.2</v>
      </c>
      <c r="AE33" s="1695"/>
      <c r="AF33" s="1695">
        <v>47.5</v>
      </c>
      <c r="AH33" s="1686" t="s">
        <v>1016</v>
      </c>
      <c r="AI33" s="1693"/>
      <c r="AJ33" s="1693"/>
      <c r="AK33" s="1693"/>
      <c r="AL33" s="1693"/>
      <c r="AM33" s="1693"/>
      <c r="AN33" s="1693"/>
      <c r="AO33" s="1693"/>
      <c r="AP33" s="1695"/>
      <c r="AQ33" s="1695"/>
      <c r="AR33" s="1694"/>
      <c r="AY33" s="1714"/>
      <c r="AZ33" s="1714"/>
      <c r="BB33" s="379"/>
      <c r="BC33" s="380"/>
      <c r="BD33" s="2775" t="s">
        <v>1058</v>
      </c>
      <c r="BE33" s="2775" t="s">
        <v>1059</v>
      </c>
      <c r="BF33" s="373"/>
      <c r="BG33" s="373"/>
      <c r="BH33" s="1579"/>
    </row>
    <row r="34" spans="1:60" x14ac:dyDescent="0.25">
      <c r="A34" s="1709" t="s">
        <v>988</v>
      </c>
      <c r="B34" s="1703">
        <v>66.2</v>
      </c>
      <c r="C34" s="1703">
        <v>43.5</v>
      </c>
      <c r="D34" s="1703">
        <v>60.2</v>
      </c>
      <c r="E34" s="1703">
        <v>56.9</v>
      </c>
      <c r="F34" s="1703">
        <v>59.8</v>
      </c>
      <c r="G34" s="1703">
        <v>48.7</v>
      </c>
      <c r="H34" s="1703">
        <v>58.815792999999999</v>
      </c>
      <c r="I34" s="1703">
        <v>54.017000000000003</v>
      </c>
      <c r="J34" s="1703">
        <v>50.402999999999999</v>
      </c>
      <c r="K34" s="1703"/>
      <c r="L34" s="1686" t="s">
        <v>975</v>
      </c>
      <c r="M34" s="1693">
        <v>66.099999999999994</v>
      </c>
      <c r="N34" s="1694"/>
      <c r="O34" s="1694">
        <v>0.1</v>
      </c>
      <c r="P34" s="1694"/>
      <c r="Q34" s="1694"/>
      <c r="R34" s="1694"/>
      <c r="S34" s="1694"/>
      <c r="T34" s="1694"/>
      <c r="U34" s="1694">
        <v>66.2</v>
      </c>
      <c r="W34" s="1686" t="s">
        <v>1019</v>
      </c>
      <c r="X34" s="1693"/>
      <c r="Y34" s="1693"/>
      <c r="Z34" s="1693">
        <v>0.2</v>
      </c>
      <c r="AA34" s="1693">
        <v>0.1</v>
      </c>
      <c r="AB34" s="1693">
        <v>0.2</v>
      </c>
      <c r="AC34" s="1693"/>
      <c r="AD34" s="1693"/>
      <c r="AE34" s="1695"/>
      <c r="AF34" s="1695">
        <v>0.5</v>
      </c>
      <c r="AH34" s="1686" t="s">
        <v>1019</v>
      </c>
      <c r="AI34" s="1693">
        <v>0.9</v>
      </c>
      <c r="AJ34" s="1693"/>
      <c r="AK34" s="1693">
        <v>1.6</v>
      </c>
      <c r="AL34" s="1693">
        <v>2.2000000000000002</v>
      </c>
      <c r="AM34" s="1693">
        <v>7.6</v>
      </c>
      <c r="AN34" s="1693">
        <v>0.2</v>
      </c>
      <c r="AO34" s="1693"/>
      <c r="AP34" s="1695"/>
      <c r="AQ34" s="1695">
        <v>12.6</v>
      </c>
      <c r="AR34" s="1694"/>
      <c r="AY34" s="1714"/>
      <c r="AZ34" s="1714"/>
      <c r="BB34" s="379"/>
      <c r="BC34" s="381"/>
      <c r="BD34" s="2775"/>
      <c r="BE34" s="2775"/>
      <c r="BF34" s="373"/>
      <c r="BG34" s="355"/>
      <c r="BH34" s="1579"/>
    </row>
    <row r="35" spans="1:60" x14ac:dyDescent="0.25">
      <c r="A35" s="1709" t="s">
        <v>995</v>
      </c>
      <c r="B35" s="1703">
        <v>0.1</v>
      </c>
      <c r="C35" s="1703">
        <v>0</v>
      </c>
      <c r="D35" s="1703">
        <v>0</v>
      </c>
      <c r="E35" s="1703">
        <v>0</v>
      </c>
      <c r="F35" s="1703">
        <v>0</v>
      </c>
      <c r="G35" s="1703">
        <v>0.1</v>
      </c>
      <c r="H35" s="1703">
        <v>3.7492298999999993E-2</v>
      </c>
      <c r="I35" s="1703">
        <v>9.2999999999999999E-2</v>
      </c>
      <c r="J35" s="1703">
        <v>0.27400000000000002</v>
      </c>
      <c r="K35" s="1703"/>
      <c r="L35" s="1686" t="s">
        <v>983</v>
      </c>
      <c r="M35" s="1693">
        <v>52.1</v>
      </c>
      <c r="N35" s="1693">
        <v>23</v>
      </c>
      <c r="O35" s="1693">
        <v>11</v>
      </c>
      <c r="P35" s="1693">
        <v>62.1</v>
      </c>
      <c r="Q35" s="1693">
        <v>25.5</v>
      </c>
      <c r="R35" s="1693">
        <v>43.2</v>
      </c>
      <c r="S35" s="1693">
        <v>111.4</v>
      </c>
      <c r="T35" s="1694"/>
      <c r="U35" s="1694">
        <v>328.4</v>
      </c>
      <c r="W35" s="1686" t="s">
        <v>996</v>
      </c>
      <c r="X35" s="1693"/>
      <c r="Y35" s="1694"/>
      <c r="Z35" s="1694"/>
      <c r="AA35" s="1694"/>
      <c r="AB35" s="1694"/>
      <c r="AC35" s="1694"/>
      <c r="AD35" s="1694"/>
      <c r="AE35" s="1693">
        <v>4.7</v>
      </c>
      <c r="AF35" s="1693">
        <v>4.7</v>
      </c>
      <c r="AH35" s="1686" t="s">
        <v>1024</v>
      </c>
      <c r="AI35" s="1693"/>
      <c r="AJ35" s="1693"/>
      <c r="AK35" s="1693"/>
      <c r="AL35" s="1693"/>
      <c r="AM35" s="1693">
        <v>1.1000000000000001</v>
      </c>
      <c r="AN35" s="1693">
        <v>0.9</v>
      </c>
      <c r="AO35" s="1693"/>
      <c r="AP35" s="1695">
        <v>2</v>
      </c>
      <c r="AQ35" s="1695">
        <v>4</v>
      </c>
      <c r="AR35" s="1716"/>
      <c r="AY35" s="1714"/>
      <c r="AZ35" s="1714"/>
      <c r="BD35" s="2775"/>
      <c r="BE35" s="2775"/>
      <c r="BF35" s="373"/>
      <c r="BG35" s="355"/>
      <c r="BH35" s="1579"/>
    </row>
    <row r="36" spans="1:60" ht="23.25" thickBot="1" x14ac:dyDescent="0.3">
      <c r="A36" s="1686" t="s">
        <v>1060</v>
      </c>
      <c r="B36" s="1708">
        <v>19.5</v>
      </c>
      <c r="C36" s="1708">
        <v>21.4</v>
      </c>
      <c r="D36" s="1708">
        <v>19.3</v>
      </c>
      <c r="E36" s="1708">
        <v>21.6</v>
      </c>
      <c r="F36" s="1708">
        <v>21.2</v>
      </c>
      <c r="G36" s="1708">
        <v>20.8</v>
      </c>
      <c r="H36" s="1708">
        <v>18.862664079754332</v>
      </c>
      <c r="I36" s="1708">
        <v>16.753</v>
      </c>
      <c r="J36" s="1708">
        <v>17.824999999999999</v>
      </c>
      <c r="K36" s="1708"/>
      <c r="L36" s="1686" t="s">
        <v>1061</v>
      </c>
      <c r="M36" s="1693">
        <v>16.899999999999999</v>
      </c>
      <c r="N36" s="1693"/>
      <c r="O36" s="1693">
        <v>2.8</v>
      </c>
      <c r="P36" s="1694"/>
      <c r="Q36" s="1694">
        <v>1.2</v>
      </c>
      <c r="R36" s="1694"/>
      <c r="S36" s="1694"/>
      <c r="T36" s="1694"/>
      <c r="U36" s="1694">
        <v>20.9</v>
      </c>
      <c r="W36" s="1690" t="s">
        <v>391</v>
      </c>
      <c r="X36" s="1689"/>
      <c r="Y36" s="1689"/>
      <c r="Z36" s="1689"/>
      <c r="AA36" s="1689"/>
      <c r="AB36" s="1689"/>
      <c r="AC36" s="1689"/>
      <c r="AD36" s="1689"/>
      <c r="AE36" s="1689">
        <v>4.5</v>
      </c>
      <c r="AF36" s="1689">
        <v>4.5</v>
      </c>
      <c r="AH36" s="1686" t="s">
        <v>996</v>
      </c>
      <c r="AI36" s="1693"/>
      <c r="AJ36" s="1694"/>
      <c r="AK36" s="1694"/>
      <c r="AL36" s="1694"/>
      <c r="AM36" s="1694"/>
      <c r="AN36" s="1694"/>
      <c r="AO36" s="1694"/>
      <c r="AP36" s="1693">
        <v>12.5</v>
      </c>
      <c r="AQ36" s="1693">
        <v>12.5</v>
      </c>
      <c r="AR36" s="1715"/>
      <c r="AY36" s="1714"/>
      <c r="AZ36" s="1714"/>
      <c r="BD36" s="2775"/>
      <c r="BE36" s="2775"/>
      <c r="BF36" s="355"/>
      <c r="BG36" s="381"/>
      <c r="BH36" s="1579"/>
    </row>
    <row r="37" spans="1:60" ht="12.75" customHeight="1" thickBot="1" x14ac:dyDescent="0.3">
      <c r="A37" s="1709" t="s">
        <v>1062</v>
      </c>
      <c r="B37" s="1708">
        <v>5.3</v>
      </c>
      <c r="C37" s="1708">
        <v>5.0999999999999996</v>
      </c>
      <c r="D37" s="1708">
        <v>5.9</v>
      </c>
      <c r="E37" s="1708">
        <v>5.5</v>
      </c>
      <c r="F37" s="1708">
        <v>5.2</v>
      </c>
      <c r="G37" s="1708">
        <v>5.0999999999999996</v>
      </c>
      <c r="H37" s="1708">
        <v>5.103887185755358</v>
      </c>
      <c r="I37" s="1708">
        <v>4.875</v>
      </c>
      <c r="J37" s="1708">
        <v>4.7469999999999999</v>
      </c>
      <c r="K37" s="1708"/>
      <c r="L37" s="1686" t="s">
        <v>986</v>
      </c>
      <c r="M37" s="1693">
        <v>8.8000000000000007</v>
      </c>
      <c r="N37" s="1693">
        <v>0.2</v>
      </c>
      <c r="O37" s="1693">
        <v>3.9</v>
      </c>
      <c r="P37" s="1693">
        <v>4.4000000000000004</v>
      </c>
      <c r="Q37" s="1693">
        <v>1.9</v>
      </c>
      <c r="R37" s="1693"/>
      <c r="S37" s="1694"/>
      <c r="T37" s="1694"/>
      <c r="U37" s="1694">
        <v>19.3</v>
      </c>
      <c r="W37" s="1688" t="s">
        <v>1034</v>
      </c>
      <c r="X37" s="1687">
        <v>8.1</v>
      </c>
      <c r="Y37" s="1687">
        <v>1.9</v>
      </c>
      <c r="Z37" s="1687">
        <v>8.9</v>
      </c>
      <c r="AA37" s="1687">
        <v>10.4</v>
      </c>
      <c r="AB37" s="1687">
        <v>9.8000000000000007</v>
      </c>
      <c r="AC37" s="1687">
        <v>0.5</v>
      </c>
      <c r="AD37" s="1687">
        <v>20.2</v>
      </c>
      <c r="AE37" s="1687">
        <v>41.6</v>
      </c>
      <c r="AF37" s="1687">
        <v>101.3</v>
      </c>
      <c r="AH37" s="1690" t="s">
        <v>391</v>
      </c>
      <c r="AI37" s="1689"/>
      <c r="AJ37" s="1689"/>
      <c r="AK37" s="1689"/>
      <c r="AL37" s="1689"/>
      <c r="AM37" s="1689"/>
      <c r="AN37" s="1689"/>
      <c r="AO37" s="1689"/>
      <c r="AP37" s="1689"/>
      <c r="AQ37" s="1689"/>
      <c r="AR37" s="1715"/>
      <c r="AY37" s="1714"/>
      <c r="AZ37" s="1714"/>
      <c r="BD37" s="2775"/>
      <c r="BE37" s="2775"/>
      <c r="BF37" s="381"/>
      <c r="BG37" s="381"/>
      <c r="BH37" s="1579"/>
    </row>
    <row r="38" spans="1:60" ht="13.5" customHeight="1" x14ac:dyDescent="0.25">
      <c r="A38" s="1709" t="s">
        <v>1063</v>
      </c>
      <c r="B38" s="1708"/>
      <c r="C38" s="1708"/>
      <c r="D38" s="1708"/>
      <c r="E38" s="1708"/>
      <c r="F38" s="1708"/>
      <c r="G38" s="1708"/>
      <c r="H38" s="1708"/>
      <c r="I38" s="1708"/>
      <c r="J38" s="1708"/>
      <c r="K38" s="1708"/>
      <c r="L38" s="1686" t="s">
        <v>1061</v>
      </c>
      <c r="M38" s="1693">
        <v>6.8</v>
      </c>
      <c r="N38" s="1694"/>
      <c r="O38" s="1694">
        <v>3.9</v>
      </c>
      <c r="P38" s="1694"/>
      <c r="Q38" s="1694">
        <v>1.2</v>
      </c>
      <c r="R38" s="1694"/>
      <c r="S38" s="1694"/>
      <c r="T38" s="1694"/>
      <c r="U38" s="1694">
        <v>11.9</v>
      </c>
      <c r="W38" s="1686" t="s">
        <v>1035</v>
      </c>
      <c r="X38" s="1685">
        <v>0.3</v>
      </c>
      <c r="Y38" s="1685">
        <v>-10.6</v>
      </c>
      <c r="Z38" s="1685">
        <v>1.3</v>
      </c>
      <c r="AA38" s="1685">
        <v>-0.7</v>
      </c>
      <c r="AB38" s="1685">
        <v>-1.3</v>
      </c>
      <c r="AC38" s="1685">
        <v>-0.1</v>
      </c>
      <c r="AD38" s="1684"/>
      <c r="AE38" s="1685"/>
      <c r="AF38" s="1684">
        <v>-11.1</v>
      </c>
      <c r="AH38" s="1688" t="s">
        <v>1034</v>
      </c>
      <c r="AI38" s="1687">
        <v>34.700000000000003</v>
      </c>
      <c r="AJ38" s="1687">
        <v>7.7</v>
      </c>
      <c r="AK38" s="1687">
        <v>8.8000000000000007</v>
      </c>
      <c r="AL38" s="1687">
        <v>3.9</v>
      </c>
      <c r="AM38" s="1687">
        <v>8.8000000000000007</v>
      </c>
      <c r="AN38" s="1687">
        <v>1</v>
      </c>
      <c r="AO38" s="1687"/>
      <c r="AP38" s="1687">
        <v>23.6</v>
      </c>
      <c r="AQ38" s="1687">
        <v>88.6</v>
      </c>
      <c r="AY38" s="1710"/>
      <c r="AZ38" s="1710"/>
      <c r="BD38" s="2775"/>
      <c r="BE38" s="2775"/>
      <c r="BG38" s="355"/>
      <c r="BH38" s="1579"/>
    </row>
    <row r="39" spans="1:60" ht="15" customHeight="1" x14ac:dyDescent="0.25">
      <c r="A39" s="1709" t="s">
        <v>1064</v>
      </c>
      <c r="B39" s="1703">
        <v>30.3</v>
      </c>
      <c r="C39" s="1703">
        <v>22.7</v>
      </c>
      <c r="D39" s="1703">
        <v>21.4</v>
      </c>
      <c r="E39" s="1703">
        <v>23.7</v>
      </c>
      <c r="F39" s="1703">
        <v>25.3</v>
      </c>
      <c r="G39" s="1703">
        <v>25.6</v>
      </c>
      <c r="H39" s="1703">
        <v>27.261753652945249</v>
      </c>
      <c r="I39" s="1703">
        <v>27.413</v>
      </c>
      <c r="J39" s="1703">
        <v>25.257999999999999</v>
      </c>
      <c r="K39" s="1703"/>
      <c r="L39" s="1686" t="s">
        <v>989</v>
      </c>
      <c r="M39" s="1693">
        <v>79.400000000000006</v>
      </c>
      <c r="N39" s="1694"/>
      <c r="O39" s="1694"/>
      <c r="P39" s="1694"/>
      <c r="Q39" s="1694"/>
      <c r="R39" s="1694"/>
      <c r="S39" s="1694"/>
      <c r="T39" s="1693">
        <v>19.2</v>
      </c>
      <c r="U39" s="1693">
        <v>98.5</v>
      </c>
      <c r="AH39" s="1686" t="s">
        <v>1035</v>
      </c>
      <c r="AI39" s="1685">
        <v>4</v>
      </c>
      <c r="AJ39" s="1685">
        <v>12.3</v>
      </c>
      <c r="AK39" s="1685">
        <v>-2.4</v>
      </c>
      <c r="AL39" s="1685">
        <v>-1.8</v>
      </c>
      <c r="AM39" s="1685">
        <v>1.7</v>
      </c>
      <c r="AN39" s="1685"/>
      <c r="AO39" s="1684">
        <v>0.1</v>
      </c>
      <c r="AP39" s="1685"/>
      <c r="AQ39" s="1684">
        <v>13.7</v>
      </c>
      <c r="AY39" s="1713"/>
      <c r="AZ39" s="1713"/>
      <c r="BB39" s="382"/>
      <c r="BC39" s="383"/>
      <c r="BD39" s="384" t="s">
        <v>991</v>
      </c>
      <c r="BE39" s="384" t="s">
        <v>1002</v>
      </c>
      <c r="BF39" s="381"/>
      <c r="BG39" s="355"/>
      <c r="BH39" s="1579"/>
    </row>
    <row r="40" spans="1:60" ht="13.5" customHeight="1" thickBot="1" x14ac:dyDescent="0.3">
      <c r="A40" s="1709" t="s">
        <v>1065</v>
      </c>
      <c r="B40" s="1708">
        <v>0.9</v>
      </c>
      <c r="C40" s="1708">
        <v>1</v>
      </c>
      <c r="D40" s="1708">
        <v>2</v>
      </c>
      <c r="E40" s="1708">
        <v>1.8</v>
      </c>
      <c r="F40" s="1708">
        <v>1.8</v>
      </c>
      <c r="G40" s="1708">
        <v>2</v>
      </c>
      <c r="H40" s="1708">
        <v>4.7228104132018691</v>
      </c>
      <c r="I40" s="1708">
        <v>5.5529999999999999</v>
      </c>
      <c r="J40" s="1708">
        <v>4.4249999999999998</v>
      </c>
      <c r="K40" s="1708"/>
      <c r="L40" s="1686" t="s">
        <v>996</v>
      </c>
      <c r="M40" s="1693"/>
      <c r="N40" s="1694"/>
      <c r="O40" s="1694"/>
      <c r="P40" s="1694"/>
      <c r="Q40" s="1694"/>
      <c r="R40" s="1694"/>
      <c r="S40" s="1694"/>
      <c r="T40" s="1693">
        <v>56.2</v>
      </c>
      <c r="U40" s="1693">
        <v>56.2</v>
      </c>
      <c r="AY40" s="1710"/>
      <c r="AZ40" s="1710"/>
      <c r="BB40" s="2776" t="s">
        <v>991</v>
      </c>
      <c r="BC40" s="2778" t="s">
        <v>1066</v>
      </c>
      <c r="BD40" s="2780">
        <v>170240.3</v>
      </c>
      <c r="BE40" s="2780">
        <v>185542.39999999999</v>
      </c>
      <c r="BF40" s="381"/>
      <c r="BG40" s="355"/>
      <c r="BH40" s="1579"/>
    </row>
    <row r="41" spans="1:60" ht="18.75" thickBot="1" x14ac:dyDescent="0.3">
      <c r="A41" s="1709" t="s">
        <v>1067</v>
      </c>
      <c r="B41" s="1708">
        <v>0.5</v>
      </c>
      <c r="C41" s="1708">
        <v>3</v>
      </c>
      <c r="D41" s="1708">
        <v>1.7</v>
      </c>
      <c r="E41" s="1708">
        <v>1.8</v>
      </c>
      <c r="F41" s="1708">
        <v>1.8</v>
      </c>
      <c r="G41" s="1708">
        <v>0.2</v>
      </c>
      <c r="H41" s="1708">
        <v>0.1997528425764023</v>
      </c>
      <c r="I41" s="1708">
        <v>0.2</v>
      </c>
      <c r="J41" s="1708">
        <v>0.216</v>
      </c>
      <c r="K41" s="1708"/>
      <c r="L41" s="1690" t="s">
        <v>999</v>
      </c>
      <c r="M41" s="1689"/>
      <c r="N41" s="1689"/>
      <c r="O41" s="1689"/>
      <c r="P41" s="1689"/>
      <c r="Q41" s="1689"/>
      <c r="R41" s="1689"/>
      <c r="S41" s="1689"/>
      <c r="T41" s="1689">
        <v>82.1</v>
      </c>
      <c r="U41" s="1689">
        <v>82.1</v>
      </c>
      <c r="W41" s="1712" t="s">
        <v>961</v>
      </c>
      <c r="X41" s="1711" t="s">
        <v>964</v>
      </c>
      <c r="Y41" s="1711" t="s">
        <v>965</v>
      </c>
      <c r="Z41" s="1711" t="s">
        <v>966</v>
      </c>
      <c r="AA41" s="1711" t="s">
        <v>967</v>
      </c>
      <c r="AB41" s="1711" t="s">
        <v>968</v>
      </c>
      <c r="AC41" s="1711" t="s">
        <v>969</v>
      </c>
      <c r="AD41" s="1711" t="s">
        <v>970</v>
      </c>
      <c r="AE41" s="1711" t="s">
        <v>971</v>
      </c>
      <c r="AF41" s="1711" t="s">
        <v>425</v>
      </c>
      <c r="AH41" s="1712" t="s">
        <v>1068</v>
      </c>
      <c r="AI41" s="1711" t="s">
        <v>964</v>
      </c>
      <c r="AJ41" s="1711" t="s">
        <v>965</v>
      </c>
      <c r="AK41" s="1711" t="s">
        <v>966</v>
      </c>
      <c r="AL41" s="1711" t="s">
        <v>967</v>
      </c>
      <c r="AM41" s="1711" t="s">
        <v>968</v>
      </c>
      <c r="AN41" s="1711" t="s">
        <v>969</v>
      </c>
      <c r="AO41" s="1711" t="s">
        <v>970</v>
      </c>
      <c r="AP41" s="1711" t="s">
        <v>971</v>
      </c>
      <c r="AQ41" s="1711" t="s">
        <v>425</v>
      </c>
      <c r="AY41" s="1710"/>
      <c r="AZ41" s="1710"/>
      <c r="BB41" s="2777"/>
      <c r="BC41" s="2779"/>
      <c r="BD41" s="2781"/>
      <c r="BE41" s="2781"/>
      <c r="BF41" s="355"/>
      <c r="BG41" s="355"/>
      <c r="BH41" s="1579"/>
    </row>
    <row r="42" spans="1:60" ht="15" customHeight="1" x14ac:dyDescent="0.25">
      <c r="A42" s="1686" t="s">
        <v>1069</v>
      </c>
      <c r="B42" s="1708">
        <v>0.4</v>
      </c>
      <c r="C42" s="1708">
        <v>0.3</v>
      </c>
      <c r="D42" s="1708">
        <v>0.4</v>
      </c>
      <c r="E42" s="1708">
        <v>0.4</v>
      </c>
      <c r="F42" s="1708">
        <v>2.4</v>
      </c>
      <c r="G42" s="1708">
        <v>1.7</v>
      </c>
      <c r="H42" s="1708">
        <v>2.80350238151666</v>
      </c>
      <c r="I42" s="1708">
        <v>2.948</v>
      </c>
      <c r="J42" s="1708">
        <v>3.0649999999999999</v>
      </c>
      <c r="K42" s="1708"/>
      <c r="L42" s="1688" t="s">
        <v>1000</v>
      </c>
      <c r="M42" s="1687">
        <v>206.4</v>
      </c>
      <c r="N42" s="1687">
        <v>23.2</v>
      </c>
      <c r="O42" s="1687">
        <v>15</v>
      </c>
      <c r="P42" s="1687">
        <v>66.599999999999994</v>
      </c>
      <c r="Q42" s="1687">
        <v>27.4</v>
      </c>
      <c r="R42" s="1687">
        <v>43.2</v>
      </c>
      <c r="S42" s="1687">
        <v>111.4</v>
      </c>
      <c r="T42" s="1687">
        <v>157.5</v>
      </c>
      <c r="U42" s="1687">
        <v>650.79999999999995</v>
      </c>
      <c r="W42" s="1686" t="s">
        <v>975</v>
      </c>
      <c r="X42" s="1693">
        <v>0.7</v>
      </c>
      <c r="Y42" s="1694" t="s">
        <v>976</v>
      </c>
      <c r="Z42" s="1694" t="s">
        <v>976</v>
      </c>
      <c r="AA42" s="1694" t="s">
        <v>976</v>
      </c>
      <c r="AB42" s="1694" t="s">
        <v>976</v>
      </c>
      <c r="AC42" s="1694" t="s">
        <v>976</v>
      </c>
      <c r="AD42" s="1694" t="s">
        <v>976</v>
      </c>
      <c r="AE42" s="1694" t="s">
        <v>976</v>
      </c>
      <c r="AF42" s="1694">
        <v>0.7</v>
      </c>
      <c r="AH42" s="1686" t="s">
        <v>975</v>
      </c>
      <c r="AI42" s="1693">
        <v>0.3</v>
      </c>
      <c r="AJ42" s="1694" t="s">
        <v>976</v>
      </c>
      <c r="AK42" s="1694" t="s">
        <v>976</v>
      </c>
      <c r="AL42" s="1694" t="s">
        <v>976</v>
      </c>
      <c r="AM42" s="1694" t="s">
        <v>976</v>
      </c>
      <c r="AN42" s="1694" t="s">
        <v>976</v>
      </c>
      <c r="AO42" s="1694" t="s">
        <v>976</v>
      </c>
      <c r="AP42" s="1694" t="s">
        <v>976</v>
      </c>
      <c r="AQ42" s="1694">
        <v>0.3</v>
      </c>
      <c r="AY42" s="1568"/>
      <c r="AZ42" s="1568"/>
      <c r="BG42" s="355"/>
      <c r="BH42" s="1579"/>
    </row>
    <row r="43" spans="1:60" x14ac:dyDescent="0.25">
      <c r="A43" s="1709" t="s">
        <v>1070</v>
      </c>
      <c r="B43" s="1708">
        <v>0</v>
      </c>
      <c r="C43" s="1708">
        <v>0</v>
      </c>
      <c r="D43" s="1708">
        <v>0</v>
      </c>
      <c r="E43" s="1708">
        <v>0</v>
      </c>
      <c r="F43" s="1708">
        <v>0</v>
      </c>
      <c r="G43" s="1708">
        <v>0</v>
      </c>
      <c r="H43" s="1708">
        <v>0</v>
      </c>
      <c r="I43" s="1708">
        <v>0</v>
      </c>
      <c r="J43" s="1708">
        <v>0</v>
      </c>
      <c r="K43" s="1708"/>
      <c r="M43" s="1707"/>
      <c r="N43" s="1707"/>
      <c r="O43" s="1707"/>
      <c r="P43" s="1707"/>
      <c r="Q43" s="1707"/>
      <c r="R43" s="1707"/>
      <c r="S43" s="1707"/>
      <c r="T43" s="1707"/>
      <c r="U43" s="1707"/>
      <c r="W43" s="1686" t="s">
        <v>983</v>
      </c>
      <c r="X43" s="1693">
        <v>3.4</v>
      </c>
      <c r="Y43" s="1693">
        <v>1.5</v>
      </c>
      <c r="Z43" s="1693">
        <v>4</v>
      </c>
      <c r="AA43" s="1693">
        <v>3.6</v>
      </c>
      <c r="AB43" s="1693">
        <v>12.4</v>
      </c>
      <c r="AC43" s="1693">
        <v>10.5</v>
      </c>
      <c r="AD43" s="1693">
        <v>14.4</v>
      </c>
      <c r="AE43" s="1694"/>
      <c r="AF43" s="1694">
        <v>49.7</v>
      </c>
      <c r="AH43" s="1686" t="s">
        <v>983</v>
      </c>
      <c r="AI43" s="1693">
        <v>1.3</v>
      </c>
      <c r="AJ43" s="1693">
        <v>0.3</v>
      </c>
      <c r="AK43" s="1693">
        <v>0.5</v>
      </c>
      <c r="AL43" s="1693">
        <v>0.2</v>
      </c>
      <c r="AM43" s="1693">
        <v>0.4</v>
      </c>
      <c r="AN43" s="1693">
        <v>0.3</v>
      </c>
      <c r="AO43" s="1693">
        <v>0.1</v>
      </c>
      <c r="AP43" s="1694"/>
      <c r="AQ43" s="1694">
        <v>3</v>
      </c>
      <c r="AY43" s="1568"/>
      <c r="AZ43" s="1568"/>
      <c r="BB43" s="351" t="s">
        <v>1071</v>
      </c>
      <c r="BC43" s="355"/>
      <c r="BD43" s="386"/>
      <c r="BE43" s="387"/>
      <c r="BF43" s="387"/>
      <c r="BG43" s="355"/>
      <c r="BH43" s="1579"/>
    </row>
    <row r="44" spans="1:60" ht="22.5" x14ac:dyDescent="0.25">
      <c r="A44" s="1686" t="s">
        <v>1072</v>
      </c>
      <c r="B44" s="1703">
        <v>123.2</v>
      </c>
      <c r="C44" s="1703">
        <v>97</v>
      </c>
      <c r="D44" s="1703">
        <v>111</v>
      </c>
      <c r="E44" s="1703">
        <v>111.8</v>
      </c>
      <c r="F44" s="1703">
        <v>117.5</v>
      </c>
      <c r="G44" s="1703">
        <v>104.2</v>
      </c>
      <c r="H44" s="1703">
        <v>117.80765585474987</v>
      </c>
      <c r="I44" s="1703">
        <v>111.851</v>
      </c>
      <c r="J44" s="1703">
        <v>106.212</v>
      </c>
      <c r="K44" s="1703"/>
      <c r="L44" s="1686" t="s">
        <v>1005</v>
      </c>
      <c r="M44" s="1693">
        <v>28.1</v>
      </c>
      <c r="N44" s="1693">
        <v>0.4</v>
      </c>
      <c r="O44" s="1693">
        <v>8.6999999999999993</v>
      </c>
      <c r="P44" s="1693">
        <v>0.2</v>
      </c>
      <c r="Q44" s="1693">
        <v>9</v>
      </c>
      <c r="R44" s="1693"/>
      <c r="S44" s="1694"/>
      <c r="T44" s="1693">
        <v>150.1</v>
      </c>
      <c r="U44" s="1693">
        <v>196.6</v>
      </c>
      <c r="W44" s="1686" t="s">
        <v>986</v>
      </c>
      <c r="X44" s="1693">
        <v>0.6</v>
      </c>
      <c r="Y44" s="1693"/>
      <c r="Z44" s="1693">
        <v>0.3</v>
      </c>
      <c r="AA44" s="1693"/>
      <c r="AB44" s="1693"/>
      <c r="AC44" s="1693"/>
      <c r="AD44" s="1694"/>
      <c r="AE44" s="1694"/>
      <c r="AF44" s="1694">
        <v>0.9</v>
      </c>
      <c r="AH44" s="1686" t="s">
        <v>986</v>
      </c>
      <c r="AI44" s="1693">
        <v>0.4</v>
      </c>
      <c r="AJ44" s="1693"/>
      <c r="AK44" s="1693"/>
      <c r="AL44" s="1693"/>
      <c r="AM44" s="1693">
        <v>3.5</v>
      </c>
      <c r="AN44" s="1693"/>
      <c r="AO44" s="1694"/>
      <c r="AP44" s="1694"/>
      <c r="AQ44" s="1694">
        <v>4</v>
      </c>
      <c r="AY44" s="1568"/>
      <c r="AZ44" s="1568"/>
      <c r="BG44" s="355"/>
      <c r="BH44" s="1579"/>
    </row>
    <row r="45" spans="1:60" x14ac:dyDescent="0.25">
      <c r="A45" s="1686"/>
      <c r="B45" s="1706"/>
      <c r="C45" s="1706"/>
      <c r="D45" s="1706"/>
      <c r="E45" s="1706"/>
      <c r="F45" s="1706"/>
      <c r="G45" s="1706"/>
      <c r="H45" s="1706"/>
      <c r="I45" s="1706"/>
      <c r="J45" s="1706"/>
      <c r="K45" s="1706"/>
      <c r="L45" s="1686" t="s">
        <v>1061</v>
      </c>
      <c r="M45" s="1693">
        <v>6</v>
      </c>
      <c r="N45" s="1693"/>
      <c r="O45" s="1693">
        <v>5</v>
      </c>
      <c r="P45" s="1694"/>
      <c r="Q45" s="1694">
        <v>1.7</v>
      </c>
      <c r="R45" s="1694"/>
      <c r="S45" s="1694"/>
      <c r="T45" s="1694"/>
      <c r="U45" s="1694">
        <v>12.7</v>
      </c>
      <c r="W45" s="1686" t="s">
        <v>989</v>
      </c>
      <c r="X45" s="1693">
        <v>8.6999999999999993</v>
      </c>
      <c r="Y45" s="1694"/>
      <c r="Z45" s="1694"/>
      <c r="AA45" s="1694"/>
      <c r="AB45" s="1694"/>
      <c r="AC45" s="1694"/>
      <c r="AD45" s="1694"/>
      <c r="AE45" s="1693"/>
      <c r="AF45" s="1693">
        <v>8.6999999999999993</v>
      </c>
      <c r="AH45" s="1686" t="s">
        <v>989</v>
      </c>
      <c r="AI45" s="1693">
        <v>0.4</v>
      </c>
      <c r="AJ45" s="1694"/>
      <c r="AK45" s="1694"/>
      <c r="AL45" s="1694"/>
      <c r="AM45" s="1694"/>
      <c r="AN45" s="1694"/>
      <c r="AO45" s="1694"/>
      <c r="AP45" s="1693"/>
      <c r="AQ45" s="1693">
        <v>0.4</v>
      </c>
      <c r="AY45" s="1568"/>
      <c r="AZ45" s="1568"/>
      <c r="BB45" s="2766" t="s">
        <v>1073</v>
      </c>
      <c r="BC45" s="2767"/>
      <c r="BD45" s="2767"/>
      <c r="BE45" s="2767"/>
      <c r="BF45" s="2768"/>
      <c r="BG45" s="355"/>
      <c r="BH45" s="1579"/>
    </row>
    <row r="46" spans="1:60" ht="18" customHeight="1" x14ac:dyDescent="0.25">
      <c r="A46" s="2793" t="s">
        <v>1074</v>
      </c>
      <c r="B46" s="1703">
        <v>-57.9</v>
      </c>
      <c r="C46" s="1703">
        <v>-28.4</v>
      </c>
      <c r="D46" s="1703">
        <v>-46.4</v>
      </c>
      <c r="E46" s="1703">
        <v>-52.9</v>
      </c>
      <c r="F46" s="1703">
        <v>-58.1</v>
      </c>
      <c r="G46" s="1703">
        <v>-44.5</v>
      </c>
      <c r="H46" s="1703">
        <v>-53.181605620749892</v>
      </c>
      <c r="I46" s="1703">
        <v>-52.765000000000001</v>
      </c>
      <c r="J46" s="1703">
        <v>-39.843000000000004</v>
      </c>
      <c r="K46" s="1703"/>
      <c r="L46" s="1686" t="s">
        <v>1009</v>
      </c>
      <c r="M46" s="1693">
        <v>53.4</v>
      </c>
      <c r="N46" s="1693">
        <v>0.1</v>
      </c>
      <c r="O46" s="1693">
        <v>8.6</v>
      </c>
      <c r="P46" s="1693">
        <v>3.3</v>
      </c>
      <c r="Q46" s="1693">
        <v>4.3</v>
      </c>
      <c r="R46" s="1693"/>
      <c r="S46" s="1694"/>
      <c r="T46" s="1694"/>
      <c r="U46" s="1694">
        <v>69.599999999999994</v>
      </c>
      <c r="W46" s="1686" t="s">
        <v>996</v>
      </c>
      <c r="X46" s="1693"/>
      <c r="Y46" s="1694"/>
      <c r="Z46" s="1694"/>
      <c r="AA46" s="1694"/>
      <c r="AB46" s="1694"/>
      <c r="AC46" s="1694"/>
      <c r="AD46" s="1694"/>
      <c r="AE46" s="1693">
        <v>2.6</v>
      </c>
      <c r="AF46" s="1693">
        <v>2.6</v>
      </c>
      <c r="AH46" s="1686" t="s">
        <v>996</v>
      </c>
      <c r="AI46" s="1693"/>
      <c r="AJ46" s="1694"/>
      <c r="AK46" s="1694"/>
      <c r="AL46" s="1694"/>
      <c r="AM46" s="1694"/>
      <c r="AN46" s="1694"/>
      <c r="AO46" s="1694"/>
      <c r="AP46" s="1693">
        <v>2.4</v>
      </c>
      <c r="AQ46" s="1693">
        <v>2.4</v>
      </c>
      <c r="AY46" s="1701"/>
      <c r="AZ46" s="1701"/>
      <c r="BB46" s="2769"/>
      <c r="BC46" s="2770"/>
      <c r="BD46" s="2770"/>
      <c r="BE46" s="2770"/>
      <c r="BF46" s="2771"/>
      <c r="BG46" s="355"/>
      <c r="BH46" s="1579"/>
    </row>
    <row r="47" spans="1:60" ht="15" customHeight="1" x14ac:dyDescent="0.25">
      <c r="A47" s="2793"/>
      <c r="B47" s="1703"/>
      <c r="C47" s="1703"/>
      <c r="D47" s="1703"/>
      <c r="E47" s="1703"/>
      <c r="F47" s="1703"/>
      <c r="G47" s="1703"/>
      <c r="H47" s="1703"/>
      <c r="I47" s="1703"/>
      <c r="J47" s="1703"/>
      <c r="K47" s="1703"/>
      <c r="L47" s="1686" t="s">
        <v>1061</v>
      </c>
      <c r="M47" s="1693">
        <v>15.8</v>
      </c>
      <c r="N47" s="1693"/>
      <c r="O47" s="1693">
        <v>5.7</v>
      </c>
      <c r="P47" s="1694"/>
      <c r="Q47" s="1694">
        <v>1.8</v>
      </c>
      <c r="R47" s="1694"/>
      <c r="S47" s="1694"/>
      <c r="T47" s="1694"/>
      <c r="U47" s="1694">
        <v>23.4</v>
      </c>
      <c r="W47" s="1688" t="s">
        <v>1000</v>
      </c>
      <c r="X47" s="1687">
        <v>13.3</v>
      </c>
      <c r="Y47" s="1687">
        <v>1.5</v>
      </c>
      <c r="Z47" s="1687">
        <v>4.3</v>
      </c>
      <c r="AA47" s="1687">
        <v>3.6</v>
      </c>
      <c r="AB47" s="1687">
        <v>12.4</v>
      </c>
      <c r="AC47" s="1687">
        <v>10.5</v>
      </c>
      <c r="AD47" s="1687">
        <v>14.4</v>
      </c>
      <c r="AE47" s="1687">
        <v>2.6</v>
      </c>
      <c r="AF47" s="1687">
        <v>62.6</v>
      </c>
      <c r="AH47" s="1688" t="s">
        <v>1000</v>
      </c>
      <c r="AI47" s="1687">
        <v>2.4</v>
      </c>
      <c r="AJ47" s="1687">
        <v>0.3</v>
      </c>
      <c r="AK47" s="1687">
        <v>0.6</v>
      </c>
      <c r="AL47" s="1687">
        <v>0.2</v>
      </c>
      <c r="AM47" s="1687">
        <v>3.9</v>
      </c>
      <c r="AN47" s="1687">
        <v>0.3</v>
      </c>
      <c r="AO47" s="1687">
        <v>0.1</v>
      </c>
      <c r="AP47" s="1687">
        <v>2.4</v>
      </c>
      <c r="AQ47" s="1687">
        <v>10.1</v>
      </c>
      <c r="AY47" s="1568"/>
      <c r="AZ47" s="1568"/>
      <c r="BB47" s="2769"/>
      <c r="BC47" s="2770"/>
      <c r="BD47" s="2770"/>
      <c r="BE47" s="2770"/>
      <c r="BF47" s="2771"/>
      <c r="BG47" s="355"/>
      <c r="BH47" s="1579"/>
    </row>
    <row r="48" spans="1:60" ht="15" customHeight="1" x14ac:dyDescent="0.25">
      <c r="A48" s="1705" t="s">
        <v>425</v>
      </c>
      <c r="B48" s="1704">
        <v>65.2</v>
      </c>
      <c r="C48" s="1704">
        <v>68.599999999999994</v>
      </c>
      <c r="D48" s="1704">
        <v>64.7</v>
      </c>
      <c r="E48" s="1704">
        <v>58.9</v>
      </c>
      <c r="F48" s="1704">
        <v>59.5</v>
      </c>
      <c r="G48" s="1704">
        <v>59.7</v>
      </c>
      <c r="H48" s="1704">
        <v>64.626050233999976</v>
      </c>
      <c r="I48" s="1704">
        <v>59.085999999999999</v>
      </c>
      <c r="J48" s="1704">
        <v>66.369</v>
      </c>
      <c r="K48" s="1703"/>
      <c r="L48" s="1686" t="s">
        <v>1018</v>
      </c>
      <c r="M48" s="1693">
        <v>12</v>
      </c>
      <c r="N48" s="1693">
        <v>32.299999999999997</v>
      </c>
      <c r="O48" s="1693">
        <v>18.2</v>
      </c>
      <c r="P48" s="1693">
        <v>58.2</v>
      </c>
      <c r="Q48" s="1693">
        <v>28.7</v>
      </c>
      <c r="R48" s="1693">
        <v>18.3</v>
      </c>
      <c r="S48" s="1693">
        <v>20.8</v>
      </c>
      <c r="T48" s="1694">
        <v>0</v>
      </c>
      <c r="U48" s="1694">
        <v>188.5</v>
      </c>
      <c r="W48" s="1686" t="s">
        <v>1005</v>
      </c>
      <c r="X48" s="1693">
        <v>0.1</v>
      </c>
      <c r="Y48" s="1693">
        <v>0.1</v>
      </c>
      <c r="Z48" s="1693">
        <v>0.2</v>
      </c>
      <c r="AA48" s="1693"/>
      <c r="AB48" s="1693"/>
      <c r="AC48" s="1693"/>
      <c r="AD48" s="1693"/>
      <c r="AE48" s="1693">
        <v>22</v>
      </c>
      <c r="AF48" s="1693">
        <v>22.4</v>
      </c>
      <c r="AH48" s="1686" t="s">
        <v>1005</v>
      </c>
      <c r="AI48" s="1693">
        <v>0.3</v>
      </c>
      <c r="AJ48" s="1693"/>
      <c r="AK48" s="1693">
        <v>0.1</v>
      </c>
      <c r="AL48" s="1693"/>
      <c r="AM48" s="1693"/>
      <c r="AN48" s="1693"/>
      <c r="AO48" s="1694"/>
      <c r="AP48" s="1693">
        <v>2.2999999999999998</v>
      </c>
      <c r="AQ48" s="1693">
        <v>2.7</v>
      </c>
      <c r="BB48" s="2769"/>
      <c r="BC48" s="2770"/>
      <c r="BD48" s="2770"/>
      <c r="BE48" s="2770"/>
      <c r="BF48" s="2771"/>
      <c r="BG48" s="355"/>
      <c r="BH48" s="1579"/>
    </row>
    <row r="49" spans="2:60" x14ac:dyDescent="0.25">
      <c r="G49" s="1702"/>
      <c r="H49" s="1701"/>
      <c r="I49" s="1701"/>
      <c r="J49" s="1701"/>
      <c r="K49" s="1701"/>
      <c r="L49" s="1686" t="s">
        <v>1023</v>
      </c>
      <c r="M49" s="1693">
        <v>10</v>
      </c>
      <c r="N49" s="1693">
        <v>1.6</v>
      </c>
      <c r="O49" s="1693">
        <v>13.9</v>
      </c>
      <c r="P49" s="1693">
        <v>0.1</v>
      </c>
      <c r="Q49" s="1694">
        <v>13.1</v>
      </c>
      <c r="R49" s="1694"/>
      <c r="S49" s="1694"/>
      <c r="T49" s="1694"/>
      <c r="U49" s="1694">
        <v>38.6</v>
      </c>
      <c r="W49" s="1686" t="s">
        <v>1009</v>
      </c>
      <c r="X49" s="1693">
        <v>2.2999999999999998</v>
      </c>
      <c r="Y49" s="1693">
        <v>0.5</v>
      </c>
      <c r="Z49" s="1693"/>
      <c r="AA49" s="1693"/>
      <c r="AB49" s="1693"/>
      <c r="AC49" s="1693"/>
      <c r="AD49" s="1693"/>
      <c r="AE49" s="1693"/>
      <c r="AF49" s="1693">
        <v>2.9</v>
      </c>
      <c r="AH49" s="1686" t="s">
        <v>1009</v>
      </c>
      <c r="AI49" s="1693">
        <v>0.7</v>
      </c>
      <c r="AJ49" s="1693">
        <v>0.3</v>
      </c>
      <c r="AK49" s="1693">
        <v>0.2</v>
      </c>
      <c r="AL49" s="1693"/>
      <c r="AM49" s="1693"/>
      <c r="AN49" s="1693"/>
      <c r="AO49" s="1694"/>
      <c r="AP49" s="1693"/>
      <c r="AQ49" s="1694">
        <v>1.2</v>
      </c>
      <c r="BB49" s="2769"/>
      <c r="BC49" s="2770"/>
      <c r="BD49" s="2770"/>
      <c r="BE49" s="2770"/>
      <c r="BF49" s="2771"/>
      <c r="BG49" s="355"/>
      <c r="BH49" s="1587"/>
    </row>
    <row r="50" spans="2:60" ht="18.75" customHeight="1" x14ac:dyDescent="0.25">
      <c r="B50" s="1700"/>
      <c r="G50" s="1699"/>
      <c r="H50" s="1568"/>
      <c r="I50" s="1568"/>
      <c r="J50" s="1568"/>
      <c r="K50" s="1568"/>
      <c r="L50" s="1686" t="s">
        <v>1029</v>
      </c>
      <c r="M50" s="1693">
        <v>0.7</v>
      </c>
      <c r="N50" s="1693">
        <v>22.5</v>
      </c>
      <c r="O50" s="1693">
        <v>3.1</v>
      </c>
      <c r="P50" s="1693">
        <v>39.299999999999997</v>
      </c>
      <c r="Q50" s="1693">
        <v>11</v>
      </c>
      <c r="R50" s="1693">
        <v>11.6</v>
      </c>
      <c r="S50" s="1693">
        <v>20.7</v>
      </c>
      <c r="T50" s="1695"/>
      <c r="U50" s="1695">
        <v>108.9</v>
      </c>
      <c r="W50" s="1686" t="s">
        <v>1013</v>
      </c>
      <c r="X50" s="1693"/>
      <c r="Y50" s="1693">
        <v>0.4</v>
      </c>
      <c r="Z50" s="1693"/>
      <c r="AA50" s="1693"/>
      <c r="AB50" s="1693"/>
      <c r="AC50" s="1693"/>
      <c r="AD50" s="1693"/>
      <c r="AE50" s="1693"/>
      <c r="AF50" s="1693">
        <v>0.4</v>
      </c>
      <c r="AH50" s="1686" t="s">
        <v>1013</v>
      </c>
      <c r="AI50" s="1693">
        <v>2.1</v>
      </c>
      <c r="AJ50" s="1693">
        <v>5.3</v>
      </c>
      <c r="AK50" s="1693">
        <v>4.5</v>
      </c>
      <c r="AL50" s="1693"/>
      <c r="AM50" s="1694"/>
      <c r="AN50" s="1694"/>
      <c r="AO50" s="1694"/>
      <c r="AP50" s="1694"/>
      <c r="AQ50" s="1694">
        <v>11.8</v>
      </c>
      <c r="BB50" s="2769"/>
      <c r="BC50" s="2770"/>
      <c r="BD50" s="2770"/>
      <c r="BE50" s="2770"/>
      <c r="BF50" s="2771"/>
      <c r="BG50" s="355"/>
      <c r="BH50" s="1587"/>
    </row>
    <row r="51" spans="2:60" x14ac:dyDescent="0.25">
      <c r="G51" s="1568"/>
      <c r="L51" s="1686" t="s">
        <v>1032</v>
      </c>
      <c r="M51" s="1693">
        <v>1.3</v>
      </c>
      <c r="N51" s="1693">
        <v>8.1999999999999993</v>
      </c>
      <c r="O51" s="1693">
        <v>1.2</v>
      </c>
      <c r="P51" s="1693">
        <v>18.8</v>
      </c>
      <c r="Q51" s="1693">
        <v>4.5999999999999996</v>
      </c>
      <c r="R51" s="1693">
        <v>6.7</v>
      </c>
      <c r="S51" s="1694">
        <v>0.1</v>
      </c>
      <c r="T51" s="1694"/>
      <c r="U51" s="1694">
        <v>41</v>
      </c>
      <c r="W51" s="1686" t="s">
        <v>1016</v>
      </c>
      <c r="X51" s="1693"/>
      <c r="Y51" s="1693">
        <v>0.7</v>
      </c>
      <c r="Z51" s="1693">
        <v>0.1</v>
      </c>
      <c r="AA51" s="1693">
        <v>1.1000000000000001</v>
      </c>
      <c r="AB51" s="1693">
        <v>5.0999999999999996</v>
      </c>
      <c r="AC51" s="1693">
        <v>0.9</v>
      </c>
      <c r="AD51" s="1693">
        <v>0.1</v>
      </c>
      <c r="AE51" s="1695"/>
      <c r="AF51" s="1695">
        <v>7.9</v>
      </c>
      <c r="AH51" s="1686" t="s">
        <v>1016</v>
      </c>
      <c r="AI51" s="1693"/>
      <c r="AJ51" s="1693"/>
      <c r="AK51" s="1693">
        <v>0.6</v>
      </c>
      <c r="AL51" s="1693">
        <v>0.6</v>
      </c>
      <c r="AM51" s="1693">
        <v>0.3</v>
      </c>
      <c r="AN51" s="1693"/>
      <c r="AO51" s="1693"/>
      <c r="AP51" s="1695"/>
      <c r="AQ51" s="1695">
        <v>1.4</v>
      </c>
      <c r="BB51" s="2772"/>
      <c r="BC51" s="2773"/>
      <c r="BD51" s="2773"/>
      <c r="BE51" s="2773"/>
      <c r="BF51" s="2774"/>
      <c r="BG51" s="1698"/>
      <c r="BH51" s="1587"/>
    </row>
    <row r="52" spans="2:60" x14ac:dyDescent="0.25">
      <c r="B52" s="1697"/>
      <c r="L52" s="1686" t="s">
        <v>1024</v>
      </c>
      <c r="M52" s="1694"/>
      <c r="N52" s="1693"/>
      <c r="O52" s="1694"/>
      <c r="P52" s="1694"/>
      <c r="Q52" s="1694"/>
      <c r="R52" s="1693"/>
      <c r="S52" s="1694"/>
      <c r="T52" s="1693">
        <v>3.1</v>
      </c>
      <c r="U52" s="1693">
        <v>9.6</v>
      </c>
      <c r="W52" s="1686" t="s">
        <v>1019</v>
      </c>
      <c r="X52" s="1693"/>
      <c r="Y52" s="1693"/>
      <c r="Z52" s="1693">
        <v>0.2</v>
      </c>
      <c r="AA52" s="1693">
        <v>0.4</v>
      </c>
      <c r="AB52" s="1693">
        <v>0.4</v>
      </c>
      <c r="AC52" s="1693">
        <v>0.3</v>
      </c>
      <c r="AD52" s="1693"/>
      <c r="AE52" s="1695"/>
      <c r="AF52" s="1695">
        <v>1.2</v>
      </c>
      <c r="AH52" s="1686" t="s">
        <v>1019</v>
      </c>
      <c r="AI52" s="1693"/>
      <c r="AJ52" s="1693">
        <v>1.1000000000000001</v>
      </c>
      <c r="AK52" s="1693">
        <v>0.5</v>
      </c>
      <c r="AL52" s="1693">
        <v>1.1000000000000001</v>
      </c>
      <c r="AM52" s="1693">
        <v>3</v>
      </c>
      <c r="AN52" s="1693">
        <v>1.9</v>
      </c>
      <c r="AO52" s="1693"/>
      <c r="AP52" s="1695"/>
      <c r="AQ52" s="1695">
        <v>7.7</v>
      </c>
      <c r="BB52" s="388"/>
      <c r="BC52" s="388"/>
      <c r="BD52" s="388"/>
      <c r="BE52" s="388"/>
      <c r="BF52" s="388"/>
      <c r="BG52" s="1696"/>
      <c r="BH52" s="1587"/>
    </row>
    <row r="53" spans="2:60" x14ac:dyDescent="0.25">
      <c r="L53" s="1686" t="s">
        <v>996</v>
      </c>
      <c r="M53" s="1694"/>
      <c r="N53" s="1693"/>
      <c r="O53" s="1694"/>
      <c r="P53" s="1694"/>
      <c r="Q53" s="1694"/>
      <c r="R53" s="1693"/>
      <c r="S53" s="1694"/>
      <c r="T53" s="1693">
        <v>56.1</v>
      </c>
      <c r="U53" s="1693">
        <v>56.1</v>
      </c>
      <c r="W53" s="1686" t="s">
        <v>1024</v>
      </c>
      <c r="X53" s="1693"/>
      <c r="Y53" s="1693"/>
      <c r="Z53" s="1693"/>
      <c r="AA53" s="1693"/>
      <c r="AB53" s="1693"/>
      <c r="AC53" s="1693"/>
      <c r="AD53" s="1693"/>
      <c r="AE53" s="1695">
        <v>0.1</v>
      </c>
      <c r="AF53" s="1695">
        <v>0.1</v>
      </c>
      <c r="AH53" s="1686" t="s">
        <v>1024</v>
      </c>
      <c r="AI53" s="1693"/>
      <c r="AJ53" s="1693"/>
      <c r="AK53" s="1693"/>
      <c r="AL53" s="1693"/>
      <c r="AM53" s="1693"/>
      <c r="AN53" s="1693">
        <v>0.1</v>
      </c>
      <c r="AO53" s="1695"/>
      <c r="AP53" s="1695">
        <v>0.3</v>
      </c>
      <c r="AQ53" s="1695">
        <v>0.4</v>
      </c>
      <c r="BB53" s="1692"/>
      <c r="BC53" s="1692"/>
      <c r="BD53" s="1692"/>
      <c r="BE53" s="1692"/>
      <c r="BF53" s="1692"/>
      <c r="BG53" s="1692"/>
    </row>
    <row r="54" spans="2:60" x14ac:dyDescent="0.25">
      <c r="L54" s="1686" t="s">
        <v>1038</v>
      </c>
      <c r="M54" s="1694"/>
      <c r="N54" s="1694"/>
      <c r="O54" s="1694"/>
      <c r="P54" s="1694"/>
      <c r="Q54" s="1694"/>
      <c r="R54" s="1694"/>
      <c r="S54" s="1694"/>
      <c r="T54" s="1693">
        <v>99.3</v>
      </c>
      <c r="U54" s="1693">
        <v>99.3</v>
      </c>
      <c r="W54" s="1686" t="s">
        <v>996</v>
      </c>
      <c r="X54" s="1693"/>
      <c r="Y54" s="1694"/>
      <c r="Z54" s="1694"/>
      <c r="AA54" s="1694"/>
      <c r="AB54" s="1694"/>
      <c r="AC54" s="1694"/>
      <c r="AD54" s="1694"/>
      <c r="AE54" s="1693">
        <v>2</v>
      </c>
      <c r="AF54" s="1693">
        <v>2</v>
      </c>
      <c r="AH54" s="1686" t="s">
        <v>996</v>
      </c>
      <c r="AI54" s="1693"/>
      <c r="AJ54" s="1694"/>
      <c r="AK54" s="1694"/>
      <c r="AL54" s="1694"/>
      <c r="AM54" s="1694"/>
      <c r="AN54" s="1694"/>
      <c r="AO54" s="1694"/>
      <c r="AP54" s="1693">
        <v>1.8</v>
      </c>
      <c r="AQ54" s="1693">
        <v>1.8</v>
      </c>
      <c r="BB54" s="1692"/>
      <c r="BC54" s="1692"/>
      <c r="BD54" s="1692"/>
      <c r="BE54" s="1692"/>
      <c r="BF54" s="1692"/>
      <c r="BG54" s="1692"/>
    </row>
    <row r="55" spans="2:60" ht="15.75" thickBot="1" x14ac:dyDescent="0.3">
      <c r="L55" s="1691" t="s">
        <v>391</v>
      </c>
      <c r="M55" s="1689"/>
      <c r="N55" s="1689"/>
      <c r="O55" s="1689"/>
      <c r="P55" s="1689"/>
      <c r="Q55" s="1689"/>
      <c r="R55" s="1689"/>
      <c r="S55" s="1689"/>
      <c r="T55" s="1689">
        <v>31.1</v>
      </c>
      <c r="U55" s="1689">
        <v>31.1</v>
      </c>
      <c r="W55" s="1690" t="s">
        <v>391</v>
      </c>
      <c r="X55" s="1689"/>
      <c r="Y55" s="1689"/>
      <c r="Z55" s="1689"/>
      <c r="AA55" s="1689"/>
      <c r="AB55" s="1689"/>
      <c r="AC55" s="1689"/>
      <c r="AD55" s="1689"/>
      <c r="AE55" s="1689">
        <v>2.5</v>
      </c>
      <c r="AF55" s="1689">
        <v>2.5</v>
      </c>
      <c r="AH55" s="1690" t="s">
        <v>391</v>
      </c>
      <c r="AI55" s="1689"/>
      <c r="AJ55" s="1689"/>
      <c r="AK55" s="1689"/>
      <c r="AL55" s="1689"/>
      <c r="AM55" s="1689"/>
      <c r="AN55" s="1689"/>
      <c r="AO55" s="1689"/>
      <c r="AP55" s="1689">
        <v>0.6</v>
      </c>
      <c r="AQ55" s="1689">
        <v>0.6</v>
      </c>
      <c r="AS55" s="1579"/>
    </row>
    <row r="56" spans="2:60" ht="12.75" customHeight="1" x14ac:dyDescent="0.25">
      <c r="L56" s="1688" t="s">
        <v>1034</v>
      </c>
      <c r="M56" s="1687">
        <v>93.5</v>
      </c>
      <c r="N56" s="1687">
        <v>32.799999999999997</v>
      </c>
      <c r="O56" s="1687">
        <v>35.5</v>
      </c>
      <c r="P56" s="1687">
        <v>65.2</v>
      </c>
      <c r="Q56" s="1687">
        <v>41.9</v>
      </c>
      <c r="R56" s="1687">
        <v>21.4</v>
      </c>
      <c r="S56" s="1687">
        <v>20.8</v>
      </c>
      <c r="T56" s="1687">
        <v>339.7</v>
      </c>
      <c r="U56" s="1687">
        <v>650.79999999999995</v>
      </c>
      <c r="W56" s="1688" t="s">
        <v>1034</v>
      </c>
      <c r="X56" s="1687">
        <v>2.5</v>
      </c>
      <c r="Y56" s="1687">
        <v>1.7</v>
      </c>
      <c r="Z56" s="1687">
        <v>0.5</v>
      </c>
      <c r="AA56" s="1687">
        <v>1.5</v>
      </c>
      <c r="AB56" s="1687">
        <v>5.4</v>
      </c>
      <c r="AC56" s="1687">
        <v>1.1000000000000001</v>
      </c>
      <c r="AD56" s="1687">
        <v>0.1</v>
      </c>
      <c r="AE56" s="1687">
        <v>26.7</v>
      </c>
      <c r="AF56" s="1687">
        <v>39.5</v>
      </c>
      <c r="AH56" s="1688" t="s">
        <v>1034</v>
      </c>
      <c r="AI56" s="1687">
        <v>3</v>
      </c>
      <c r="AJ56" s="1687">
        <v>6.8</v>
      </c>
      <c r="AK56" s="1687">
        <v>5.9</v>
      </c>
      <c r="AL56" s="1687">
        <v>1.7</v>
      </c>
      <c r="AM56" s="1687">
        <v>3.3</v>
      </c>
      <c r="AN56" s="1687">
        <v>2.1</v>
      </c>
      <c r="AO56" s="1687"/>
      <c r="AP56" s="1687">
        <v>5</v>
      </c>
      <c r="AQ56" s="1687">
        <v>27.7</v>
      </c>
      <c r="AS56" s="1579"/>
    </row>
    <row r="57" spans="2:60" x14ac:dyDescent="0.25">
      <c r="W57" s="1686" t="s">
        <v>1035</v>
      </c>
      <c r="X57" s="1685">
        <v>-5.3</v>
      </c>
      <c r="Y57" s="1685">
        <v>-12.8</v>
      </c>
      <c r="Z57" s="1685">
        <v>1.4</v>
      </c>
      <c r="AA57" s="1685">
        <v>-1.5</v>
      </c>
      <c r="AB57" s="1685">
        <v>-4.3</v>
      </c>
      <c r="AC57" s="1685"/>
      <c r="AD57" s="1684">
        <v>-0.1</v>
      </c>
      <c r="AE57" s="1685"/>
      <c r="AF57" s="1684">
        <v>-22.6</v>
      </c>
      <c r="AH57" s="1686" t="s">
        <v>1035</v>
      </c>
      <c r="AI57" s="1685">
        <v>-2.2000000000000002</v>
      </c>
      <c r="AJ57" s="1685">
        <v>3.8</v>
      </c>
      <c r="AK57" s="1685">
        <v>6.9</v>
      </c>
      <c r="AL57" s="1685">
        <v>1.9</v>
      </c>
      <c r="AM57" s="1685">
        <v>3.3</v>
      </c>
      <c r="AN57" s="1685">
        <v>2.2000000000000002</v>
      </c>
      <c r="AO57" s="1684">
        <v>0.4</v>
      </c>
      <c r="AP57" s="1685"/>
      <c r="AQ57" s="1684">
        <v>16.3</v>
      </c>
    </row>
  </sheetData>
  <mergeCells count="81">
    <mergeCell ref="H23:I23"/>
    <mergeCell ref="B22:C22"/>
    <mergeCell ref="D22:E22"/>
    <mergeCell ref="F22:G22"/>
    <mergeCell ref="H22:I22"/>
    <mergeCell ref="B18:C18"/>
    <mergeCell ref="D18:E18"/>
    <mergeCell ref="F18:G18"/>
    <mergeCell ref="H18:I18"/>
    <mergeCell ref="B19:C19"/>
    <mergeCell ref="D19:E19"/>
    <mergeCell ref="F19:G19"/>
    <mergeCell ref="H19:I19"/>
    <mergeCell ref="B16:C16"/>
    <mergeCell ref="D16:E16"/>
    <mergeCell ref="F16:G16"/>
    <mergeCell ref="H16:I16"/>
    <mergeCell ref="B12:C12"/>
    <mergeCell ref="D12:E12"/>
    <mergeCell ref="F12:G12"/>
    <mergeCell ref="B10:C10"/>
    <mergeCell ref="D10:E10"/>
    <mergeCell ref="F10:G10"/>
    <mergeCell ref="H10:I10"/>
    <mergeCell ref="H12:I12"/>
    <mergeCell ref="B11:C11"/>
    <mergeCell ref="D11:E11"/>
    <mergeCell ref="F11:G11"/>
    <mergeCell ref="H11:I11"/>
    <mergeCell ref="A46:A47"/>
    <mergeCell ref="A19:A20"/>
    <mergeCell ref="B23:C23"/>
    <mergeCell ref="D23:E23"/>
    <mergeCell ref="F23:G23"/>
    <mergeCell ref="B8:C8"/>
    <mergeCell ref="D8:E8"/>
    <mergeCell ref="F8:G8"/>
    <mergeCell ref="H8:I8"/>
    <mergeCell ref="BF6:BF8"/>
    <mergeCell ref="BG6:BG8"/>
    <mergeCell ref="BB23:BB24"/>
    <mergeCell ref="BC23:BC24"/>
    <mergeCell ref="BD23:BD24"/>
    <mergeCell ref="BE23:BE24"/>
    <mergeCell ref="BD6:BD8"/>
    <mergeCell ref="BE6:BE8"/>
    <mergeCell ref="BD17:BD21"/>
    <mergeCell ref="BE17:BE21"/>
    <mergeCell ref="B9:C9"/>
    <mergeCell ref="D9:E9"/>
    <mergeCell ref="F9:G9"/>
    <mergeCell ref="H9:I9"/>
    <mergeCell ref="B17:C17"/>
    <mergeCell ref="D17:E17"/>
    <mergeCell ref="F17:G17"/>
    <mergeCell ref="H17:I17"/>
    <mergeCell ref="B14:C14"/>
    <mergeCell ref="D14:E14"/>
    <mergeCell ref="F14:G14"/>
    <mergeCell ref="H14:I14"/>
    <mergeCell ref="B15:C15"/>
    <mergeCell ref="D15:E15"/>
    <mergeCell ref="F15:G15"/>
    <mergeCell ref="H15:I15"/>
    <mergeCell ref="BB28:BB29"/>
    <mergeCell ref="BC28:BC29"/>
    <mergeCell ref="BD28:BD29"/>
    <mergeCell ref="BE28:BE29"/>
    <mergeCell ref="AT4:AU4"/>
    <mergeCell ref="AV4:AW4"/>
    <mergeCell ref="AX4:AY4"/>
    <mergeCell ref="AS23:AX25"/>
    <mergeCell ref="AS26:AX27"/>
    <mergeCell ref="AS29:AY31"/>
    <mergeCell ref="BB45:BF51"/>
    <mergeCell ref="BD33:BD38"/>
    <mergeCell ref="BE33:BE38"/>
    <mergeCell ref="BB40:BB41"/>
    <mergeCell ref="BC40:BC41"/>
    <mergeCell ref="BD40:BD41"/>
    <mergeCell ref="BE40:BE41"/>
  </mergeCells>
  <conditionalFormatting sqref="BD43 BG27:BG28 BD17:BE17 BD10:BG15 BD39:BE40 BF23 BD22:BE23 BF30:BF32 BD25:BF28 BD30:BE33">
    <cfRule type="cellIs" dxfId="0" priority="1" stopIfTrue="1" operator="lessThan">
      <formula>0</formula>
    </cfRule>
  </conditionalFormatting>
  <pageMargins left="0.7" right="0.60468750000000004" top="0.75" bottom="0.75" header="0.3" footer="0.3"/>
  <pageSetup paperSize="9" scale="85" pageOrder="overThenDown" orientation="portrait" r:id="rId1"/>
  <headerFooter>
    <oddHeader>&amp;RRisk, liquidity and capital management</oddHeader>
    <oddFooter>&amp;C&amp;7Fact book - Q1 2017</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5"/>
  </sheetPr>
  <dimension ref="A3:H54"/>
  <sheetViews>
    <sheetView showWhiteSpace="0" view="pageLayout" zoomScale="80" zoomScaleNormal="100" zoomScaleSheetLayoutView="80" zoomScalePageLayoutView="80" workbookViewId="0">
      <selection activeCell="F30" sqref="F30"/>
    </sheetView>
  </sheetViews>
  <sheetFormatPr defaultRowHeight="15" x14ac:dyDescent="0.25"/>
  <cols>
    <col min="1" max="4" width="9.33203125" style="265"/>
    <col min="5" max="5" width="4.1640625" style="265" customWidth="1"/>
    <col min="6" max="16384" width="9.33203125" style="265"/>
  </cols>
  <sheetData>
    <row r="3" spans="4:8" x14ac:dyDescent="0.25">
      <c r="D3" s="385"/>
      <c r="E3" s="385"/>
      <c r="F3" s="385"/>
      <c r="G3" s="385"/>
      <c r="H3" s="385"/>
    </row>
    <row r="4" spans="4:8" x14ac:dyDescent="0.25">
      <c r="D4" s="385"/>
      <c r="E4" s="385"/>
      <c r="F4" s="385"/>
      <c r="G4" s="385"/>
      <c r="H4" s="385"/>
    </row>
    <row r="5" spans="4:8" x14ac:dyDescent="0.25">
      <c r="D5" s="385"/>
      <c r="E5" s="385"/>
      <c r="F5" s="385"/>
      <c r="G5" s="385"/>
      <c r="H5" s="385"/>
    </row>
    <row r="6" spans="4:8" x14ac:dyDescent="0.25">
      <c r="D6" s="385"/>
      <c r="E6" s="385"/>
      <c r="F6" s="385"/>
      <c r="G6" s="385"/>
      <c r="H6" s="385"/>
    </row>
    <row r="7" spans="4:8" x14ac:dyDescent="0.25">
      <c r="D7" s="385"/>
      <c r="E7" s="385"/>
      <c r="F7" s="385"/>
      <c r="G7" s="385"/>
      <c r="H7" s="385"/>
    </row>
    <row r="8" spans="4:8" x14ac:dyDescent="0.25">
      <c r="D8" s="385"/>
      <c r="E8" s="385"/>
      <c r="F8" s="385"/>
      <c r="G8" s="385"/>
      <c r="H8" s="385"/>
    </row>
    <row r="9" spans="4:8" x14ac:dyDescent="0.25">
      <c r="D9" s="385"/>
      <c r="E9" s="385"/>
      <c r="F9" s="385"/>
      <c r="G9" s="385"/>
      <c r="H9" s="385"/>
    </row>
    <row r="10" spans="4:8" x14ac:dyDescent="0.25">
      <c r="D10" s="385"/>
      <c r="E10" s="385"/>
      <c r="F10" s="385"/>
      <c r="G10" s="385"/>
      <c r="H10" s="385"/>
    </row>
    <row r="11" spans="4:8" x14ac:dyDescent="0.25">
      <c r="D11" s="385"/>
      <c r="E11" s="385"/>
      <c r="F11" s="385"/>
      <c r="G11" s="385"/>
      <c r="H11" s="385"/>
    </row>
    <row r="12" spans="4:8" x14ac:dyDescent="0.25">
      <c r="D12" s="385"/>
      <c r="E12" s="385"/>
      <c r="F12" s="385"/>
      <c r="G12" s="385"/>
      <c r="H12" s="385"/>
    </row>
    <row r="13" spans="4:8" x14ac:dyDescent="0.25">
      <c r="D13" s="385"/>
      <c r="E13" s="385"/>
      <c r="F13" s="385"/>
      <c r="G13" s="385"/>
      <c r="H13" s="385"/>
    </row>
    <row r="14" spans="4:8" x14ac:dyDescent="0.25">
      <c r="D14" s="385"/>
      <c r="E14" s="385"/>
      <c r="F14" s="385"/>
      <c r="G14" s="385"/>
      <c r="H14" s="385"/>
    </row>
    <row r="15" spans="4:8" x14ac:dyDescent="0.25">
      <c r="D15" s="385"/>
      <c r="E15" s="385"/>
      <c r="F15" s="385"/>
      <c r="G15" s="385"/>
      <c r="H15" s="385"/>
    </row>
    <row r="16" spans="4:8" x14ac:dyDescent="0.25">
      <c r="D16" s="385"/>
      <c r="E16" s="385"/>
      <c r="F16" s="385"/>
      <c r="G16" s="385"/>
      <c r="H16" s="385"/>
    </row>
    <row r="17" spans="4:8" x14ac:dyDescent="0.25">
      <c r="D17" s="385"/>
      <c r="E17" s="385"/>
      <c r="F17" s="385"/>
      <c r="G17" s="385"/>
      <c r="H17" s="385"/>
    </row>
    <row r="18" spans="4:8" x14ac:dyDescent="0.25">
      <c r="D18" s="385"/>
      <c r="E18" s="385"/>
      <c r="F18" s="385"/>
      <c r="G18" s="385"/>
      <c r="H18" s="385"/>
    </row>
    <row r="19" spans="4:8" x14ac:dyDescent="0.25">
      <c r="D19" s="385"/>
      <c r="E19" s="385"/>
      <c r="F19" s="385"/>
      <c r="G19" s="385"/>
      <c r="H19" s="385"/>
    </row>
    <row r="25" spans="4:8" x14ac:dyDescent="0.25">
      <c r="D25" s="385"/>
      <c r="E25" s="385"/>
      <c r="F25" s="385"/>
      <c r="G25" s="385"/>
      <c r="H25" s="385"/>
    </row>
    <row r="26" spans="4:8" x14ac:dyDescent="0.25">
      <c r="D26" s="385"/>
      <c r="E26" s="385"/>
      <c r="F26" s="385"/>
      <c r="G26" s="385"/>
      <c r="H26" s="385"/>
    </row>
    <row r="27" spans="4:8" x14ac:dyDescent="0.25">
      <c r="D27" s="385"/>
      <c r="E27" s="385"/>
      <c r="F27" s="385"/>
      <c r="G27" s="385"/>
      <c r="H27" s="385"/>
    </row>
    <row r="28" spans="4:8" x14ac:dyDescent="0.25">
      <c r="D28" s="385"/>
      <c r="E28" s="385"/>
      <c r="F28" s="385"/>
      <c r="G28" s="385"/>
      <c r="H28" s="385"/>
    </row>
    <row r="29" spans="4:8" x14ac:dyDescent="0.25">
      <c r="D29" s="385"/>
      <c r="E29" s="385"/>
      <c r="F29" s="385"/>
      <c r="G29" s="385"/>
      <c r="H29" s="385"/>
    </row>
    <row r="30" spans="4:8" x14ac:dyDescent="0.25">
      <c r="D30" s="385"/>
      <c r="E30" s="385"/>
      <c r="F30" s="385"/>
      <c r="G30" s="385"/>
      <c r="H30" s="385"/>
    </row>
    <row r="31" spans="4:8" x14ac:dyDescent="0.25">
      <c r="D31" s="385"/>
      <c r="E31" s="385"/>
      <c r="F31" s="385"/>
      <c r="G31" s="385"/>
      <c r="H31" s="385"/>
    </row>
    <row r="32" spans="4:8" x14ac:dyDescent="0.25">
      <c r="D32" s="385"/>
      <c r="E32" s="385"/>
      <c r="F32" s="385"/>
      <c r="G32" s="385"/>
      <c r="H32" s="385"/>
    </row>
    <row r="33" spans="1:8" x14ac:dyDescent="0.25">
      <c r="D33" s="385"/>
      <c r="E33" s="385"/>
      <c r="F33" s="385"/>
      <c r="G33" s="385"/>
      <c r="H33" s="385"/>
    </row>
    <row r="34" spans="1:8" x14ac:dyDescent="0.25">
      <c r="D34" s="385"/>
      <c r="E34" s="385"/>
      <c r="F34" s="385"/>
      <c r="G34" s="385"/>
      <c r="H34" s="385"/>
    </row>
    <row r="35" spans="1:8" x14ac:dyDescent="0.25">
      <c r="D35" s="385"/>
      <c r="E35" s="385"/>
      <c r="F35" s="385"/>
      <c r="G35" s="385"/>
      <c r="H35" s="385"/>
    </row>
    <row r="36" spans="1:8" x14ac:dyDescent="0.25">
      <c r="D36" s="385"/>
      <c r="E36" s="385"/>
      <c r="F36" s="385"/>
      <c r="G36" s="385"/>
      <c r="H36" s="385"/>
    </row>
    <row r="37" spans="1:8" x14ac:dyDescent="0.25">
      <c r="D37" s="385"/>
      <c r="E37" s="385"/>
      <c r="F37" s="385"/>
      <c r="G37" s="385"/>
      <c r="H37" s="385"/>
    </row>
    <row r="38" spans="1:8" x14ac:dyDescent="0.25">
      <c r="D38" s="385"/>
      <c r="E38" s="385"/>
      <c r="F38" s="385"/>
      <c r="G38" s="385"/>
      <c r="H38" s="385"/>
    </row>
    <row r="39" spans="1:8" x14ac:dyDescent="0.25">
      <c r="D39" s="385"/>
      <c r="E39" s="385"/>
      <c r="F39" s="385"/>
      <c r="G39" s="385"/>
      <c r="H39" s="385"/>
    </row>
    <row r="40" spans="1:8" x14ac:dyDescent="0.25">
      <c r="D40" s="385"/>
      <c r="E40" s="385"/>
      <c r="F40" s="385"/>
      <c r="G40" s="385"/>
      <c r="H40" s="385"/>
    </row>
    <row r="41" spans="1:8" x14ac:dyDescent="0.25">
      <c r="D41" s="385"/>
      <c r="E41" s="385"/>
      <c r="F41" s="385"/>
      <c r="G41" s="385"/>
      <c r="H41" s="385"/>
    </row>
    <row r="46" spans="1:8" x14ac:dyDescent="0.25">
      <c r="B46" s="385"/>
      <c r="C46" s="385"/>
      <c r="D46" s="385"/>
      <c r="E46" s="385"/>
      <c r="F46" s="385"/>
      <c r="G46" s="385"/>
      <c r="H46" s="385"/>
    </row>
    <row r="47" spans="1:8" x14ac:dyDescent="0.25">
      <c r="B47" s="385"/>
      <c r="C47" s="385"/>
      <c r="D47" s="385"/>
      <c r="E47" s="385"/>
      <c r="F47" s="385"/>
      <c r="G47" s="385"/>
      <c r="H47" s="385"/>
    </row>
    <row r="48" spans="1:8" x14ac:dyDescent="0.25">
      <c r="A48" s="265" t="s">
        <v>1087</v>
      </c>
      <c r="B48" s="385"/>
      <c r="C48" s="385"/>
      <c r="D48" s="385"/>
      <c r="E48" s="385"/>
      <c r="F48" s="385"/>
      <c r="G48" s="385"/>
      <c r="H48" s="385"/>
    </row>
    <row r="49" spans="2:8" x14ac:dyDescent="0.25">
      <c r="B49" s="385"/>
      <c r="C49" s="385"/>
      <c r="D49" s="385"/>
      <c r="E49" s="385"/>
      <c r="F49" s="385"/>
      <c r="G49" s="385"/>
      <c r="H49" s="385"/>
    </row>
    <row r="50" spans="2:8" x14ac:dyDescent="0.25">
      <c r="B50" s="385"/>
      <c r="C50" s="385"/>
      <c r="D50" s="385"/>
      <c r="E50" s="385"/>
      <c r="F50" s="385"/>
      <c r="G50" s="385"/>
      <c r="H50" s="385"/>
    </row>
    <row r="51" spans="2:8" x14ac:dyDescent="0.25">
      <c r="B51" s="385"/>
      <c r="C51" s="385"/>
      <c r="D51" s="385"/>
      <c r="E51" s="385"/>
      <c r="F51" s="385"/>
      <c r="G51" s="385"/>
      <c r="H51" s="385"/>
    </row>
    <row r="52" spans="2:8" x14ac:dyDescent="0.25">
      <c r="B52" s="385"/>
      <c r="C52" s="385"/>
      <c r="D52" s="385"/>
      <c r="E52" s="385"/>
      <c r="F52" s="385"/>
      <c r="G52" s="385"/>
      <c r="H52" s="385"/>
    </row>
    <row r="53" spans="2:8" x14ac:dyDescent="0.25">
      <c r="B53" s="385"/>
      <c r="C53" s="385"/>
      <c r="D53" s="385"/>
      <c r="E53" s="385"/>
      <c r="F53" s="385"/>
      <c r="G53" s="385"/>
      <c r="H53" s="385"/>
    </row>
    <row r="54" spans="2:8" x14ac:dyDescent="0.25">
      <c r="B54" s="385"/>
      <c r="C54" s="385"/>
      <c r="D54" s="385"/>
      <c r="E54" s="385"/>
      <c r="F54" s="385"/>
      <c r="G54" s="385"/>
      <c r="H54" s="385"/>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59999389629810485"/>
  </sheetPr>
  <dimension ref="A1:F56"/>
  <sheetViews>
    <sheetView view="pageBreakPreview" topLeftCell="A19" zoomScaleNormal="85" zoomScaleSheetLayoutView="100" workbookViewId="0">
      <selection activeCell="I55" sqref="I55"/>
    </sheetView>
  </sheetViews>
  <sheetFormatPr defaultRowHeight="15" x14ac:dyDescent="0.25"/>
  <cols>
    <col min="1" max="1" width="31.83203125" style="2023" customWidth="1"/>
    <col min="2" max="2" width="11" style="2023" customWidth="1"/>
    <col min="3" max="3" width="10.5" style="2023" customWidth="1"/>
    <col min="4" max="6" width="10" style="2023" customWidth="1"/>
    <col min="7" max="8" width="8" style="2023" customWidth="1"/>
    <col min="9" max="16384" width="9.33203125" style="2023"/>
  </cols>
  <sheetData>
    <row r="1" spans="1:6" x14ac:dyDescent="0.25">
      <c r="A1" s="1940" t="s">
        <v>1342</v>
      </c>
      <c r="B1" s="1940"/>
      <c r="C1" s="1940"/>
      <c r="D1" s="1940"/>
      <c r="E1" s="2109"/>
      <c r="F1" s="2109"/>
    </row>
    <row r="2" spans="1:6" x14ac:dyDescent="0.25">
      <c r="A2" s="2107"/>
      <c r="B2" s="2107"/>
      <c r="C2" s="2107"/>
      <c r="D2" s="2107"/>
      <c r="E2" s="2108"/>
      <c r="F2" s="2107"/>
    </row>
    <row r="3" spans="1:6" x14ac:dyDescent="0.25">
      <c r="A3" s="2104" t="s">
        <v>438</v>
      </c>
      <c r="B3" s="2104"/>
      <c r="C3" s="2104"/>
      <c r="D3" s="2104"/>
      <c r="E3" s="2108"/>
      <c r="F3" s="2107"/>
    </row>
    <row r="4" spans="1:6" ht="15.75" thickBot="1" x14ac:dyDescent="0.3">
      <c r="A4" s="1989"/>
      <c r="B4" s="1989"/>
      <c r="C4" s="1989"/>
      <c r="D4" s="1989"/>
      <c r="E4" s="1989"/>
      <c r="F4" s="1989"/>
    </row>
    <row r="5" spans="1:6" ht="15.75" thickBot="1" x14ac:dyDescent="0.3">
      <c r="A5" s="1965"/>
      <c r="B5" s="1965" t="s">
        <v>1364</v>
      </c>
      <c r="C5" s="1965" t="s">
        <v>580</v>
      </c>
      <c r="D5" s="1965" t="s">
        <v>131</v>
      </c>
      <c r="E5" s="2030" t="s">
        <v>132</v>
      </c>
      <c r="F5" s="2030" t="s">
        <v>133</v>
      </c>
    </row>
    <row r="6" spans="1:6" x14ac:dyDescent="0.25">
      <c r="A6" s="2013" t="s">
        <v>439</v>
      </c>
      <c r="B6" s="2102">
        <v>0.17199999999999999</v>
      </c>
      <c r="C6" s="2102">
        <v>0.17199999999999999</v>
      </c>
      <c r="D6" s="2102" t="s">
        <v>440</v>
      </c>
      <c r="E6" s="2102" t="s">
        <v>440</v>
      </c>
      <c r="F6" s="2102" t="s">
        <v>440</v>
      </c>
    </row>
    <row r="7" spans="1:6" x14ac:dyDescent="0.25">
      <c r="A7" s="2013" t="s">
        <v>415</v>
      </c>
      <c r="B7" s="2102">
        <v>0.18</v>
      </c>
      <c r="C7" s="2102">
        <v>0.182</v>
      </c>
      <c r="D7" s="2102" t="s">
        <v>441</v>
      </c>
      <c r="E7" s="2102" t="s">
        <v>442</v>
      </c>
      <c r="F7" s="2102" t="s">
        <v>443</v>
      </c>
    </row>
    <row r="8" spans="1:6" x14ac:dyDescent="0.25">
      <c r="A8" s="2013" t="s">
        <v>444</v>
      </c>
      <c r="B8" s="2102">
        <v>0.215</v>
      </c>
      <c r="C8" s="2102">
        <v>0.221</v>
      </c>
      <c r="D8" s="2102" t="s">
        <v>445</v>
      </c>
      <c r="E8" s="2102" t="s">
        <v>446</v>
      </c>
      <c r="F8" s="2102" t="s">
        <v>447</v>
      </c>
    </row>
    <row r="9" spans="1:6" x14ac:dyDescent="0.25">
      <c r="A9" s="2013"/>
      <c r="B9" s="2102"/>
      <c r="C9" s="2102"/>
      <c r="D9" s="2102"/>
      <c r="E9" s="2102"/>
      <c r="F9" s="2102"/>
    </row>
    <row r="10" spans="1:6" x14ac:dyDescent="0.25">
      <c r="A10" s="2013" t="s">
        <v>418</v>
      </c>
      <c r="B10" s="2102">
        <v>0.22</v>
      </c>
      <c r="C10" s="2102">
        <v>0.221</v>
      </c>
      <c r="D10" s="2102" t="s">
        <v>445</v>
      </c>
      <c r="E10" s="2102" t="s">
        <v>449</v>
      </c>
      <c r="F10" s="2102" t="s">
        <v>450</v>
      </c>
    </row>
    <row r="11" spans="1:6" x14ac:dyDescent="0.25">
      <c r="A11" s="2013" t="s">
        <v>417</v>
      </c>
      <c r="B11" s="2102">
        <v>0.254</v>
      </c>
      <c r="C11" s="2102">
        <v>0.24299999999999999</v>
      </c>
      <c r="D11" s="2102" t="s">
        <v>451</v>
      </c>
      <c r="E11" s="2102" t="s">
        <v>448</v>
      </c>
      <c r="F11" s="2102" t="s">
        <v>452</v>
      </c>
    </row>
    <row r="12" spans="1:6" x14ac:dyDescent="0.25">
      <c r="C12" s="2106"/>
      <c r="D12" s="2106"/>
    </row>
    <row r="14" spans="1:6" x14ac:dyDescent="0.25">
      <c r="A14" s="2104" t="s">
        <v>429</v>
      </c>
      <c r="B14" s="2104"/>
      <c r="C14" s="2104"/>
      <c r="D14" s="2104"/>
      <c r="E14" s="2105"/>
      <c r="F14" s="2105"/>
    </row>
    <row r="15" spans="1:6" ht="15.75" thickBot="1" x14ac:dyDescent="0.3">
      <c r="A15" s="1989"/>
      <c r="B15" s="1989"/>
      <c r="C15" s="1989"/>
      <c r="D15" s="1989"/>
      <c r="E15" s="1989"/>
      <c r="F15" s="1989"/>
    </row>
    <row r="16" spans="1:6" ht="15.75" thickBot="1" x14ac:dyDescent="0.3">
      <c r="A16" s="1965"/>
      <c r="B16" s="1965" t="s">
        <v>1364</v>
      </c>
      <c r="C16" s="1965" t="s">
        <v>580</v>
      </c>
      <c r="D16" s="1965" t="s">
        <v>131</v>
      </c>
      <c r="E16" s="2030" t="s">
        <v>132</v>
      </c>
      <c r="F16" s="2030" t="s">
        <v>133</v>
      </c>
    </row>
    <row r="17" spans="1:6" x14ac:dyDescent="0.25">
      <c r="A17" s="2013" t="s">
        <v>439</v>
      </c>
      <c r="B17" s="2102">
        <v>0.29799999999999999</v>
      </c>
      <c r="C17" s="2102">
        <v>0.29799999999999999</v>
      </c>
      <c r="D17" s="2102" t="s">
        <v>453</v>
      </c>
      <c r="E17" s="2102" t="s">
        <v>454</v>
      </c>
      <c r="F17" s="2102" t="s">
        <v>455</v>
      </c>
    </row>
    <row r="18" spans="1:6" x14ac:dyDescent="0.25">
      <c r="A18" s="2013" t="s">
        <v>415</v>
      </c>
      <c r="B18" s="2102">
        <v>0.30299999999999999</v>
      </c>
      <c r="C18" s="2102">
        <v>0.30299999999999999</v>
      </c>
      <c r="D18" s="2102" t="s">
        <v>456</v>
      </c>
      <c r="E18" s="2102" t="s">
        <v>457</v>
      </c>
      <c r="F18" s="2102" t="s">
        <v>458</v>
      </c>
    </row>
    <row r="19" spans="1:6" x14ac:dyDescent="0.25">
      <c r="A19" s="2013" t="s">
        <v>444</v>
      </c>
      <c r="B19" s="2102">
        <v>0.26300000000000001</v>
      </c>
      <c r="C19" s="2102">
        <v>0.27</v>
      </c>
      <c r="D19" s="2102" t="s">
        <v>459</v>
      </c>
      <c r="E19" s="2102" t="s">
        <v>460</v>
      </c>
      <c r="F19" s="2102" t="s">
        <v>461</v>
      </c>
    </row>
    <row r="20" spans="1:6" x14ac:dyDescent="0.25">
      <c r="A20" s="2013"/>
      <c r="B20" s="2102"/>
      <c r="C20" s="2102"/>
      <c r="D20" s="2102"/>
      <c r="E20" s="2102"/>
      <c r="F20" s="2102"/>
    </row>
    <row r="21" spans="1:6" x14ac:dyDescent="0.25">
      <c r="A21" s="2013" t="s">
        <v>418</v>
      </c>
      <c r="B21" s="2102">
        <v>0.28299999999999997</v>
      </c>
      <c r="C21" s="2102">
        <v>0.28599999999999998</v>
      </c>
      <c r="D21" s="2102" t="s">
        <v>462</v>
      </c>
      <c r="E21" s="2102" t="s">
        <v>464</v>
      </c>
      <c r="F21" s="2102" t="s">
        <v>463</v>
      </c>
    </row>
    <row r="22" spans="1:6" x14ac:dyDescent="0.25">
      <c r="A22" s="2013" t="s">
        <v>417</v>
      </c>
      <c r="B22" s="2102">
        <v>0.30599999999999999</v>
      </c>
      <c r="C22" s="2102">
        <v>0.30399999999999999</v>
      </c>
      <c r="D22" s="2102" t="s">
        <v>465</v>
      </c>
      <c r="E22" s="2102" t="s">
        <v>466</v>
      </c>
      <c r="F22" s="2102" t="s">
        <v>467</v>
      </c>
    </row>
    <row r="25" spans="1:6" x14ac:dyDescent="0.25">
      <c r="A25" s="2104" t="s">
        <v>430</v>
      </c>
      <c r="B25" s="2104"/>
      <c r="C25" s="2104"/>
      <c r="D25" s="2104"/>
      <c r="E25" s="1989"/>
      <c r="F25" s="1989"/>
    </row>
    <row r="26" spans="1:6" ht="15.75" thickBot="1" x14ac:dyDescent="0.3">
      <c r="A26" s="1989"/>
      <c r="B26" s="1989"/>
      <c r="C26" s="1989"/>
      <c r="D26" s="1989"/>
      <c r="E26" s="1989"/>
      <c r="F26" s="1989"/>
    </row>
    <row r="27" spans="1:6" ht="15.75" thickBot="1" x14ac:dyDescent="0.3">
      <c r="A27" s="1965"/>
      <c r="B27" s="1965" t="s">
        <v>1364</v>
      </c>
      <c r="C27" s="1965" t="s">
        <v>580</v>
      </c>
      <c r="D27" s="1965" t="s">
        <v>131</v>
      </c>
      <c r="E27" s="2030" t="s">
        <v>132</v>
      </c>
      <c r="F27" s="2030" t="s">
        <v>133</v>
      </c>
    </row>
    <row r="28" spans="1:6" x14ac:dyDescent="0.25">
      <c r="A28" s="2013" t="s">
        <v>439</v>
      </c>
      <c r="B28" s="2102">
        <v>0.107</v>
      </c>
      <c r="C28" s="2102">
        <v>0.108</v>
      </c>
      <c r="D28" s="2102" t="s">
        <v>468</v>
      </c>
      <c r="E28" s="2102" t="s">
        <v>469</v>
      </c>
      <c r="F28" s="2102" t="s">
        <v>469</v>
      </c>
    </row>
    <row r="29" spans="1:6" x14ac:dyDescent="0.25">
      <c r="A29" s="2013" t="s">
        <v>415</v>
      </c>
      <c r="B29" s="2102">
        <v>6.8000000000000005E-2</v>
      </c>
      <c r="C29" s="2102">
        <v>6.9000000000000006E-2</v>
      </c>
      <c r="D29" s="2102">
        <v>7.1437872399656988E-2</v>
      </c>
      <c r="E29" s="2102">
        <v>7.3077733884494539E-2</v>
      </c>
      <c r="F29" s="2102">
        <v>7.3964764199590541E-2</v>
      </c>
    </row>
    <row r="30" spans="1:6" x14ac:dyDescent="0.25">
      <c r="A30" s="2013" t="s">
        <v>444</v>
      </c>
      <c r="B30" s="2102">
        <v>0.11</v>
      </c>
      <c r="C30" s="2102">
        <v>0.115</v>
      </c>
      <c r="D30" s="2102">
        <v>0.11415417595651736</v>
      </c>
      <c r="E30" s="2102">
        <v>0.11455566540746862</v>
      </c>
      <c r="F30" s="2102">
        <v>0.11589538622379582</v>
      </c>
    </row>
    <row r="31" spans="1:6" x14ac:dyDescent="0.25">
      <c r="A31" s="2013"/>
      <c r="B31" s="2102"/>
      <c r="C31" s="2102"/>
      <c r="D31" s="2102"/>
      <c r="E31" s="2102"/>
      <c r="F31" s="2102"/>
    </row>
    <row r="32" spans="1:6" x14ac:dyDescent="0.25">
      <c r="A32" s="2013" t="s">
        <v>418</v>
      </c>
      <c r="B32" s="2102">
        <v>7.1999999999999995E-2</v>
      </c>
      <c r="C32" s="2102">
        <v>7.3999999999999996E-2</v>
      </c>
      <c r="D32" s="2102">
        <v>7.6198713019399705E-2</v>
      </c>
      <c r="E32" s="2102">
        <v>7.6631765479264119E-2</v>
      </c>
      <c r="F32" s="2102">
        <v>7.760889733710985E-2</v>
      </c>
    </row>
    <row r="33" spans="1:6" x14ac:dyDescent="0.25">
      <c r="A33" s="2013" t="s">
        <v>417</v>
      </c>
      <c r="B33" s="2102">
        <v>0.11700000000000001</v>
      </c>
      <c r="C33" s="2102">
        <v>0.12</v>
      </c>
      <c r="D33" s="2102">
        <v>0.12265280131759117</v>
      </c>
      <c r="E33" s="2102">
        <v>0.11865440602321572</v>
      </c>
      <c r="F33" s="2102">
        <v>0.1179561496904452</v>
      </c>
    </row>
    <row r="36" spans="1:6" x14ac:dyDescent="0.25">
      <c r="A36" s="2104" t="s">
        <v>431</v>
      </c>
      <c r="B36" s="2104"/>
      <c r="C36" s="2104"/>
      <c r="D36" s="2104"/>
      <c r="E36" s="1989"/>
      <c r="F36" s="1989"/>
    </row>
    <row r="37" spans="1:6" ht="15.75" thickBot="1" x14ac:dyDescent="0.3">
      <c r="A37" s="1989"/>
      <c r="B37" s="1989"/>
      <c r="C37" s="1989"/>
      <c r="D37" s="1989"/>
      <c r="E37" s="1989"/>
      <c r="F37" s="1989"/>
    </row>
    <row r="38" spans="1:6" ht="15.75" thickBot="1" x14ac:dyDescent="0.3">
      <c r="A38" s="1965"/>
      <c r="B38" s="1965" t="s">
        <v>1364</v>
      </c>
      <c r="C38" s="1965" t="s">
        <v>580</v>
      </c>
      <c r="D38" s="1965" t="s">
        <v>131</v>
      </c>
      <c r="E38" s="2030" t="s">
        <v>132</v>
      </c>
      <c r="F38" s="2030" t="s">
        <v>133</v>
      </c>
    </row>
    <row r="39" spans="1:6" x14ac:dyDescent="0.25">
      <c r="A39" s="2013" t="s">
        <v>439</v>
      </c>
      <c r="B39" s="2102">
        <v>0.153</v>
      </c>
      <c r="C39" s="2102">
        <v>0.153</v>
      </c>
      <c r="D39" s="2102">
        <v>0.15368887545830812</v>
      </c>
      <c r="E39" s="2102">
        <v>0.15391606748587755</v>
      </c>
      <c r="F39" s="2102">
        <v>0.15420332421123209</v>
      </c>
    </row>
    <row r="40" spans="1:6" x14ac:dyDescent="0.25">
      <c r="A40" s="2013" t="s">
        <v>415</v>
      </c>
      <c r="B40" s="2102">
        <v>5.8999999999999997E-2</v>
      </c>
      <c r="C40" s="2102">
        <v>6.0999999999999999E-2</v>
      </c>
      <c r="D40" s="2102">
        <v>6.1742852008621882E-2</v>
      </c>
      <c r="E40" s="2102">
        <v>6.3693764239755757E-2</v>
      </c>
      <c r="F40" s="2102">
        <v>6.427158357719169E-2</v>
      </c>
    </row>
    <row r="41" spans="1:6" x14ac:dyDescent="0.25">
      <c r="A41" s="2013" t="s">
        <v>444</v>
      </c>
      <c r="B41" s="2102">
        <v>0.123</v>
      </c>
      <c r="C41" s="2102">
        <v>0.11899999999999999</v>
      </c>
      <c r="D41" s="2102">
        <v>0.1226629865849698</v>
      </c>
      <c r="E41" s="2102">
        <v>0.12375606409519736</v>
      </c>
      <c r="F41" s="2102">
        <v>0.13156113090894248</v>
      </c>
    </row>
    <row r="42" spans="1:6" x14ac:dyDescent="0.25">
      <c r="A42" s="2013"/>
      <c r="B42" s="2102"/>
      <c r="C42" s="2102"/>
      <c r="D42" s="2102"/>
      <c r="E42" s="2102"/>
      <c r="F42" s="2102"/>
    </row>
    <row r="43" spans="1:6" x14ac:dyDescent="0.25">
      <c r="A43" s="2013" t="s">
        <v>418</v>
      </c>
      <c r="B43" s="2102">
        <v>0.14199999999999999</v>
      </c>
      <c r="C43" s="2102">
        <v>0.14000000000000001</v>
      </c>
      <c r="D43" s="2102">
        <v>0.14246632441804552</v>
      </c>
      <c r="E43" s="2102">
        <v>0.14205862895301372</v>
      </c>
      <c r="F43" s="2102">
        <v>0.14524925349062406</v>
      </c>
    </row>
    <row r="44" spans="1:6" x14ac:dyDescent="0.25">
      <c r="A44" s="2013" t="s">
        <v>417</v>
      </c>
      <c r="B44" s="2102">
        <v>0.16700000000000001</v>
      </c>
      <c r="C44" s="2102">
        <v>0.14000000000000001</v>
      </c>
      <c r="D44" s="2102">
        <v>0.13872410557240067</v>
      </c>
      <c r="E44" s="2102">
        <v>0.14287267972578299</v>
      </c>
      <c r="F44" s="2102">
        <v>0.15501918367800563</v>
      </c>
    </row>
    <row r="47" spans="1:6" x14ac:dyDescent="0.25">
      <c r="A47" s="2104" t="s">
        <v>432</v>
      </c>
      <c r="B47" s="2104"/>
      <c r="C47" s="2104"/>
      <c r="D47" s="2104"/>
      <c r="E47" s="1989"/>
      <c r="F47" s="1989"/>
    </row>
    <row r="48" spans="1:6" ht="15.75" thickBot="1" x14ac:dyDescent="0.3">
      <c r="A48" s="1989"/>
      <c r="B48" s="1989"/>
      <c r="C48" s="1989"/>
      <c r="D48" s="1989"/>
      <c r="E48" s="1989"/>
      <c r="F48" s="1989"/>
    </row>
    <row r="49" spans="1:6" ht="15.75" thickBot="1" x14ac:dyDescent="0.3">
      <c r="A49" s="1965"/>
      <c r="B49" s="1965" t="s">
        <v>1364</v>
      </c>
      <c r="C49" s="1965" t="s">
        <v>580</v>
      </c>
      <c r="D49" s="1965" t="s">
        <v>131</v>
      </c>
      <c r="E49" s="2030" t="s">
        <v>132</v>
      </c>
      <c r="F49" s="2030" t="s">
        <v>133</v>
      </c>
    </row>
    <row r="50" spans="1:6" x14ac:dyDescent="0.25">
      <c r="A50" s="2013" t="s">
        <v>439</v>
      </c>
      <c r="B50" s="2102">
        <v>0.15</v>
      </c>
      <c r="C50" s="2102">
        <v>0.151</v>
      </c>
      <c r="D50" s="2102">
        <v>0.15165139305518111</v>
      </c>
      <c r="E50" s="2102">
        <v>0.15167253706752695</v>
      </c>
      <c r="F50" s="2102">
        <v>0.15213053366762691</v>
      </c>
    </row>
    <row r="51" spans="1:6" s="2103" customFormat="1" x14ac:dyDescent="0.25">
      <c r="A51" s="2013" t="s">
        <v>415</v>
      </c>
      <c r="B51" s="2102">
        <v>0.05</v>
      </c>
      <c r="C51" s="2102">
        <v>5.1999999999999998E-2</v>
      </c>
      <c r="D51" s="2102">
        <v>5.2707006231783357E-2</v>
      </c>
      <c r="E51" s="2102">
        <v>5.5211508692596264E-2</v>
      </c>
      <c r="F51" s="2102">
        <v>5.7314900679752361E-2</v>
      </c>
    </row>
    <row r="52" spans="1:6" x14ac:dyDescent="0.25">
      <c r="A52" s="2013" t="s">
        <v>444</v>
      </c>
      <c r="B52" s="2102">
        <v>0.18099999999999999</v>
      </c>
      <c r="C52" s="2102">
        <v>0.17899999999999999</v>
      </c>
      <c r="D52" s="2102">
        <v>0.17575936600243788</v>
      </c>
      <c r="E52" s="2102">
        <v>0.17734732676485632</v>
      </c>
      <c r="F52" s="2102">
        <v>0.17986188323016483</v>
      </c>
    </row>
    <row r="53" spans="1:6" x14ac:dyDescent="0.25">
      <c r="A53" s="2013"/>
      <c r="B53" s="2102"/>
      <c r="C53" s="2102"/>
      <c r="D53" s="2102"/>
      <c r="E53" s="2102"/>
      <c r="F53" s="2102"/>
    </row>
    <row r="54" spans="1:6" x14ac:dyDescent="0.25">
      <c r="A54" s="2013" t="s">
        <v>418</v>
      </c>
      <c r="B54" s="2102">
        <v>5.2999999999999999E-2</v>
      </c>
      <c r="C54" s="2102">
        <v>5.3999999999999999E-2</v>
      </c>
      <c r="D54" s="2102">
        <v>5.3816651577170707E-2</v>
      </c>
      <c r="E54" s="2102">
        <v>5.3565050345072508E-2</v>
      </c>
      <c r="F54" s="2102">
        <v>5.3341484547361109E-2</v>
      </c>
    </row>
    <row r="55" spans="1:6" x14ac:dyDescent="0.25">
      <c r="A55" s="2013" t="s">
        <v>417</v>
      </c>
      <c r="B55" s="2102">
        <v>0.11600000000000001</v>
      </c>
      <c r="C55" s="2102">
        <v>9.9000000000000005E-2</v>
      </c>
      <c r="D55" s="2102">
        <v>0.10066489288556606</v>
      </c>
      <c r="E55" s="2102">
        <v>0.10105562182597172</v>
      </c>
      <c r="F55" s="2102">
        <v>9.7214926537041654E-2</v>
      </c>
    </row>
    <row r="56" spans="1:6" x14ac:dyDescent="0.25">
      <c r="E56" s="2102"/>
      <c r="F56" s="2102"/>
    </row>
  </sheetData>
  <printOptions horizontalCentered="1"/>
  <pageMargins left="0.7" right="0.7" top="0.75" bottom="0.75" header="0.3" footer="0.3"/>
  <pageSetup paperSize="9" scale="80" orientation="portrait" r:id="rId1"/>
  <headerFooter>
    <oddHeader>&amp;R&amp;"Arial,Normal"&amp;8Retail Banking</oddHeader>
    <oddFooter>&amp;C&amp;7Fact book - Q1  2017</oddFooter>
  </headerFooter>
  <rowBreaks count="1" manualBreakCount="1">
    <brk id="56" max="12"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9FF99"/>
  </sheetPr>
  <dimension ref="A1:S73"/>
  <sheetViews>
    <sheetView view="pageBreakPreview" topLeftCell="A19" zoomScale="110" zoomScaleNormal="100" zoomScaleSheetLayoutView="110" workbookViewId="0">
      <selection activeCell="G59" sqref="G59"/>
    </sheetView>
  </sheetViews>
  <sheetFormatPr defaultRowHeight="11.25" x14ac:dyDescent="0.2"/>
  <cols>
    <col min="1" max="1" width="20.1640625" style="1785" customWidth="1"/>
    <col min="2" max="10" width="9.1640625" style="1785" customWidth="1"/>
    <col min="11" max="11" width="22.33203125" style="1785" customWidth="1"/>
    <col min="12" max="19" width="9.83203125" style="1785" customWidth="1"/>
    <col min="20" max="16384" width="9.33203125" style="1785"/>
  </cols>
  <sheetData>
    <row r="1" spans="1:10" ht="13.5" customHeight="1" x14ac:dyDescent="0.2">
      <c r="A1" s="2801" t="s">
        <v>1075</v>
      </c>
      <c r="B1" s="2801"/>
      <c r="C1" s="2801"/>
      <c r="D1" s="2801"/>
      <c r="E1" s="2801"/>
      <c r="F1" s="2801"/>
      <c r="G1" s="2801"/>
      <c r="H1" s="2801"/>
      <c r="I1" s="2801"/>
      <c r="J1" s="2801"/>
    </row>
    <row r="2" spans="1:10" ht="10.5" customHeight="1" x14ac:dyDescent="0.2"/>
    <row r="3" spans="1:10" ht="10.5" customHeight="1" x14ac:dyDescent="0.2">
      <c r="A3" s="1807" t="s">
        <v>1077</v>
      </c>
      <c r="B3" s="1807"/>
      <c r="C3" s="1797"/>
      <c r="D3" s="1797"/>
      <c r="E3" s="1797"/>
      <c r="F3" s="1797"/>
      <c r="G3" s="1797"/>
      <c r="H3" s="1797"/>
      <c r="I3" s="1797"/>
      <c r="J3" s="1797"/>
    </row>
    <row r="4" spans="1:10" ht="10.5" customHeight="1" thickBot="1" x14ac:dyDescent="0.25">
      <c r="A4" s="1796" t="s">
        <v>1079</v>
      </c>
      <c r="B4" s="1795" t="s">
        <v>1364</v>
      </c>
      <c r="C4" s="1795" t="s">
        <v>580</v>
      </c>
      <c r="D4" s="1795" t="s">
        <v>131</v>
      </c>
      <c r="E4" s="1795" t="s">
        <v>132</v>
      </c>
      <c r="F4" s="1795" t="s">
        <v>133</v>
      </c>
      <c r="G4" s="1795" t="s">
        <v>134</v>
      </c>
      <c r="H4" s="1795" t="s">
        <v>135</v>
      </c>
      <c r="I4" s="1795" t="s">
        <v>136</v>
      </c>
      <c r="J4" s="1795" t="s">
        <v>137</v>
      </c>
    </row>
    <row r="5" spans="1:10" ht="10.5" customHeight="1" x14ac:dyDescent="0.2">
      <c r="A5" s="1794" t="s">
        <v>549</v>
      </c>
      <c r="B5" s="1793">
        <v>1017.095</v>
      </c>
      <c r="C5" s="1793">
        <v>1058.9970000000001</v>
      </c>
      <c r="D5" s="1793">
        <v>1049.0989999999999</v>
      </c>
      <c r="E5" s="1793">
        <v>1058.0050000000001</v>
      </c>
      <c r="F5" s="1793">
        <v>1064.182</v>
      </c>
      <c r="G5" s="1793">
        <v>1053.31</v>
      </c>
      <c r="H5" s="1793">
        <v>1042.885</v>
      </c>
      <c r="I5" s="1793">
        <v>1039.4490000000001</v>
      </c>
      <c r="J5" s="1793">
        <v>1040.3019999999999</v>
      </c>
    </row>
    <row r="6" spans="1:10" ht="10.5" customHeight="1" x14ac:dyDescent="0.2">
      <c r="A6" s="1794" t="s">
        <v>551</v>
      </c>
      <c r="B6" s="1793">
        <v>1399.1949999999999</v>
      </c>
      <c r="C6" s="1793">
        <v>1399.1949999999999</v>
      </c>
      <c r="D6" s="1793">
        <v>1397.3620000000001</v>
      </c>
      <c r="E6" s="1793">
        <v>1401.6279999999999</v>
      </c>
      <c r="F6" s="1793">
        <v>1404.925</v>
      </c>
      <c r="G6" s="1793">
        <v>1397.6310000000001</v>
      </c>
      <c r="H6" s="1793">
        <v>1391.4090000000001</v>
      </c>
      <c r="I6" s="1793">
        <v>1388.12</v>
      </c>
      <c r="J6" s="1793">
        <v>1385.3009999999999</v>
      </c>
    </row>
    <row r="7" spans="1:10" ht="10.5" customHeight="1" x14ac:dyDescent="0.2">
      <c r="A7" s="1794" t="s">
        <v>1080</v>
      </c>
      <c r="B7" s="1793">
        <v>309.97000000000003</v>
      </c>
      <c r="C7" s="1793">
        <v>307.10399999999998</v>
      </c>
      <c r="D7" s="1793">
        <v>315.07</v>
      </c>
      <c r="E7" s="1793">
        <v>322.42</v>
      </c>
      <c r="F7" s="1793">
        <v>316.11500000000001</v>
      </c>
      <c r="G7" s="1793">
        <v>313.322</v>
      </c>
      <c r="H7" s="1793">
        <v>364.37900000000002</v>
      </c>
      <c r="I7" s="1793">
        <v>363.96600000000001</v>
      </c>
      <c r="J7" s="1793">
        <v>361.46899999999999</v>
      </c>
    </row>
    <row r="8" spans="1:10" ht="10.5" customHeight="1" thickBot="1" x14ac:dyDescent="0.25">
      <c r="A8" s="1791" t="s">
        <v>554</v>
      </c>
      <c r="B8" s="1790">
        <v>1372.32</v>
      </c>
      <c r="C8" s="1790">
        <v>1375.06</v>
      </c>
      <c r="D8" s="1790">
        <v>1361.3720000000001</v>
      </c>
      <c r="E8" s="1790">
        <v>1379.441</v>
      </c>
      <c r="F8" s="1790">
        <v>1379.021</v>
      </c>
      <c r="G8" s="1790">
        <v>1381.021</v>
      </c>
      <c r="H8" s="1790">
        <v>1352.58</v>
      </c>
      <c r="I8" s="1790">
        <v>1471.8219999999999</v>
      </c>
      <c r="J8" s="1790">
        <v>1481.492</v>
      </c>
    </row>
    <row r="9" spans="1:10" ht="10.5" customHeight="1" x14ac:dyDescent="0.2">
      <c r="A9" s="1788" t="s">
        <v>632</v>
      </c>
      <c r="B9" s="1787">
        <f t="shared" ref="B9:J9" si="0">SUM(B5:B8)</f>
        <v>4098.58</v>
      </c>
      <c r="C9" s="1787">
        <f t="shared" si="0"/>
        <v>4140.3559999999998</v>
      </c>
      <c r="D9" s="1787">
        <f t="shared" si="0"/>
        <v>4122.9030000000002</v>
      </c>
      <c r="E9" s="1787">
        <f t="shared" si="0"/>
        <v>4161.4939999999997</v>
      </c>
      <c r="F9" s="1787">
        <f t="shared" si="0"/>
        <v>4164.2429999999995</v>
      </c>
      <c r="G9" s="1787">
        <f t="shared" si="0"/>
        <v>4145.2839999999997</v>
      </c>
      <c r="H9" s="1787">
        <f t="shared" si="0"/>
        <v>4151.2529999999997</v>
      </c>
      <c r="I9" s="1787">
        <f t="shared" si="0"/>
        <v>4263.357</v>
      </c>
      <c r="J9" s="1787">
        <f t="shared" si="0"/>
        <v>4268.5640000000003</v>
      </c>
    </row>
    <row r="10" spans="1:10" ht="10.5" customHeight="1" x14ac:dyDescent="0.2">
      <c r="A10" s="1799"/>
      <c r="B10" s="1810"/>
      <c r="C10" s="1810"/>
      <c r="D10" s="1810"/>
      <c r="E10" s="1810"/>
      <c r="F10" s="1810"/>
      <c r="G10" s="1810"/>
      <c r="H10" s="1810"/>
      <c r="I10" s="1810"/>
      <c r="J10" s="1810"/>
    </row>
    <row r="11" spans="1:10" ht="10.5" customHeight="1" x14ac:dyDescent="0.2">
      <c r="A11" s="1814"/>
      <c r="B11" s="1814"/>
      <c r="C11" s="1813"/>
      <c r="D11" s="1813"/>
      <c r="E11" s="1813"/>
      <c r="F11" s="1813"/>
      <c r="G11" s="1813"/>
      <c r="H11" s="1813"/>
      <c r="I11" s="1813"/>
      <c r="J11" s="1813"/>
    </row>
    <row r="12" spans="1:10" ht="10.5" customHeight="1" x14ac:dyDescent="0.2">
      <c r="A12" s="1807" t="s">
        <v>1081</v>
      </c>
      <c r="B12" s="1807"/>
      <c r="C12" s="1806"/>
      <c r="D12" s="1806"/>
      <c r="E12" s="1806"/>
      <c r="F12" s="1806"/>
      <c r="G12" s="1806"/>
      <c r="H12" s="1806"/>
      <c r="I12" s="1806"/>
      <c r="J12" s="1806"/>
    </row>
    <row r="13" spans="1:10" ht="10.5" customHeight="1" thickBot="1" x14ac:dyDescent="0.25">
      <c r="A13" s="1796" t="s">
        <v>1079</v>
      </c>
      <c r="B13" s="1795" t="s">
        <v>1364</v>
      </c>
      <c r="C13" s="1795" t="s">
        <v>580</v>
      </c>
      <c r="D13" s="1795" t="s">
        <v>131</v>
      </c>
      <c r="E13" s="1795" t="s">
        <v>132</v>
      </c>
      <c r="F13" s="1795" t="s">
        <v>133</v>
      </c>
      <c r="G13" s="1795" t="s">
        <v>134</v>
      </c>
      <c r="H13" s="1795" t="s">
        <v>135</v>
      </c>
      <c r="I13" s="1795" t="s">
        <v>136</v>
      </c>
      <c r="J13" s="1795" t="s">
        <v>137</v>
      </c>
    </row>
    <row r="14" spans="1:10" ht="10.5" customHeight="1" x14ac:dyDescent="0.2">
      <c r="A14" s="1794" t="s">
        <v>549</v>
      </c>
      <c r="B14" s="1793">
        <v>13869.599</v>
      </c>
      <c r="C14" s="1793">
        <v>13594.474</v>
      </c>
      <c r="D14" s="1793">
        <v>12985.499</v>
      </c>
      <c r="E14" s="1793">
        <v>13790.623</v>
      </c>
      <c r="F14" s="1793">
        <v>14326.126</v>
      </c>
      <c r="G14" s="1793">
        <v>13950.326999999999</v>
      </c>
      <c r="H14" s="1793">
        <v>13617.509</v>
      </c>
      <c r="I14" s="1793">
        <v>14691.066000000001</v>
      </c>
      <c r="J14" s="1793">
        <v>15707.251</v>
      </c>
    </row>
    <row r="15" spans="1:10" ht="10.5" customHeight="1" x14ac:dyDescent="0.2">
      <c r="A15" s="1794" t="s">
        <v>551</v>
      </c>
      <c r="B15" s="1793">
        <v>30241.475999999999</v>
      </c>
      <c r="C15" s="1793">
        <v>32350.46</v>
      </c>
      <c r="D15" s="1793">
        <v>33445.273999999998</v>
      </c>
      <c r="E15" s="1793">
        <v>36012.197</v>
      </c>
      <c r="F15" s="1793">
        <v>34597.203000000001</v>
      </c>
      <c r="G15" s="1793">
        <v>37976.813000000002</v>
      </c>
      <c r="H15" s="1793">
        <v>37578.777999999998</v>
      </c>
      <c r="I15" s="1793">
        <v>40099.637000000002</v>
      </c>
      <c r="J15" s="1793">
        <v>39904.36</v>
      </c>
    </row>
    <row r="16" spans="1:10" ht="10.5" customHeight="1" x14ac:dyDescent="0.2">
      <c r="A16" s="1794" t="s">
        <v>1080</v>
      </c>
      <c r="B16" s="1793">
        <v>5751.7259999999997</v>
      </c>
      <c r="C16" s="1793">
        <v>5610.2730000000001</v>
      </c>
      <c r="D16" s="1793">
        <v>5483.1229999999996</v>
      </c>
      <c r="E16" s="1793">
        <v>6064.9170000000004</v>
      </c>
      <c r="F16" s="1793">
        <v>5829.38</v>
      </c>
      <c r="G16" s="1793">
        <v>5820.6970000000001</v>
      </c>
      <c r="H16" s="1793">
        <v>5391.7950000000001</v>
      </c>
      <c r="I16" s="1793">
        <v>5924.3860000000004</v>
      </c>
      <c r="J16" s="1793">
        <v>5914.9160000000002</v>
      </c>
    </row>
    <row r="17" spans="1:19" ht="10.5" customHeight="1" thickBot="1" x14ac:dyDescent="0.25">
      <c r="A17" s="1791" t="s">
        <v>554</v>
      </c>
      <c r="B17" s="1790">
        <v>24883.916000000001</v>
      </c>
      <c r="C17" s="1790">
        <v>25632.312000000002</v>
      </c>
      <c r="D17" s="1790">
        <v>25074.084999999999</v>
      </c>
      <c r="E17" s="1790">
        <v>26791.422999999999</v>
      </c>
      <c r="F17" s="1790">
        <v>26703.634999999998</v>
      </c>
      <c r="G17" s="1790">
        <v>27372.562000000002</v>
      </c>
      <c r="H17" s="1790">
        <v>26190.194</v>
      </c>
      <c r="I17" s="1790">
        <v>28632.527999999998</v>
      </c>
      <c r="J17" s="1790">
        <v>29031.343000000001</v>
      </c>
    </row>
    <row r="18" spans="1:19" ht="10.5" customHeight="1" x14ac:dyDescent="0.2">
      <c r="A18" s="1788" t="s">
        <v>632</v>
      </c>
      <c r="B18" s="1787">
        <f t="shared" ref="B18:J18" si="1">SUM(B14:B17)</f>
        <v>74746.717000000004</v>
      </c>
      <c r="C18" s="1787">
        <f t="shared" si="1"/>
        <v>77187.519</v>
      </c>
      <c r="D18" s="1787">
        <f t="shared" si="1"/>
        <v>76987.981</v>
      </c>
      <c r="E18" s="1787">
        <f t="shared" si="1"/>
        <v>82659.16</v>
      </c>
      <c r="F18" s="1787">
        <f t="shared" si="1"/>
        <v>81456.343999999997</v>
      </c>
      <c r="G18" s="1787">
        <f t="shared" si="1"/>
        <v>85120.399000000005</v>
      </c>
      <c r="H18" s="1787">
        <f t="shared" si="1"/>
        <v>82778.275999999998</v>
      </c>
      <c r="I18" s="1787">
        <f t="shared" si="1"/>
        <v>89347.616999999998</v>
      </c>
      <c r="J18" s="1787">
        <f t="shared" si="1"/>
        <v>90557.87</v>
      </c>
    </row>
    <row r="19" spans="1:19" ht="10.5" customHeight="1" x14ac:dyDescent="0.2">
      <c r="A19" s="1799"/>
      <c r="B19" s="1810"/>
      <c r="C19" s="1810"/>
      <c r="D19" s="1810"/>
      <c r="E19" s="1810"/>
      <c r="F19" s="1810"/>
      <c r="G19" s="1810"/>
      <c r="H19" s="1810"/>
      <c r="I19" s="1810"/>
      <c r="J19" s="1810"/>
    </row>
    <row r="20" spans="1:19" ht="10.5" customHeight="1" x14ac:dyDescent="0.2">
      <c r="A20" s="1812"/>
      <c r="B20" s="1812"/>
      <c r="C20" s="1806"/>
      <c r="D20" s="1806"/>
      <c r="E20" s="1806"/>
      <c r="F20" s="1806"/>
      <c r="G20" s="1806"/>
      <c r="H20" s="1806"/>
      <c r="I20" s="1806"/>
      <c r="J20" s="1806"/>
      <c r="R20" s="1797"/>
      <c r="S20" s="1797"/>
    </row>
    <row r="21" spans="1:19" ht="10.5" customHeight="1" x14ac:dyDescent="0.2">
      <c r="A21" s="1807" t="s">
        <v>1083</v>
      </c>
      <c r="B21" s="1807"/>
      <c r="C21" s="1806"/>
      <c r="D21" s="1806"/>
      <c r="E21" s="1806"/>
      <c r="F21" s="1806"/>
      <c r="G21" s="1806"/>
      <c r="H21" s="1806"/>
      <c r="I21" s="1806"/>
      <c r="J21" s="1806"/>
    </row>
    <row r="22" spans="1:19" ht="10.5" customHeight="1" thickBot="1" x14ac:dyDescent="0.25">
      <c r="A22" s="1796" t="s">
        <v>1079</v>
      </c>
      <c r="B22" s="1795" t="s">
        <v>1364</v>
      </c>
      <c r="C22" s="1795" t="s">
        <v>580</v>
      </c>
      <c r="D22" s="1795" t="s">
        <v>131</v>
      </c>
      <c r="E22" s="1795" t="s">
        <v>132</v>
      </c>
      <c r="F22" s="1795" t="s">
        <v>133</v>
      </c>
      <c r="G22" s="1795" t="s">
        <v>134</v>
      </c>
      <c r="H22" s="1795" t="s">
        <v>135</v>
      </c>
      <c r="I22" s="1795" t="s">
        <v>136</v>
      </c>
      <c r="J22" s="1795" t="s">
        <v>137</v>
      </c>
    </row>
    <row r="23" spans="1:19" ht="10.5" customHeight="1" x14ac:dyDescent="0.2">
      <c r="A23" s="1794" t="s">
        <v>549</v>
      </c>
      <c r="B23" s="1793">
        <v>6690.6989999999996</v>
      </c>
      <c r="C23" s="1793">
        <v>7031.4589999999998</v>
      </c>
      <c r="D23" s="1793">
        <v>6529.4650000000001</v>
      </c>
      <c r="E23" s="1793">
        <v>7127.9260000000004</v>
      </c>
      <c r="F23" s="1793">
        <v>7307.6729999999998</v>
      </c>
      <c r="G23" s="1793">
        <v>7420.7610000000004</v>
      </c>
      <c r="H23" s="1793">
        <v>7127.1270000000004</v>
      </c>
      <c r="I23" s="1793">
        <v>7610.5919999999996</v>
      </c>
      <c r="J23" s="1793">
        <v>7969.8760000000002</v>
      </c>
    </row>
    <row r="24" spans="1:19" ht="10.5" customHeight="1" x14ac:dyDescent="0.2">
      <c r="A24" s="1794" t="s">
        <v>551</v>
      </c>
      <c r="B24" s="1793">
        <v>29099.898000000001</v>
      </c>
      <c r="C24" s="1793">
        <v>30494.285</v>
      </c>
      <c r="D24" s="1793">
        <v>29774.553</v>
      </c>
      <c r="E24" s="1793">
        <v>30261.080999999998</v>
      </c>
      <c r="F24" s="1793">
        <v>30236.154999999999</v>
      </c>
      <c r="G24" s="1793">
        <v>30823.198</v>
      </c>
      <c r="H24" s="1793">
        <v>28916.014999999999</v>
      </c>
      <c r="I24" s="1793">
        <v>29458.355</v>
      </c>
      <c r="J24" s="1793">
        <v>29478.887999999999</v>
      </c>
    </row>
    <row r="25" spans="1:19" ht="10.5" customHeight="1" x14ac:dyDescent="0.2">
      <c r="A25" s="1794" t="s">
        <v>1080</v>
      </c>
      <c r="B25" s="1793">
        <v>5414.6850000000004</v>
      </c>
      <c r="C25" s="1793">
        <v>6053.7719999999999</v>
      </c>
      <c r="D25" s="1793">
        <v>5825.4459999999999</v>
      </c>
      <c r="E25" s="1793">
        <v>5993.9520000000002</v>
      </c>
      <c r="F25" s="1793">
        <v>6164.5569999999998</v>
      </c>
      <c r="G25" s="1793">
        <v>6054.0559999999996</v>
      </c>
      <c r="H25" s="1793">
        <v>6115.5889999999999</v>
      </c>
      <c r="I25" s="1793">
        <v>6140.5810000000001</v>
      </c>
      <c r="J25" s="1793">
        <v>6440.7659999999996</v>
      </c>
    </row>
    <row r="26" spans="1:19" ht="10.5" customHeight="1" thickBot="1" x14ac:dyDescent="0.25">
      <c r="A26" s="1791" t="s">
        <v>554</v>
      </c>
      <c r="B26" s="1790">
        <v>18437.7</v>
      </c>
      <c r="C26" s="1790">
        <v>18634.741999999998</v>
      </c>
      <c r="D26" s="1790">
        <v>15958.796</v>
      </c>
      <c r="E26" s="1790">
        <v>18419.761999999999</v>
      </c>
      <c r="F26" s="1790">
        <v>18887.596000000001</v>
      </c>
      <c r="G26" s="1790">
        <v>18928.155999999999</v>
      </c>
      <c r="H26" s="1790">
        <v>17898.974999999999</v>
      </c>
      <c r="I26" s="1790">
        <v>18440.233</v>
      </c>
      <c r="J26" s="1790">
        <v>19052.197</v>
      </c>
    </row>
    <row r="27" spans="1:19" ht="10.5" customHeight="1" x14ac:dyDescent="0.2">
      <c r="A27" s="1788" t="s">
        <v>632</v>
      </c>
      <c r="B27" s="1787">
        <f t="shared" ref="B27:J27" si="2">SUM(B23:B26)</f>
        <v>59642.982000000004</v>
      </c>
      <c r="C27" s="1787">
        <f t="shared" si="2"/>
        <v>62214.257999999994</v>
      </c>
      <c r="D27" s="1787">
        <f t="shared" si="2"/>
        <v>58088.259999999995</v>
      </c>
      <c r="E27" s="1787">
        <f t="shared" si="2"/>
        <v>61802.72099999999</v>
      </c>
      <c r="F27" s="1787">
        <f t="shared" si="2"/>
        <v>62595.981</v>
      </c>
      <c r="G27" s="1787">
        <f t="shared" si="2"/>
        <v>63226.171000000002</v>
      </c>
      <c r="H27" s="1787">
        <f t="shared" si="2"/>
        <v>60057.705999999998</v>
      </c>
      <c r="I27" s="1787">
        <f t="shared" si="2"/>
        <v>61649.760999999999</v>
      </c>
      <c r="J27" s="1787">
        <f t="shared" si="2"/>
        <v>62941.726999999999</v>
      </c>
    </row>
    <row r="28" spans="1:19" ht="10.5" customHeight="1" x14ac:dyDescent="0.2">
      <c r="A28" s="1799"/>
      <c r="B28" s="1810"/>
      <c r="C28" s="1810"/>
      <c r="D28" s="1810"/>
      <c r="E28" s="1810"/>
      <c r="F28" s="1810"/>
      <c r="G28" s="1810"/>
      <c r="H28" s="1810"/>
      <c r="I28" s="1810"/>
      <c r="J28" s="1810"/>
    </row>
    <row r="29" spans="1:19" ht="10.5" customHeight="1" x14ac:dyDescent="0.2">
      <c r="A29" s="1811"/>
      <c r="B29" s="1811"/>
      <c r="C29" s="1806"/>
      <c r="D29" s="1806"/>
      <c r="E29" s="1806"/>
      <c r="F29" s="1806"/>
      <c r="G29" s="1806"/>
      <c r="H29" s="1806"/>
      <c r="I29" s="1806"/>
      <c r="J29" s="1806"/>
    </row>
    <row r="30" spans="1:19" ht="10.5" customHeight="1" x14ac:dyDescent="0.2">
      <c r="A30" s="1807" t="s">
        <v>1084</v>
      </c>
      <c r="B30" s="1807"/>
      <c r="C30" s="1806"/>
      <c r="D30" s="1806"/>
      <c r="E30" s="1806"/>
      <c r="F30" s="1806"/>
      <c r="G30" s="1806"/>
      <c r="H30" s="1806"/>
      <c r="I30" s="1806"/>
      <c r="J30" s="1806"/>
    </row>
    <row r="31" spans="1:19" ht="10.5" customHeight="1" thickBot="1" x14ac:dyDescent="0.25">
      <c r="A31" s="1796" t="s">
        <v>1079</v>
      </c>
      <c r="B31" s="1795" t="s">
        <v>1364</v>
      </c>
      <c r="C31" s="1795" t="s">
        <v>580</v>
      </c>
      <c r="D31" s="1795" t="s">
        <v>131</v>
      </c>
      <c r="E31" s="1795" t="s">
        <v>132</v>
      </c>
      <c r="F31" s="1795" t="s">
        <v>133</v>
      </c>
      <c r="G31" s="1795" t="s">
        <v>134</v>
      </c>
      <c r="H31" s="1795" t="s">
        <v>135</v>
      </c>
      <c r="I31" s="1795" t="s">
        <v>136</v>
      </c>
      <c r="J31" s="1795" t="s">
        <v>137</v>
      </c>
    </row>
    <row r="32" spans="1:19" ht="10.5" customHeight="1" x14ac:dyDescent="0.2">
      <c r="A32" s="1794" t="s">
        <v>549</v>
      </c>
      <c r="B32" s="1793">
        <v>26540.09</v>
      </c>
      <c r="C32" s="1793">
        <v>26289.326000000001</v>
      </c>
      <c r="D32" s="1793">
        <v>24832.528999999999</v>
      </c>
      <c r="E32" s="1793">
        <v>26245.315999999999</v>
      </c>
      <c r="F32" s="1793">
        <v>23877.178</v>
      </c>
      <c r="G32" s="1793">
        <v>21366.625</v>
      </c>
      <c r="H32" s="1793">
        <v>20467.344000000001</v>
      </c>
      <c r="I32" s="1793">
        <v>20114.717000000001</v>
      </c>
      <c r="J32" s="1793">
        <v>17787.857</v>
      </c>
    </row>
    <row r="33" spans="1:19" ht="10.5" customHeight="1" x14ac:dyDescent="0.2">
      <c r="A33" s="1794" t="s">
        <v>551</v>
      </c>
      <c r="B33" s="1793">
        <v>29951.819</v>
      </c>
      <c r="C33" s="1793">
        <v>29224.588000000003</v>
      </c>
      <c r="D33" s="1793">
        <v>26606.16</v>
      </c>
      <c r="E33" s="1793">
        <v>25096.334999999999</v>
      </c>
      <c r="F33" s="1793">
        <v>22364.661</v>
      </c>
      <c r="G33" s="1793">
        <v>20897.219000000001</v>
      </c>
      <c r="H33" s="1793">
        <v>19419.205999999998</v>
      </c>
      <c r="I33" s="1793">
        <v>18688.343000000001</v>
      </c>
      <c r="J33" s="1793">
        <v>15458.79</v>
      </c>
    </row>
    <row r="34" spans="1:19" ht="10.5" customHeight="1" x14ac:dyDescent="0.2">
      <c r="A34" s="1794" t="s">
        <v>1080</v>
      </c>
      <c r="B34" s="1793">
        <v>11066.803</v>
      </c>
      <c r="C34" s="1793">
        <v>11187.36</v>
      </c>
      <c r="D34" s="1793">
        <v>10735.244000000001</v>
      </c>
      <c r="E34" s="1793">
        <v>10876.097</v>
      </c>
      <c r="F34" s="1793">
        <v>9389.3060000000005</v>
      </c>
      <c r="G34" s="1793">
        <v>8603.4310000000005</v>
      </c>
      <c r="H34" s="1793">
        <v>7939.9849999999997</v>
      </c>
      <c r="I34" s="1793">
        <v>7706.66</v>
      </c>
      <c r="J34" s="1793">
        <v>6266.7190000000001</v>
      </c>
    </row>
    <row r="35" spans="1:19" ht="10.5" customHeight="1" thickBot="1" x14ac:dyDescent="0.25">
      <c r="A35" s="1791" t="s">
        <v>554</v>
      </c>
      <c r="B35" s="1790">
        <v>57419.385999999999</v>
      </c>
      <c r="C35" s="1790">
        <v>57851.625</v>
      </c>
      <c r="D35" s="1790">
        <v>55245.178</v>
      </c>
      <c r="E35" s="1790">
        <v>55887.118999999999</v>
      </c>
      <c r="F35" s="1790">
        <v>48370.654000000002</v>
      </c>
      <c r="G35" s="1790">
        <v>45546.93</v>
      </c>
      <c r="H35" s="1790">
        <v>43141.205000000002</v>
      </c>
      <c r="I35" s="1790">
        <v>42025.648000000001</v>
      </c>
      <c r="J35" s="1790">
        <v>36525.451000000001</v>
      </c>
    </row>
    <row r="36" spans="1:19" ht="10.5" customHeight="1" x14ac:dyDescent="0.2">
      <c r="A36" s="1788" t="s">
        <v>632</v>
      </c>
      <c r="B36" s="1787">
        <f t="shared" ref="B36:J36" si="3">SUM(B32:B35)</f>
        <v>124978.098</v>
      </c>
      <c r="C36" s="1787">
        <f t="shared" si="3"/>
        <v>124552.899</v>
      </c>
      <c r="D36" s="1787">
        <f t="shared" si="3"/>
        <v>117419.111</v>
      </c>
      <c r="E36" s="1787">
        <f t="shared" si="3"/>
        <v>118104.867</v>
      </c>
      <c r="F36" s="1787">
        <f t="shared" si="3"/>
        <v>104001.799</v>
      </c>
      <c r="G36" s="1787">
        <f t="shared" si="3"/>
        <v>96414.204999999987</v>
      </c>
      <c r="H36" s="1787">
        <f t="shared" si="3"/>
        <v>90967.74</v>
      </c>
      <c r="I36" s="1787">
        <f t="shared" si="3"/>
        <v>88535.368000000002</v>
      </c>
      <c r="J36" s="1787">
        <f t="shared" si="3"/>
        <v>76038.816999999995</v>
      </c>
    </row>
    <row r="37" spans="1:19" ht="10.5" customHeight="1" x14ac:dyDescent="0.2">
      <c r="A37" s="1799"/>
      <c r="B37" s="1810"/>
      <c r="C37" s="1810"/>
      <c r="D37" s="1810"/>
      <c r="E37" s="1810"/>
      <c r="F37" s="1810"/>
      <c r="G37" s="1810"/>
      <c r="H37" s="1810"/>
      <c r="I37" s="1810"/>
      <c r="J37" s="1810"/>
    </row>
    <row r="38" spans="1:19" s="1809" customFormat="1" ht="10.5" customHeight="1" x14ac:dyDescent="0.2">
      <c r="A38" s="1799"/>
      <c r="B38" s="1799"/>
      <c r="C38" s="1810"/>
      <c r="D38" s="1810"/>
      <c r="E38" s="1810"/>
      <c r="F38" s="1810"/>
      <c r="G38" s="1810"/>
      <c r="H38" s="1810"/>
      <c r="I38" s="1810"/>
      <c r="J38" s="1810"/>
    </row>
    <row r="39" spans="1:19" ht="10.5" customHeight="1" x14ac:dyDescent="0.2">
      <c r="A39" s="1807" t="s">
        <v>1085</v>
      </c>
      <c r="B39" s="1807"/>
      <c r="C39" s="1806"/>
      <c r="D39" s="1806"/>
      <c r="E39" s="1806"/>
      <c r="F39" s="1806"/>
      <c r="G39" s="1806"/>
      <c r="H39" s="1806"/>
      <c r="I39" s="1806"/>
      <c r="J39" s="1806"/>
    </row>
    <row r="40" spans="1:19" ht="10.5" customHeight="1" thickBot="1" x14ac:dyDescent="0.25">
      <c r="A40" s="1796" t="s">
        <v>1079</v>
      </c>
      <c r="B40" s="1795" t="s">
        <v>1364</v>
      </c>
      <c r="C40" s="1795" t="s">
        <v>580</v>
      </c>
      <c r="D40" s="1795" t="s">
        <v>131</v>
      </c>
      <c r="E40" s="1795" t="s">
        <v>132</v>
      </c>
      <c r="F40" s="1795" t="s">
        <v>133</v>
      </c>
      <c r="G40" s="1795" t="s">
        <v>134</v>
      </c>
      <c r="H40" s="1795" t="s">
        <v>135</v>
      </c>
      <c r="I40" s="1795" t="s">
        <v>136</v>
      </c>
      <c r="J40" s="1795" t="s">
        <v>137</v>
      </c>
      <c r="K40" s="1797"/>
      <c r="L40" s="1797"/>
      <c r="M40" s="1797"/>
      <c r="N40" s="1797"/>
      <c r="O40" s="1797"/>
      <c r="P40" s="1797"/>
      <c r="Q40" s="1797"/>
      <c r="R40" s="1797"/>
      <c r="S40" s="1797"/>
    </row>
    <row r="41" spans="1:19" ht="10.5" customHeight="1" x14ac:dyDescent="0.2">
      <c r="A41" s="1794" t="s">
        <v>549</v>
      </c>
      <c r="B41" s="1793">
        <v>5590.3559999999998</v>
      </c>
      <c r="C41" s="1793">
        <v>5663.7710000000006</v>
      </c>
      <c r="D41" s="1793">
        <v>5406.9769999999999</v>
      </c>
      <c r="E41" s="1793">
        <v>5683.1260000000002</v>
      </c>
      <c r="F41" s="1793">
        <v>5154.4979999999996</v>
      </c>
      <c r="G41" s="1793">
        <v>5004.1970000000001</v>
      </c>
      <c r="H41" s="1793">
        <v>4709.7650000000003</v>
      </c>
      <c r="I41" s="1793">
        <v>4614.26</v>
      </c>
      <c r="J41" s="1793">
        <v>4065.2170000000001</v>
      </c>
      <c r="K41" s="1807"/>
      <c r="L41" s="1807"/>
      <c r="M41" s="1807"/>
      <c r="N41" s="1807"/>
      <c r="O41" s="1807"/>
      <c r="P41" s="1797"/>
      <c r="Q41" s="1797"/>
      <c r="R41" s="1797"/>
      <c r="S41" s="1797"/>
    </row>
    <row r="42" spans="1:19" ht="10.5" customHeight="1" x14ac:dyDescent="0.2">
      <c r="A42" s="1794" t="s">
        <v>551</v>
      </c>
      <c r="B42" s="1793">
        <v>7384.86</v>
      </c>
      <c r="C42" s="1793">
        <v>7092.2759999999998</v>
      </c>
      <c r="D42" s="1793">
        <v>6330.99</v>
      </c>
      <c r="E42" s="1793">
        <v>5800.9279999999999</v>
      </c>
      <c r="F42" s="1793">
        <v>5198.32</v>
      </c>
      <c r="G42" s="1793">
        <v>4842.7700000000004</v>
      </c>
      <c r="H42" s="1793">
        <v>4356.2730000000001</v>
      </c>
      <c r="I42" s="1793">
        <v>3770.357</v>
      </c>
      <c r="J42" s="1793">
        <v>3138.2629999999999</v>
      </c>
      <c r="K42" s="1797"/>
      <c r="L42" s="1797"/>
      <c r="M42" s="1797"/>
      <c r="N42" s="1797"/>
      <c r="O42" s="1797"/>
      <c r="P42" s="1797"/>
      <c r="Q42" s="1797"/>
      <c r="R42" s="1797"/>
      <c r="S42" s="1797"/>
    </row>
    <row r="43" spans="1:19" ht="10.5" customHeight="1" x14ac:dyDescent="0.2">
      <c r="A43" s="1794" t="s">
        <v>1080</v>
      </c>
      <c r="B43" s="1793">
        <v>2393.3000000000002</v>
      </c>
      <c r="C43" s="1793">
        <v>2424.866</v>
      </c>
      <c r="D43" s="1793">
        <v>2268.6529999999998</v>
      </c>
      <c r="E43" s="1793">
        <v>2276.7280000000001</v>
      </c>
      <c r="F43" s="1793">
        <v>2026.7919999999999</v>
      </c>
      <c r="G43" s="1793">
        <v>1931.979</v>
      </c>
      <c r="H43" s="1793">
        <v>1729.2809999999999</v>
      </c>
      <c r="I43" s="1793">
        <v>1587.893</v>
      </c>
      <c r="J43" s="1793">
        <v>1292.8720000000001</v>
      </c>
      <c r="K43" s="1797"/>
      <c r="L43" s="1797"/>
      <c r="M43" s="1797"/>
      <c r="N43" s="1797"/>
      <c r="O43" s="1797"/>
      <c r="P43" s="1797"/>
      <c r="Q43" s="1797"/>
      <c r="R43" s="1797"/>
      <c r="S43" s="1797"/>
    </row>
    <row r="44" spans="1:19" ht="10.5" customHeight="1" thickBot="1" x14ac:dyDescent="0.25">
      <c r="A44" s="1791" t="s">
        <v>554</v>
      </c>
      <c r="B44" s="1790">
        <v>14558.100999999999</v>
      </c>
      <c r="C44" s="1790">
        <v>14964.197</v>
      </c>
      <c r="D44" s="1790">
        <v>14232.830999999998</v>
      </c>
      <c r="E44" s="1790">
        <v>14050.481</v>
      </c>
      <c r="F44" s="1790">
        <v>12509.648000000001</v>
      </c>
      <c r="G44" s="1790">
        <v>11893.209000000001</v>
      </c>
      <c r="H44" s="1790">
        <v>11127.642</v>
      </c>
      <c r="I44" s="1790">
        <v>10434.064</v>
      </c>
      <c r="J44" s="1790">
        <v>9043.375</v>
      </c>
      <c r="K44" s="1797"/>
      <c r="L44" s="1797"/>
      <c r="M44" s="1797"/>
      <c r="N44" s="1797"/>
      <c r="O44" s="1797"/>
      <c r="P44" s="1797"/>
      <c r="Q44" s="1797"/>
      <c r="R44" s="1797"/>
      <c r="S44" s="1797"/>
    </row>
    <row r="45" spans="1:19" ht="10.5" customHeight="1" x14ac:dyDescent="0.2">
      <c r="A45" s="1788" t="s">
        <v>632</v>
      </c>
      <c r="B45" s="1787">
        <f t="shared" ref="B45:J45" si="4">SUM(B41:B44)</f>
        <v>29926.616999999998</v>
      </c>
      <c r="C45" s="1787">
        <f t="shared" si="4"/>
        <v>30145.11</v>
      </c>
      <c r="D45" s="1787">
        <f t="shared" si="4"/>
        <v>28239.451000000001</v>
      </c>
      <c r="E45" s="1787">
        <f t="shared" si="4"/>
        <v>27811.262999999999</v>
      </c>
      <c r="F45" s="1787">
        <f t="shared" si="4"/>
        <v>24889.258000000002</v>
      </c>
      <c r="G45" s="1787">
        <f t="shared" si="4"/>
        <v>23672.154999999999</v>
      </c>
      <c r="H45" s="1787">
        <f t="shared" si="4"/>
        <v>21922.960999999999</v>
      </c>
      <c r="I45" s="1787">
        <f t="shared" si="4"/>
        <v>20406.574000000001</v>
      </c>
      <c r="J45" s="1787">
        <f t="shared" si="4"/>
        <v>17539.726999999999</v>
      </c>
      <c r="K45" s="1797"/>
      <c r="L45" s="1797"/>
      <c r="M45" s="1797"/>
      <c r="N45" s="1797"/>
      <c r="O45" s="1797"/>
      <c r="P45" s="1797"/>
      <c r="Q45" s="1797"/>
      <c r="R45" s="1797"/>
      <c r="S45" s="1797"/>
    </row>
    <row r="46" spans="1:19" ht="10.5" customHeight="1" x14ac:dyDescent="0.2">
      <c r="A46" s="1799"/>
      <c r="B46" s="1810"/>
      <c r="C46" s="1810"/>
      <c r="D46" s="1810"/>
      <c r="E46" s="1810"/>
      <c r="F46" s="1810"/>
      <c r="G46" s="1810"/>
      <c r="H46" s="1810"/>
      <c r="I46" s="1810"/>
      <c r="J46" s="1810"/>
      <c r="K46" s="1797"/>
      <c r="L46" s="1797"/>
      <c r="M46" s="1797"/>
      <c r="N46" s="1797"/>
      <c r="O46" s="1797"/>
      <c r="P46" s="1797"/>
      <c r="Q46" s="1797"/>
      <c r="R46" s="1797"/>
      <c r="S46" s="1797"/>
    </row>
    <row r="47" spans="1:19" ht="10.5" customHeight="1" x14ac:dyDescent="0.2">
      <c r="G47" s="1808"/>
      <c r="H47" s="1808"/>
      <c r="I47" s="1808"/>
      <c r="J47" s="1808"/>
      <c r="K47" s="1797"/>
      <c r="L47" s="1797"/>
      <c r="M47" s="1797"/>
      <c r="N47" s="1797"/>
      <c r="O47" s="1797"/>
      <c r="P47" s="1797"/>
      <c r="Q47" s="1797"/>
      <c r="R47" s="1797"/>
      <c r="S47" s="1797"/>
    </row>
    <row r="48" spans="1:19" ht="10.5" customHeight="1" x14ac:dyDescent="0.2">
      <c r="A48" s="1807" t="s">
        <v>1086</v>
      </c>
      <c r="B48" s="1807"/>
      <c r="C48" s="1806"/>
      <c r="D48" s="1806"/>
      <c r="E48" s="1806"/>
      <c r="F48" s="1806"/>
      <c r="G48" s="1806"/>
      <c r="H48" s="1806"/>
      <c r="I48" s="1806"/>
      <c r="J48" s="1806"/>
    </row>
    <row r="49" spans="1:10" ht="10.5" customHeight="1" thickBot="1" x14ac:dyDescent="0.25">
      <c r="A49" s="1796" t="s">
        <v>1079</v>
      </c>
      <c r="B49" s="1795" t="s">
        <v>1364</v>
      </c>
      <c r="C49" s="1795" t="s">
        <v>580</v>
      </c>
      <c r="D49" s="1795" t="s">
        <v>131</v>
      </c>
      <c r="E49" s="1795" t="s">
        <v>132</v>
      </c>
      <c r="F49" s="1795" t="s">
        <v>133</v>
      </c>
      <c r="G49" s="1795" t="s">
        <v>134</v>
      </c>
      <c r="H49" s="1795" t="s">
        <v>135</v>
      </c>
      <c r="I49" s="1795" t="s">
        <v>136</v>
      </c>
      <c r="J49" s="1795" t="s">
        <v>137</v>
      </c>
    </row>
    <row r="50" spans="1:10" ht="10.5" customHeight="1" x14ac:dyDescent="0.2">
      <c r="A50" s="1794" t="s">
        <v>549</v>
      </c>
      <c r="B50" s="1793">
        <v>38627.093999999997</v>
      </c>
      <c r="C50" s="1793">
        <v>41078.49</v>
      </c>
      <c r="D50" s="1793">
        <v>39005.512000000002</v>
      </c>
      <c r="E50" s="1793">
        <v>41244.724000000002</v>
      </c>
      <c r="F50" s="1793">
        <v>39408.682000000001</v>
      </c>
      <c r="G50" s="1793">
        <v>36373.133000000002</v>
      </c>
      <c r="H50" s="1793">
        <v>35163.883000000002</v>
      </c>
      <c r="I50" s="1793">
        <v>36067.305999999997</v>
      </c>
      <c r="J50" s="1793">
        <v>34778.025999999998</v>
      </c>
    </row>
    <row r="51" spans="1:10" ht="10.5" customHeight="1" x14ac:dyDescent="0.2">
      <c r="A51" s="1794" t="s">
        <v>551</v>
      </c>
      <c r="B51" s="1793">
        <v>58005.127999999997</v>
      </c>
      <c r="C51" s="1793">
        <v>62281.114000000001</v>
      </c>
      <c r="D51" s="1793">
        <v>60717.016000000003</v>
      </c>
      <c r="E51" s="1793">
        <v>61496.339</v>
      </c>
      <c r="F51" s="1793">
        <v>57614.014999999999</v>
      </c>
      <c r="G51" s="1793">
        <v>59631.207000000002</v>
      </c>
      <c r="H51" s="1793">
        <v>57612.589</v>
      </c>
      <c r="I51" s="1793">
        <v>59463.368999999999</v>
      </c>
      <c r="J51" s="1793">
        <v>55983.035000000003</v>
      </c>
    </row>
    <row r="52" spans="1:10" ht="10.5" customHeight="1" x14ac:dyDescent="0.2">
      <c r="A52" s="1794" t="s">
        <v>1080</v>
      </c>
      <c r="B52" s="1793">
        <v>17037.222000000002</v>
      </c>
      <c r="C52" s="1793">
        <v>18065.848000000002</v>
      </c>
      <c r="D52" s="1793">
        <v>17447.513999999999</v>
      </c>
      <c r="E52" s="1793">
        <v>18131.038</v>
      </c>
      <c r="F52" s="1793">
        <v>16495.114000000001</v>
      </c>
      <c r="G52" s="1793">
        <v>15789.762000000001</v>
      </c>
      <c r="H52" s="1793">
        <v>14533.431</v>
      </c>
      <c r="I52" s="1793">
        <v>15089.463</v>
      </c>
      <c r="J52" s="1793">
        <v>13267.239</v>
      </c>
    </row>
    <row r="53" spans="1:10" ht="10.5" customHeight="1" thickBot="1" x14ac:dyDescent="0.25">
      <c r="A53" s="1791" t="s">
        <v>554</v>
      </c>
      <c r="B53" s="1790">
        <v>78584.429000000004</v>
      </c>
      <c r="C53" s="1790">
        <v>86175.115999999995</v>
      </c>
      <c r="D53" s="1790">
        <v>82985.232000000004</v>
      </c>
      <c r="E53" s="1790">
        <v>85288.054999999993</v>
      </c>
      <c r="F53" s="1790">
        <v>77604.365000000005</v>
      </c>
      <c r="G53" s="1790">
        <v>76165.77900000001</v>
      </c>
      <c r="H53" s="1790">
        <v>71823.534</v>
      </c>
      <c r="I53" s="1790">
        <v>73637.243000000002</v>
      </c>
      <c r="J53" s="1790">
        <v>67851.755000000005</v>
      </c>
    </row>
    <row r="54" spans="1:10" ht="10.5" customHeight="1" x14ac:dyDescent="0.2">
      <c r="A54" s="1788" t="s">
        <v>632</v>
      </c>
      <c r="B54" s="1787">
        <f t="shared" ref="B54:J54" si="5">SUM(B50:B53)</f>
        <v>192253.87299999999</v>
      </c>
      <c r="C54" s="1787">
        <f t="shared" si="5"/>
        <v>207600.56799999997</v>
      </c>
      <c r="D54" s="1787">
        <f t="shared" si="5"/>
        <v>200155.274</v>
      </c>
      <c r="E54" s="1787">
        <f t="shared" si="5"/>
        <v>206160.15599999999</v>
      </c>
      <c r="F54" s="1787">
        <f t="shared" si="5"/>
        <v>191122.17600000001</v>
      </c>
      <c r="G54" s="1787">
        <f t="shared" si="5"/>
        <v>187959.88099999999</v>
      </c>
      <c r="H54" s="1787">
        <f t="shared" si="5"/>
        <v>179133.43700000001</v>
      </c>
      <c r="I54" s="1787">
        <f t="shared" si="5"/>
        <v>184257.38099999999</v>
      </c>
      <c r="J54" s="1787">
        <f t="shared" si="5"/>
        <v>171880.05499999999</v>
      </c>
    </row>
    <row r="55" spans="1:10" ht="10.5" customHeight="1" x14ac:dyDescent="0.2"/>
    <row r="56" spans="1:10" ht="14.25" customHeight="1" x14ac:dyDescent="0.2">
      <c r="A56" s="1805" t="s">
        <v>1076</v>
      </c>
      <c r="B56" s="1805"/>
      <c r="C56" s="1804"/>
      <c r="D56" s="1804"/>
      <c r="E56" s="1804"/>
      <c r="F56" s="1804"/>
      <c r="G56" s="1804"/>
      <c r="I56" s="1803"/>
    </row>
    <row r="57" spans="1:10" ht="10.5" customHeight="1" x14ac:dyDescent="0.2">
      <c r="A57" s="1798"/>
      <c r="B57" s="1798"/>
      <c r="C57" s="1797"/>
      <c r="D57" s="1797"/>
      <c r="E57" s="1797"/>
      <c r="F57" s="1797"/>
      <c r="G57" s="1797"/>
      <c r="H57" s="1797"/>
      <c r="I57" s="1797"/>
      <c r="J57" s="1797"/>
    </row>
    <row r="58" spans="1:10" ht="10.5" customHeight="1" x14ac:dyDescent="0.2">
      <c r="A58" s="1798" t="s">
        <v>1078</v>
      </c>
      <c r="B58" s="1798"/>
      <c r="C58" s="1797"/>
      <c r="D58" s="1797"/>
      <c r="E58" s="1797"/>
      <c r="F58" s="1797"/>
      <c r="G58" s="1797"/>
      <c r="H58" s="1797"/>
      <c r="I58" s="1797"/>
      <c r="J58" s="1797"/>
    </row>
    <row r="59" spans="1:10" ht="10.5" customHeight="1" thickBot="1" x14ac:dyDescent="0.25">
      <c r="A59" s="1802" t="s">
        <v>1079</v>
      </c>
      <c r="B59" s="1795" t="s">
        <v>1364</v>
      </c>
      <c r="C59" s="1795" t="s">
        <v>580</v>
      </c>
      <c r="D59" s="1795" t="s">
        <v>131</v>
      </c>
      <c r="E59" s="1795" t="s">
        <v>132</v>
      </c>
      <c r="F59" s="1795" t="s">
        <v>133</v>
      </c>
      <c r="G59" s="1795" t="s">
        <v>134</v>
      </c>
      <c r="H59" s="1795" t="s">
        <v>135</v>
      </c>
      <c r="I59" s="1795" t="s">
        <v>136</v>
      </c>
      <c r="J59" s="1795" t="s">
        <v>137</v>
      </c>
    </row>
    <row r="60" spans="1:10" ht="10.5" customHeight="1" x14ac:dyDescent="0.2">
      <c r="A60" s="1801" t="s">
        <v>549</v>
      </c>
      <c r="B60" s="1793">
        <v>412</v>
      </c>
      <c r="C60" s="1793">
        <v>423</v>
      </c>
      <c r="D60" s="1793">
        <v>428</v>
      </c>
      <c r="E60" s="1793">
        <v>427</v>
      </c>
      <c r="F60" s="1792">
        <v>424</v>
      </c>
      <c r="G60" s="1792">
        <v>426</v>
      </c>
      <c r="H60" s="1792">
        <v>426</v>
      </c>
      <c r="I60" s="1792">
        <v>423</v>
      </c>
      <c r="J60" s="1792">
        <v>425.68900000000002</v>
      </c>
    </row>
    <row r="61" spans="1:10" ht="10.5" customHeight="1" x14ac:dyDescent="0.2">
      <c r="A61" s="1801" t="s">
        <v>551</v>
      </c>
      <c r="B61" s="1793">
        <v>1622</v>
      </c>
      <c r="C61" s="1793">
        <v>1619</v>
      </c>
      <c r="D61" s="1793">
        <v>1634</v>
      </c>
      <c r="E61" s="1793">
        <v>1631</v>
      </c>
      <c r="F61" s="1792">
        <v>1626</v>
      </c>
      <c r="G61" s="1792">
        <v>1648</v>
      </c>
      <c r="H61" s="1792">
        <v>1640</v>
      </c>
      <c r="I61" s="1792">
        <v>1640</v>
      </c>
      <c r="J61" s="1792">
        <v>1636.62</v>
      </c>
    </row>
    <row r="62" spans="1:10" ht="10.5" customHeight="1" x14ac:dyDescent="0.2">
      <c r="A62" s="1801" t="s">
        <v>1080</v>
      </c>
      <c r="B62" s="1793">
        <v>242</v>
      </c>
      <c r="C62" s="1793">
        <v>249</v>
      </c>
      <c r="D62" s="1793">
        <v>245</v>
      </c>
      <c r="E62" s="1793">
        <v>241</v>
      </c>
      <c r="F62" s="1792">
        <v>236</v>
      </c>
      <c r="G62" s="1792">
        <v>236</v>
      </c>
      <c r="H62" s="1792">
        <v>257</v>
      </c>
      <c r="I62" s="1792">
        <v>256</v>
      </c>
      <c r="J62" s="1792">
        <v>252</v>
      </c>
    </row>
    <row r="63" spans="1:10" ht="10.5" customHeight="1" thickBot="1" x14ac:dyDescent="0.25">
      <c r="A63" s="1800" t="s">
        <v>554</v>
      </c>
      <c r="B63" s="1790">
        <v>881</v>
      </c>
      <c r="C63" s="1790">
        <v>886</v>
      </c>
      <c r="D63" s="1790">
        <v>885</v>
      </c>
      <c r="E63" s="1790">
        <v>889</v>
      </c>
      <c r="F63" s="1789">
        <v>891</v>
      </c>
      <c r="G63" s="1789">
        <v>891</v>
      </c>
      <c r="H63" s="1789">
        <v>892</v>
      </c>
      <c r="I63" s="1789">
        <v>898</v>
      </c>
      <c r="J63" s="1789">
        <v>905.63900000000001</v>
      </c>
    </row>
    <row r="64" spans="1:10" ht="10.5" customHeight="1" x14ac:dyDescent="0.2">
      <c r="A64" s="1788" t="s">
        <v>632</v>
      </c>
      <c r="B64" s="1787">
        <f>SUM(B60:B63)</f>
        <v>3157</v>
      </c>
      <c r="C64" s="1787">
        <f>SUM(C60:C63)</f>
        <v>3177</v>
      </c>
      <c r="D64" s="1787">
        <f>SUM(D60:D63)</f>
        <v>3192</v>
      </c>
      <c r="E64" s="1787">
        <f>SUM(E60:E63)</f>
        <v>3188</v>
      </c>
      <c r="F64" s="1786">
        <f>F60+F61+F62+F63</f>
        <v>3177</v>
      </c>
      <c r="G64" s="1786">
        <f>G60+G61+G62+G63</f>
        <v>3201</v>
      </c>
      <c r="H64" s="1786">
        <f>H60+H61+H62+H63</f>
        <v>3215</v>
      </c>
      <c r="I64" s="1786">
        <f>I60+I61+I62+I63</f>
        <v>3217</v>
      </c>
      <c r="J64" s="1786">
        <f>J60+J61+J62+J63</f>
        <v>3219.9479999999999</v>
      </c>
    </row>
    <row r="65" spans="1:10" ht="10.5" customHeight="1" x14ac:dyDescent="0.2">
      <c r="A65" s="1799"/>
      <c r="B65" s="1810"/>
      <c r="C65" s="1810"/>
      <c r="D65" s="1810"/>
      <c r="E65" s="1810"/>
      <c r="F65" s="2650"/>
      <c r="G65" s="2650"/>
      <c r="H65" s="2650"/>
      <c r="I65" s="2650"/>
      <c r="J65" s="2650"/>
    </row>
    <row r="66" spans="1:10" ht="10.5" customHeight="1" x14ac:dyDescent="0.2">
      <c r="A66" s="1798"/>
      <c r="B66" s="1798"/>
      <c r="C66" s="1797"/>
      <c r="D66" s="1797"/>
      <c r="E66" s="1797"/>
      <c r="F66" s="1797"/>
      <c r="G66" s="1797"/>
      <c r="H66" s="1797"/>
      <c r="I66" s="1797"/>
      <c r="J66" s="1797"/>
    </row>
    <row r="67" spans="1:10" ht="10.5" customHeight="1" x14ac:dyDescent="0.2">
      <c r="A67" s="1798" t="s">
        <v>1082</v>
      </c>
      <c r="B67" s="1798"/>
      <c r="C67" s="1797"/>
      <c r="D67" s="1797"/>
      <c r="E67" s="1797"/>
      <c r="F67" s="1797"/>
      <c r="G67" s="1797"/>
      <c r="H67" s="1797"/>
      <c r="I67" s="1797"/>
      <c r="J67" s="1797"/>
    </row>
    <row r="68" spans="1:10" ht="10.5" customHeight="1" thickBot="1" x14ac:dyDescent="0.25">
      <c r="A68" s="1796" t="s">
        <v>1079</v>
      </c>
      <c r="B68" s="1795" t="s">
        <v>1364</v>
      </c>
      <c r="C68" s="1795" t="s">
        <v>580</v>
      </c>
      <c r="D68" s="1795" t="s">
        <v>131</v>
      </c>
      <c r="E68" s="1795" t="s">
        <v>132</v>
      </c>
      <c r="F68" s="1795" t="s">
        <v>133</v>
      </c>
      <c r="G68" s="1795" t="s">
        <v>134</v>
      </c>
      <c r="H68" s="1795" t="s">
        <v>135</v>
      </c>
      <c r="I68" s="1795" t="s">
        <v>136</v>
      </c>
      <c r="J68" s="1795" t="s">
        <v>137</v>
      </c>
    </row>
    <row r="69" spans="1:10" ht="10.5" customHeight="1" x14ac:dyDescent="0.2">
      <c r="A69" s="1794" t="s">
        <v>549</v>
      </c>
      <c r="B69" s="1793">
        <v>1344</v>
      </c>
      <c r="C69" s="1793">
        <v>1383</v>
      </c>
      <c r="D69" s="1793">
        <v>1434</v>
      </c>
      <c r="E69" s="1793">
        <v>1429</v>
      </c>
      <c r="F69" s="1792">
        <v>1401</v>
      </c>
      <c r="G69" s="1792">
        <v>1374</v>
      </c>
      <c r="H69" s="1792">
        <v>1359</v>
      </c>
      <c r="I69" s="1792">
        <v>1348</v>
      </c>
      <c r="J69" s="1792">
        <v>1328.3520000000001</v>
      </c>
    </row>
    <row r="70" spans="1:10" ht="10.5" customHeight="1" x14ac:dyDescent="0.2">
      <c r="A70" s="1794" t="s">
        <v>551</v>
      </c>
      <c r="B70" s="1793">
        <v>1181</v>
      </c>
      <c r="C70" s="1793">
        <v>1188</v>
      </c>
      <c r="D70" s="1793">
        <v>1198</v>
      </c>
      <c r="E70" s="1793">
        <v>1201</v>
      </c>
      <c r="F70" s="1792">
        <v>1207</v>
      </c>
      <c r="G70" s="1792">
        <v>1213</v>
      </c>
      <c r="H70" s="1792">
        <v>1213</v>
      </c>
      <c r="I70" s="1792">
        <v>1210</v>
      </c>
      <c r="J70" s="1792">
        <v>1208.855</v>
      </c>
    </row>
    <row r="71" spans="1:10" ht="10.5" customHeight="1" x14ac:dyDescent="0.2">
      <c r="A71" s="1794" t="s">
        <v>1080</v>
      </c>
      <c r="B71" s="1793">
        <v>569</v>
      </c>
      <c r="C71" s="1793">
        <v>581</v>
      </c>
      <c r="D71" s="1793">
        <v>590</v>
      </c>
      <c r="E71" s="1793">
        <v>591</v>
      </c>
      <c r="F71" s="1792">
        <v>593</v>
      </c>
      <c r="G71" s="1792">
        <v>597</v>
      </c>
      <c r="H71" s="1792">
        <v>582</v>
      </c>
      <c r="I71" s="1792">
        <v>600</v>
      </c>
      <c r="J71" s="1792">
        <v>586.96799999999996</v>
      </c>
    </row>
    <row r="72" spans="1:10" ht="10.5" customHeight="1" thickBot="1" x14ac:dyDescent="0.25">
      <c r="A72" s="1791" t="s">
        <v>554</v>
      </c>
      <c r="B72" s="1790">
        <v>1915</v>
      </c>
      <c r="C72" s="1790">
        <v>1916</v>
      </c>
      <c r="D72" s="1790">
        <v>1917</v>
      </c>
      <c r="E72" s="1790">
        <v>1911</v>
      </c>
      <c r="F72" s="1789">
        <v>1908</v>
      </c>
      <c r="G72" s="1789">
        <v>1909</v>
      </c>
      <c r="H72" s="1789">
        <v>1908</v>
      </c>
      <c r="I72" s="1789">
        <v>1902</v>
      </c>
      <c r="J72" s="1789">
        <v>1897.0170000000001</v>
      </c>
    </row>
    <row r="73" spans="1:10" ht="10.5" customHeight="1" x14ac:dyDescent="0.2">
      <c r="A73" s="1788" t="s">
        <v>632</v>
      </c>
      <c r="B73" s="1787">
        <f>SUM(B69:B72)</f>
        <v>5009</v>
      </c>
      <c r="C73" s="1787">
        <f>SUM(C69:C72)</f>
        <v>5068</v>
      </c>
      <c r="D73" s="1787">
        <f>SUM(D69:D72)</f>
        <v>5139</v>
      </c>
      <c r="E73" s="1787">
        <f>SUM(E69:E72)</f>
        <v>5132</v>
      </c>
      <c r="F73" s="1786">
        <f>F69+F70+F71+F72</f>
        <v>5109</v>
      </c>
      <c r="G73" s="1786">
        <f>G69+G70+G71+G72</f>
        <v>5093</v>
      </c>
      <c r="H73" s="1786">
        <f>H69+H70+H71+H72</f>
        <v>5062</v>
      </c>
      <c r="I73" s="1786">
        <f>I69+I70+I71+I72</f>
        <v>5060</v>
      </c>
      <c r="J73" s="1786">
        <f>J69+J70+J71+J72</f>
        <v>5021.192</v>
      </c>
    </row>
  </sheetData>
  <mergeCells count="1">
    <mergeCell ref="A1:J1"/>
  </mergeCells>
  <pageMargins left="0.7" right="0.7" top="0.75" bottom="0.75" header="0.3" footer="0.3"/>
  <pageSetup paperSize="9" scale="98" pageOrder="overThenDown" orientation="portrait" r:id="rId1"/>
  <headerFooter>
    <oddHeader>&amp;R&amp;"Arial,Normal"&amp;8General information</oddHeader>
    <oddFooter>&amp;C&amp;7Fact book - Q1  2017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BQ329"/>
  <sheetViews>
    <sheetView view="pageLayout" topLeftCell="P31" zoomScaleNormal="80" zoomScaleSheetLayoutView="90" workbookViewId="0">
      <selection activeCell="P69" sqref="P69"/>
    </sheetView>
  </sheetViews>
  <sheetFormatPr defaultRowHeight="11.25" x14ac:dyDescent="0.2"/>
  <cols>
    <col min="1" max="1" width="45.83203125" style="2278" customWidth="1"/>
    <col min="2" max="2" width="9.83203125" style="2278" customWidth="1"/>
    <col min="3" max="11" width="8.5" style="2278" customWidth="1"/>
    <col min="12" max="12" width="34" style="2278" customWidth="1"/>
    <col min="13" max="13" width="9.5" style="2280" customWidth="1"/>
    <col min="14" max="22" width="9.5" style="2278" customWidth="1"/>
    <col min="23" max="23" width="50.6640625" style="2278" customWidth="1"/>
    <col min="24" max="25" width="8.83203125" style="2273" customWidth="1"/>
    <col min="26" max="28" width="8.83203125" style="2283" customWidth="1"/>
    <col min="29" max="33" width="8.83203125" style="2282" customWidth="1"/>
    <col min="34" max="34" width="34" style="2278" customWidth="1"/>
    <col min="35" max="35" width="9.6640625" style="2273" customWidth="1"/>
    <col min="36" max="36" width="10" style="2472" customWidth="1"/>
    <col min="37" max="37" width="10" style="2469" customWidth="1"/>
    <col min="38" max="39" width="10" style="2283" customWidth="1"/>
    <col min="40" max="44" width="10" style="2282" customWidth="1"/>
    <col min="45" max="45" width="22" style="2644" customWidth="1"/>
    <col min="46" max="46" width="6" style="2644" customWidth="1"/>
    <col min="47" max="48" width="5.6640625" style="2644" customWidth="1"/>
    <col min="49" max="49" width="5.5" style="2644" customWidth="1"/>
    <col min="50" max="50" width="6.1640625" style="2644" customWidth="1"/>
    <col min="51" max="51" width="5.5" style="2644" customWidth="1"/>
    <col min="52" max="52" width="5.83203125" style="2644" customWidth="1"/>
    <col min="53" max="53" width="6.33203125" style="2644" bestFit="1" customWidth="1"/>
    <col min="54" max="54" width="6.83203125" style="2644" customWidth="1"/>
    <col min="55" max="59" width="5.5" style="2644" customWidth="1"/>
    <col min="60" max="60" width="6.5" style="2644" customWidth="1"/>
    <col min="61" max="63" width="5.5" style="2644" customWidth="1"/>
    <col min="64" max="64" width="7" style="2644" customWidth="1"/>
    <col min="65" max="66" width="6.83203125" style="2644" customWidth="1"/>
    <col min="67" max="67" width="6.5" style="2278" hidden="1" customWidth="1"/>
    <col min="68" max="68" width="6.33203125" style="2278" hidden="1" customWidth="1"/>
    <col min="69" max="69" width="6.1640625" style="2278" hidden="1" customWidth="1"/>
    <col min="70" max="16384" width="9.33203125" style="2278"/>
  </cols>
  <sheetData>
    <row r="1" spans="1:69" ht="13.5" customHeight="1" x14ac:dyDescent="0.2">
      <c r="A1" s="2271" t="s">
        <v>1346</v>
      </c>
      <c r="B1" s="2272"/>
      <c r="C1" s="2272"/>
      <c r="D1" s="2273"/>
      <c r="E1" s="2273"/>
      <c r="F1" s="2273"/>
      <c r="G1" s="2273"/>
      <c r="H1" s="2273"/>
      <c r="I1" s="2273"/>
      <c r="J1" s="2273"/>
      <c r="K1" s="2273"/>
      <c r="L1" s="2712" t="s">
        <v>1346</v>
      </c>
      <c r="M1" s="2712"/>
      <c r="N1" s="2712"/>
      <c r="O1" s="2712"/>
      <c r="P1" s="2712"/>
      <c r="Q1" s="2712"/>
      <c r="R1" s="2712"/>
      <c r="S1" s="2712"/>
      <c r="T1" s="2712"/>
      <c r="U1" s="2712"/>
      <c r="V1" s="2712"/>
      <c r="W1" s="2274" t="s">
        <v>1347</v>
      </c>
      <c r="X1" s="2276"/>
      <c r="Y1" s="2455"/>
      <c r="Z1" s="2277"/>
      <c r="AA1" s="2277"/>
      <c r="AB1" s="2277"/>
      <c r="AC1" s="2275"/>
      <c r="AD1" s="2275"/>
      <c r="AE1" s="2275"/>
      <c r="AF1" s="2275"/>
      <c r="AG1" s="2275"/>
      <c r="AH1" s="2276" t="s">
        <v>1347</v>
      </c>
      <c r="AI1" s="2276"/>
      <c r="AJ1" s="2470"/>
      <c r="AK1" s="2471"/>
      <c r="AL1" s="2277"/>
      <c r="AM1" s="2277"/>
      <c r="AN1" s="2277"/>
      <c r="AO1" s="2277"/>
      <c r="AP1" s="2277"/>
      <c r="AQ1" s="2277"/>
      <c r="AR1" s="2277"/>
      <c r="AS1" s="2479"/>
      <c r="AT1" s="2479"/>
      <c r="AU1" s="2479"/>
      <c r="AV1" s="2479"/>
      <c r="AW1" s="2479"/>
      <c r="AX1" s="2479"/>
      <c r="AY1" s="2479"/>
      <c r="AZ1" s="2479"/>
      <c r="BA1" s="2479"/>
      <c r="BB1" s="2479"/>
      <c r="BC1" s="2479"/>
      <c r="BD1" s="2479"/>
      <c r="BE1" s="2479"/>
      <c r="BF1" s="2479"/>
      <c r="BG1" s="2479"/>
      <c r="BH1" s="2479"/>
      <c r="BI1" s="2479"/>
      <c r="BJ1" s="2479"/>
      <c r="BK1" s="2479"/>
      <c r="BL1" s="2479"/>
      <c r="BM1" s="2479"/>
      <c r="BN1" s="2479"/>
    </row>
    <row r="2" spans="1:69" ht="13.5" customHeight="1" x14ac:dyDescent="0.2">
      <c r="A2" s="2273" t="s">
        <v>119</v>
      </c>
      <c r="B2" s="2279"/>
      <c r="C2" s="2273"/>
      <c r="D2" s="2273"/>
      <c r="E2" s="2273"/>
      <c r="F2" s="2273"/>
      <c r="G2" s="2273"/>
      <c r="H2" s="2273"/>
      <c r="I2" s="2273"/>
      <c r="J2" s="2273"/>
      <c r="K2" s="2273"/>
      <c r="W2" s="2281" t="s">
        <v>120</v>
      </c>
      <c r="X2" s="2428"/>
      <c r="Y2" s="2428"/>
      <c r="AH2" s="2273"/>
      <c r="AN2" s="2283"/>
      <c r="AO2" s="2283"/>
      <c r="AP2" s="2283"/>
      <c r="AQ2" s="2283"/>
      <c r="AR2" s="2283"/>
      <c r="AS2" s="2706" t="s">
        <v>127</v>
      </c>
      <c r="AT2" s="2707"/>
      <c r="AU2" s="2707"/>
      <c r="AV2" s="2707"/>
      <c r="AW2" s="2707"/>
      <c r="AX2" s="2707"/>
      <c r="AY2" s="2707"/>
      <c r="AZ2" s="2707"/>
      <c r="BA2" s="2707"/>
      <c r="BB2" s="2707"/>
      <c r="BC2" s="2707"/>
      <c r="BD2" s="2707"/>
      <c r="BE2" s="2707"/>
      <c r="BF2" s="2707"/>
      <c r="BG2" s="2707"/>
      <c r="BH2" s="2707"/>
      <c r="BI2" s="2707"/>
      <c r="BJ2" s="2707"/>
      <c r="BK2" s="2707"/>
      <c r="BL2" s="2707"/>
      <c r="BM2" s="2707"/>
      <c r="BN2" s="2708"/>
    </row>
    <row r="3" spans="1:69" ht="13.5" customHeight="1" x14ac:dyDescent="0.2">
      <c r="A3" s="2284" t="s">
        <v>125</v>
      </c>
      <c r="B3" s="2284"/>
      <c r="C3" s="2284"/>
      <c r="D3" s="2273"/>
      <c r="E3" s="2273"/>
      <c r="F3" s="2273"/>
      <c r="G3" s="2273"/>
      <c r="H3" s="2273"/>
      <c r="I3" s="2273"/>
      <c r="J3" s="2273"/>
      <c r="K3" s="2273"/>
      <c r="L3" s="2285" t="s">
        <v>126</v>
      </c>
      <c r="M3" s="2286"/>
      <c r="N3" s="2287"/>
      <c r="O3" s="2287"/>
      <c r="W3" s="2288" t="s">
        <v>125</v>
      </c>
      <c r="X3" s="2290"/>
      <c r="Y3" s="2456"/>
      <c r="Z3" s="2457"/>
      <c r="AA3" s="2457"/>
      <c r="AB3" s="2457"/>
      <c r="AC3" s="2289"/>
      <c r="AH3" s="2290" t="s">
        <v>126</v>
      </c>
      <c r="AI3" s="2290"/>
      <c r="AJ3" s="2473"/>
      <c r="AK3" s="2474"/>
      <c r="AL3" s="2457"/>
      <c r="AM3" s="2457"/>
      <c r="AN3" s="2283"/>
      <c r="AO3" s="2283"/>
      <c r="AP3" s="2283"/>
      <c r="AQ3" s="2283"/>
      <c r="AR3" s="2283"/>
      <c r="AS3" s="2709"/>
      <c r="AT3" s="2710"/>
      <c r="AU3" s="2710"/>
      <c r="AV3" s="2710"/>
      <c r="AW3" s="2710"/>
      <c r="AX3" s="2710"/>
      <c r="AY3" s="2710"/>
      <c r="AZ3" s="2710"/>
      <c r="BA3" s="2710"/>
      <c r="BB3" s="2710"/>
      <c r="BC3" s="2710"/>
      <c r="BD3" s="2710"/>
      <c r="BE3" s="2710"/>
      <c r="BF3" s="2710"/>
      <c r="BG3" s="2710"/>
      <c r="BH3" s="2710"/>
      <c r="BI3" s="2710"/>
      <c r="BJ3" s="2710"/>
      <c r="BK3" s="2710"/>
      <c r="BL3" s="2710"/>
      <c r="BM3" s="2710"/>
      <c r="BN3" s="2711"/>
    </row>
    <row r="4" spans="1:69" ht="20.25" customHeight="1" x14ac:dyDescent="0.2">
      <c r="A4" s="2273"/>
      <c r="B4" s="2273"/>
      <c r="C4" s="2273"/>
      <c r="D4" s="2273"/>
      <c r="E4" s="2273"/>
      <c r="F4" s="2273"/>
      <c r="G4" s="2273"/>
      <c r="H4" s="2273"/>
      <c r="I4" s="2273"/>
      <c r="J4" s="2273"/>
      <c r="K4" s="2273"/>
      <c r="AH4" s="2273"/>
      <c r="AN4" s="2283"/>
      <c r="AO4" s="2283"/>
      <c r="AP4" s="2283"/>
      <c r="AQ4" s="2283"/>
      <c r="AR4" s="2283"/>
      <c r="AS4" s="2480"/>
      <c r="AT4" s="2695" t="s">
        <v>1198</v>
      </c>
      <c r="AU4" s="2696"/>
      <c r="AV4" s="2697"/>
      <c r="AW4" s="2695" t="s">
        <v>1236</v>
      </c>
      <c r="AX4" s="2696"/>
      <c r="AY4" s="2697"/>
      <c r="AZ4" s="2695" t="s">
        <v>328</v>
      </c>
      <c r="BA4" s="2696"/>
      <c r="BB4" s="2697"/>
      <c r="BC4" s="2695" t="s">
        <v>395</v>
      </c>
      <c r="BD4" s="2696"/>
      <c r="BE4" s="2697"/>
      <c r="BF4" s="2695" t="s">
        <v>1235</v>
      </c>
      <c r="BG4" s="2696"/>
      <c r="BH4" s="2697"/>
      <c r="BI4" s="2695" t="s">
        <v>1234</v>
      </c>
      <c r="BJ4" s="2696"/>
      <c r="BK4" s="2697"/>
      <c r="BL4" s="2695" t="s">
        <v>127</v>
      </c>
      <c r="BM4" s="2696"/>
      <c r="BN4" s="2697"/>
    </row>
    <row r="5" spans="1:69" ht="13.5" customHeight="1" thickBot="1" x14ac:dyDescent="0.25">
      <c r="A5" s="2291" t="s">
        <v>130</v>
      </c>
      <c r="B5" s="2292">
        <v>2016</v>
      </c>
      <c r="C5" s="2292">
        <v>2015</v>
      </c>
      <c r="D5" s="2292">
        <v>2014</v>
      </c>
      <c r="E5" s="2292">
        <v>2013</v>
      </c>
      <c r="F5" s="2292">
        <v>2012</v>
      </c>
      <c r="G5" s="2292">
        <v>2011</v>
      </c>
      <c r="H5" s="2292">
        <v>2010</v>
      </c>
      <c r="I5" s="2292">
        <v>2009</v>
      </c>
      <c r="J5" s="2292">
        <v>2008</v>
      </c>
      <c r="K5" s="2292">
        <v>2007</v>
      </c>
      <c r="L5" s="2293" t="s">
        <v>130</v>
      </c>
      <c r="M5" s="2294">
        <v>2016</v>
      </c>
      <c r="N5" s="2294">
        <v>2015</v>
      </c>
      <c r="O5" s="2294">
        <v>2014</v>
      </c>
      <c r="P5" s="2294">
        <v>2013</v>
      </c>
      <c r="Q5" s="2294">
        <v>2012</v>
      </c>
      <c r="R5" s="2294">
        <v>2011</v>
      </c>
      <c r="S5" s="2294">
        <v>2010</v>
      </c>
      <c r="T5" s="2294">
        <v>2009</v>
      </c>
      <c r="U5" s="2294">
        <v>2008</v>
      </c>
      <c r="V5" s="2294">
        <v>2007</v>
      </c>
      <c r="W5" s="2295" t="s">
        <v>130</v>
      </c>
      <c r="X5" s="2296" t="s">
        <v>1364</v>
      </c>
      <c r="Y5" s="2296" t="s">
        <v>580</v>
      </c>
      <c r="Z5" s="2296" t="s">
        <v>131</v>
      </c>
      <c r="AA5" s="2296" t="s">
        <v>132</v>
      </c>
      <c r="AB5" s="2296" t="s">
        <v>133</v>
      </c>
      <c r="AC5" s="2294" t="s">
        <v>134</v>
      </c>
      <c r="AD5" s="2294" t="s">
        <v>135</v>
      </c>
      <c r="AE5" s="2294" t="s">
        <v>136</v>
      </c>
      <c r="AF5" s="2294" t="s">
        <v>137</v>
      </c>
      <c r="AG5" s="2294" t="s">
        <v>138</v>
      </c>
      <c r="AH5" s="2291" t="s">
        <v>130</v>
      </c>
      <c r="AI5" s="2296" t="s">
        <v>1364</v>
      </c>
      <c r="AJ5" s="2296" t="s">
        <v>580</v>
      </c>
      <c r="AK5" s="2296" t="s">
        <v>131</v>
      </c>
      <c r="AL5" s="2296" t="s">
        <v>132</v>
      </c>
      <c r="AM5" s="2296" t="s">
        <v>133</v>
      </c>
      <c r="AN5" s="2296" t="s">
        <v>134</v>
      </c>
      <c r="AO5" s="2296" t="s">
        <v>135</v>
      </c>
      <c r="AP5" s="2296" t="s">
        <v>136</v>
      </c>
      <c r="AQ5" s="2296" t="s">
        <v>137</v>
      </c>
      <c r="AR5" s="2296" t="s">
        <v>138</v>
      </c>
      <c r="AS5" s="2481"/>
      <c r="AT5" s="2482" t="s">
        <v>123</v>
      </c>
      <c r="AU5" s="2483" t="s">
        <v>124</v>
      </c>
      <c r="AV5" s="2484"/>
      <c r="AW5" s="2482" t="s">
        <v>123</v>
      </c>
      <c r="AX5" s="2483" t="s">
        <v>124</v>
      </c>
      <c r="AY5" s="2485"/>
      <c r="AZ5" s="2483" t="s">
        <v>123</v>
      </c>
      <c r="BA5" s="2483" t="s">
        <v>124</v>
      </c>
      <c r="BB5" s="2485"/>
      <c r="BC5" s="2482" t="s">
        <v>123</v>
      </c>
      <c r="BD5" s="2483" t="s">
        <v>124</v>
      </c>
      <c r="BE5" s="2485"/>
      <c r="BF5" s="2482" t="s">
        <v>123</v>
      </c>
      <c r="BG5" s="2483" t="s">
        <v>124</v>
      </c>
      <c r="BH5" s="2485"/>
      <c r="BI5" s="2482" t="s">
        <v>123</v>
      </c>
      <c r="BJ5" s="2483" t="s">
        <v>124</v>
      </c>
      <c r="BK5" s="2485"/>
      <c r="BL5" s="2482" t="s">
        <v>123</v>
      </c>
      <c r="BM5" s="2483" t="s">
        <v>124</v>
      </c>
      <c r="BN5" s="2485"/>
      <c r="BO5" s="2297"/>
      <c r="BP5" s="2297"/>
      <c r="BQ5" s="2297"/>
    </row>
    <row r="6" spans="1:69" ht="13.5" customHeight="1" x14ac:dyDescent="0.2">
      <c r="A6" s="2298" t="s">
        <v>141</v>
      </c>
      <c r="B6" s="2299">
        <v>4727</v>
      </c>
      <c r="C6" s="2299">
        <v>4963</v>
      </c>
      <c r="D6" s="2299">
        <v>5482</v>
      </c>
      <c r="E6" s="2299">
        <v>5525</v>
      </c>
      <c r="F6" s="2299">
        <v>5563</v>
      </c>
      <c r="G6" s="2299">
        <v>5456</v>
      </c>
      <c r="H6" s="2299">
        <v>5159</v>
      </c>
      <c r="I6" s="2299">
        <v>5281</v>
      </c>
      <c r="J6" s="2299">
        <v>5093</v>
      </c>
      <c r="K6" s="2299">
        <v>4282</v>
      </c>
      <c r="L6" s="2300"/>
      <c r="M6" s="2301"/>
      <c r="N6" s="2301"/>
      <c r="O6" s="2301"/>
      <c r="P6" s="2301"/>
      <c r="Q6" s="2302"/>
      <c r="R6" s="2302"/>
      <c r="S6" s="2302"/>
      <c r="T6" s="2302"/>
      <c r="U6" s="2302"/>
      <c r="V6" s="2302"/>
      <c r="W6" s="2280" t="s">
        <v>141</v>
      </c>
      <c r="X6" s="2303">
        <v>1197</v>
      </c>
      <c r="Y6" s="2303">
        <v>1209</v>
      </c>
      <c r="Z6" s="2303">
        <v>1178</v>
      </c>
      <c r="AA6" s="2303">
        <v>1172</v>
      </c>
      <c r="AB6" s="2303">
        <v>1168</v>
      </c>
      <c r="AC6" s="2303">
        <v>1203</v>
      </c>
      <c r="AD6" s="2303">
        <v>1233</v>
      </c>
      <c r="AE6" s="2303">
        <v>1274</v>
      </c>
      <c r="AF6" s="2303">
        <v>1253</v>
      </c>
      <c r="AG6" s="2303">
        <v>1356</v>
      </c>
      <c r="AH6" s="2304"/>
      <c r="AI6" s="2304"/>
      <c r="AJ6" s="2304"/>
      <c r="AK6" s="2305"/>
      <c r="AL6" s="2305"/>
      <c r="AM6" s="2305"/>
      <c r="AN6" s="2305"/>
      <c r="AO6" s="2303"/>
      <c r="AP6" s="2303"/>
      <c r="AQ6" s="2303"/>
      <c r="AR6" s="2303"/>
      <c r="AS6" s="2486" t="s">
        <v>130</v>
      </c>
      <c r="AT6" s="2487" t="s">
        <v>1474</v>
      </c>
      <c r="AU6" s="2488" t="s">
        <v>1333</v>
      </c>
      <c r="AV6" s="2489" t="s">
        <v>1233</v>
      </c>
      <c r="AW6" s="2487" t="s">
        <v>1474</v>
      </c>
      <c r="AX6" s="2488" t="s">
        <v>1333</v>
      </c>
      <c r="AY6" s="2490" t="s">
        <v>1233</v>
      </c>
      <c r="AZ6" s="2491" t="s">
        <v>1474</v>
      </c>
      <c r="BA6" s="2488" t="s">
        <v>1333</v>
      </c>
      <c r="BB6" s="2490" t="s">
        <v>1233</v>
      </c>
      <c r="BC6" s="2487" t="s">
        <v>1474</v>
      </c>
      <c r="BD6" s="2488" t="s">
        <v>1333</v>
      </c>
      <c r="BE6" s="2490" t="s">
        <v>1233</v>
      </c>
      <c r="BF6" s="2487" t="s">
        <v>1474</v>
      </c>
      <c r="BG6" s="2488" t="s">
        <v>1333</v>
      </c>
      <c r="BH6" s="2490" t="s">
        <v>1233</v>
      </c>
      <c r="BI6" s="2487" t="s">
        <v>1474</v>
      </c>
      <c r="BJ6" s="2488" t="s">
        <v>1333</v>
      </c>
      <c r="BK6" s="2490" t="s">
        <v>1233</v>
      </c>
      <c r="BL6" s="2487" t="s">
        <v>1474</v>
      </c>
      <c r="BM6" s="2488" t="s">
        <v>1333</v>
      </c>
      <c r="BN6" s="2490" t="s">
        <v>1233</v>
      </c>
      <c r="BO6" s="2297"/>
      <c r="BP6" s="2297"/>
      <c r="BQ6" s="2297"/>
    </row>
    <row r="7" spans="1:69" ht="13.5" customHeight="1" x14ac:dyDescent="0.2">
      <c r="A7" s="2298" t="s">
        <v>118</v>
      </c>
      <c r="B7" s="2299">
        <v>3238</v>
      </c>
      <c r="C7" s="2299">
        <v>3230</v>
      </c>
      <c r="D7" s="2299">
        <v>2842</v>
      </c>
      <c r="E7" s="2299">
        <v>2642</v>
      </c>
      <c r="F7" s="2299">
        <v>2468</v>
      </c>
      <c r="G7" s="2299">
        <v>2395</v>
      </c>
      <c r="H7" s="2299">
        <v>2156</v>
      </c>
      <c r="I7" s="2299">
        <v>1693</v>
      </c>
      <c r="J7" s="2299">
        <v>1883</v>
      </c>
      <c r="K7" s="2299">
        <v>2140</v>
      </c>
      <c r="L7" s="2306" t="s">
        <v>144</v>
      </c>
      <c r="M7" s="2307"/>
      <c r="N7" s="2307"/>
      <c r="O7" s="2307"/>
      <c r="P7" s="2307"/>
      <c r="Q7" s="2302"/>
      <c r="R7" s="2302"/>
      <c r="S7" s="2302"/>
      <c r="T7" s="2302"/>
      <c r="U7" s="2302"/>
      <c r="V7" s="2302"/>
      <c r="W7" s="2280" t="s">
        <v>145</v>
      </c>
      <c r="X7" s="2305">
        <v>866</v>
      </c>
      <c r="Y7" s="2305">
        <v>867</v>
      </c>
      <c r="Z7" s="2305">
        <v>795</v>
      </c>
      <c r="AA7" s="2305">
        <v>804</v>
      </c>
      <c r="AB7" s="2305">
        <v>772</v>
      </c>
      <c r="AC7" s="2305">
        <v>821</v>
      </c>
      <c r="AD7" s="2305">
        <v>767</v>
      </c>
      <c r="AE7" s="2305">
        <v>833</v>
      </c>
      <c r="AF7" s="2305">
        <v>809</v>
      </c>
      <c r="AG7" s="2305">
        <v>763</v>
      </c>
      <c r="AH7" s="2308" t="s">
        <v>144</v>
      </c>
      <c r="AI7" s="2308"/>
      <c r="AJ7" s="2350"/>
      <c r="AK7" s="2309"/>
      <c r="AL7" s="2309"/>
      <c r="AM7" s="2309"/>
      <c r="AN7" s="2309"/>
      <c r="AO7" s="2303"/>
      <c r="AP7" s="2303"/>
      <c r="AQ7" s="2303"/>
      <c r="AR7" s="2303"/>
      <c r="AS7" s="2492" t="s">
        <v>1232</v>
      </c>
      <c r="AT7" s="2493">
        <v>560</v>
      </c>
      <c r="AU7" s="2494">
        <v>545</v>
      </c>
      <c r="AV7" s="2495">
        <v>2.8891143100562955E-2</v>
      </c>
      <c r="AW7" s="2493">
        <v>279</v>
      </c>
      <c r="AX7" s="2494">
        <v>276</v>
      </c>
      <c r="AY7" s="2495">
        <v>1.2044373768924421E-2</v>
      </c>
      <c r="AZ7" s="2496">
        <v>200</v>
      </c>
      <c r="BA7" s="2494">
        <v>203</v>
      </c>
      <c r="BB7" s="2497">
        <v>-1.4778325123152691E-2</v>
      </c>
      <c r="BC7" s="2498">
        <v>29</v>
      </c>
      <c r="BD7" s="2499">
        <v>30</v>
      </c>
      <c r="BE7" s="2497">
        <v>-3.3333333333333333E-2</v>
      </c>
      <c r="BF7" s="2498">
        <v>126</v>
      </c>
      <c r="BG7" s="2499">
        <v>132</v>
      </c>
      <c r="BH7" s="2497">
        <v>-4.5454545454545456E-2</v>
      </c>
      <c r="BI7" s="2496">
        <v>3</v>
      </c>
      <c r="BJ7" s="2499">
        <v>23</v>
      </c>
      <c r="BK7" s="2497">
        <v>-0.86956521739130432</v>
      </c>
      <c r="BL7" s="2496">
        <v>1197</v>
      </c>
      <c r="BM7" s="2494">
        <v>1209</v>
      </c>
      <c r="BN7" s="2497">
        <v>-9.9255583126550868E-3</v>
      </c>
      <c r="BO7" s="2310"/>
      <c r="BP7" s="2310"/>
      <c r="BQ7" s="2311"/>
    </row>
    <row r="8" spans="1:69" ht="13.5" customHeight="1" x14ac:dyDescent="0.2">
      <c r="A8" s="2298" t="s">
        <v>148</v>
      </c>
      <c r="B8" s="2299">
        <v>1715</v>
      </c>
      <c r="C8" s="2299">
        <v>1645</v>
      </c>
      <c r="D8" s="2299">
        <v>1425</v>
      </c>
      <c r="E8" s="2299">
        <v>1539</v>
      </c>
      <c r="F8" s="2299">
        <v>1774</v>
      </c>
      <c r="G8" s="2299">
        <v>1517</v>
      </c>
      <c r="H8" s="2299">
        <v>1837</v>
      </c>
      <c r="I8" s="2299">
        <v>1946</v>
      </c>
      <c r="J8" s="2299">
        <v>1028</v>
      </c>
      <c r="K8" s="2299">
        <v>1209</v>
      </c>
      <c r="M8" s="2282"/>
      <c r="N8" s="2282"/>
      <c r="O8" s="2282"/>
      <c r="P8" s="2312"/>
      <c r="Q8" s="2282"/>
      <c r="R8" s="2282"/>
      <c r="S8" s="2282"/>
      <c r="T8" s="2282"/>
      <c r="U8" s="2282"/>
      <c r="V8" s="2282"/>
      <c r="W8" s="2280" t="s">
        <v>148</v>
      </c>
      <c r="X8" s="2305">
        <v>375</v>
      </c>
      <c r="Y8" s="2305">
        <v>498</v>
      </c>
      <c r="Z8" s="2305">
        <v>480</v>
      </c>
      <c r="AA8" s="2305">
        <v>405</v>
      </c>
      <c r="AB8" s="2305">
        <v>332</v>
      </c>
      <c r="AC8" s="2305">
        <v>421</v>
      </c>
      <c r="AD8" s="2305">
        <v>211</v>
      </c>
      <c r="AE8" s="2305">
        <v>386</v>
      </c>
      <c r="AF8" s="2305">
        <v>627</v>
      </c>
      <c r="AG8" s="2305">
        <v>367</v>
      </c>
      <c r="AH8" s="2273"/>
      <c r="AJ8" s="2273"/>
      <c r="AK8" s="2283"/>
      <c r="AN8" s="2313"/>
      <c r="AO8" s="2283"/>
      <c r="AP8" s="2283"/>
      <c r="AQ8" s="2283"/>
      <c r="AR8" s="2283"/>
      <c r="AS8" s="2492" t="s">
        <v>118</v>
      </c>
      <c r="AT8" s="2493">
        <v>194</v>
      </c>
      <c r="AU8" s="2494">
        <v>184</v>
      </c>
      <c r="AV8" s="2495">
        <v>5.1777389701717746E-2</v>
      </c>
      <c r="AW8" s="2493">
        <v>106</v>
      </c>
      <c r="AX8" s="2494">
        <v>117</v>
      </c>
      <c r="AY8" s="2495">
        <v>-9.3610272357546376E-2</v>
      </c>
      <c r="AZ8" s="2496">
        <v>167</v>
      </c>
      <c r="BA8" s="2494">
        <v>159</v>
      </c>
      <c r="BB8" s="2497">
        <v>5.031446540880502E-2</v>
      </c>
      <c r="BC8" s="2498">
        <v>412</v>
      </c>
      <c r="BD8" s="2499">
        <v>422</v>
      </c>
      <c r="BE8" s="2497">
        <v>-2.3696682464454975E-2</v>
      </c>
      <c r="BF8" s="2498">
        <v>-3.5009999999999999</v>
      </c>
      <c r="BG8" s="2499">
        <v>-5.4009999999999998</v>
      </c>
      <c r="BH8" s="2497" t="s">
        <v>427</v>
      </c>
      <c r="BI8" s="2496">
        <v>-9.4990000000000236</v>
      </c>
      <c r="BJ8" s="2499">
        <v>-9.5990000000000464</v>
      </c>
      <c r="BK8" s="2497" t="s">
        <v>427</v>
      </c>
      <c r="BL8" s="2496">
        <v>866</v>
      </c>
      <c r="BM8" s="2494">
        <v>867</v>
      </c>
      <c r="BN8" s="2497">
        <v>-1.1534025374855825E-3</v>
      </c>
      <c r="BO8" s="2314"/>
      <c r="BP8" s="2314"/>
      <c r="BQ8" s="2315"/>
    </row>
    <row r="9" spans="1:69" ht="13.5" customHeight="1" x14ac:dyDescent="0.2">
      <c r="A9" s="2298" t="s">
        <v>151</v>
      </c>
      <c r="B9" s="2299">
        <v>112</v>
      </c>
      <c r="C9" s="2299">
        <v>39</v>
      </c>
      <c r="D9" s="2299">
        <v>18</v>
      </c>
      <c r="E9" s="2299">
        <v>79</v>
      </c>
      <c r="F9" s="2299">
        <v>93</v>
      </c>
      <c r="G9" s="2299">
        <v>42</v>
      </c>
      <c r="H9" s="2299">
        <v>66</v>
      </c>
      <c r="I9" s="2299">
        <v>48</v>
      </c>
      <c r="J9" s="2299">
        <v>24</v>
      </c>
      <c r="K9" s="2299">
        <v>41</v>
      </c>
      <c r="L9" s="2316" t="s">
        <v>152</v>
      </c>
      <c r="M9" s="2302">
        <v>32099</v>
      </c>
      <c r="N9" s="2302">
        <v>35500</v>
      </c>
      <c r="O9" s="2302">
        <v>31067</v>
      </c>
      <c r="P9" s="2302">
        <v>33529</v>
      </c>
      <c r="Q9" s="2302">
        <v>36060</v>
      </c>
      <c r="R9" s="2302">
        <v>3765</v>
      </c>
      <c r="S9" s="2302">
        <v>10023</v>
      </c>
      <c r="T9" s="2302">
        <v>11500</v>
      </c>
      <c r="U9" s="2302">
        <v>3157</v>
      </c>
      <c r="V9" s="2302">
        <v>5020</v>
      </c>
      <c r="W9" s="2280" t="s">
        <v>151</v>
      </c>
      <c r="X9" s="2305">
        <v>4</v>
      </c>
      <c r="Y9" s="2305">
        <v>4</v>
      </c>
      <c r="Z9" s="2305">
        <v>-2</v>
      </c>
      <c r="AA9" s="2305">
        <v>101</v>
      </c>
      <c r="AB9" s="2305">
        <v>9</v>
      </c>
      <c r="AC9" s="2305">
        <v>3</v>
      </c>
      <c r="AD9" s="2305">
        <v>18</v>
      </c>
      <c r="AE9" s="2305">
        <v>8</v>
      </c>
      <c r="AF9" s="2305">
        <v>10</v>
      </c>
      <c r="AG9" s="2305">
        <v>-1</v>
      </c>
      <c r="AH9" s="2298" t="s">
        <v>152</v>
      </c>
      <c r="AI9" s="2463">
        <v>61527</v>
      </c>
      <c r="AJ9" s="2303">
        <v>32099</v>
      </c>
      <c r="AK9" s="2303">
        <v>49266</v>
      </c>
      <c r="AL9" s="2303">
        <v>48188</v>
      </c>
      <c r="AM9" s="2303">
        <v>48734</v>
      </c>
      <c r="AN9" s="2303">
        <v>35500</v>
      </c>
      <c r="AO9" s="2303">
        <v>43812</v>
      </c>
      <c r="AP9" s="2303">
        <v>45532</v>
      </c>
      <c r="AQ9" s="2303">
        <v>35080</v>
      </c>
      <c r="AR9" s="2303">
        <v>31067</v>
      </c>
      <c r="AS9" s="2500" t="s">
        <v>1480</v>
      </c>
      <c r="AT9" s="2493">
        <v>19</v>
      </c>
      <c r="AU9" s="2494">
        <v>23</v>
      </c>
      <c r="AV9" s="2495">
        <v>-0.18893535228770086</v>
      </c>
      <c r="AW9" s="2493">
        <v>61</v>
      </c>
      <c r="AX9" s="2494">
        <v>69</v>
      </c>
      <c r="AY9" s="2495">
        <v>-0.10750009071794553</v>
      </c>
      <c r="AZ9" s="2496">
        <v>191</v>
      </c>
      <c r="BA9" s="2494">
        <v>294</v>
      </c>
      <c r="BB9" s="2497">
        <v>-0.35034013605442171</v>
      </c>
      <c r="BC9" s="2498">
        <v>85</v>
      </c>
      <c r="BD9" s="2499">
        <v>86</v>
      </c>
      <c r="BE9" s="2497">
        <v>-1.1627906976744186E-2</v>
      </c>
      <c r="BF9" s="2498">
        <v>26</v>
      </c>
      <c r="BG9" s="2499">
        <v>29</v>
      </c>
      <c r="BH9" s="2497">
        <v>-0.10344827586206896</v>
      </c>
      <c r="BI9" s="2496">
        <v>-7</v>
      </c>
      <c r="BJ9" s="2499">
        <v>-3</v>
      </c>
      <c r="BK9" s="2497" t="s">
        <v>427</v>
      </c>
      <c r="BL9" s="2496">
        <v>375</v>
      </c>
      <c r="BM9" s="2494">
        <v>498</v>
      </c>
      <c r="BN9" s="2497">
        <v>-0.24698795180722891</v>
      </c>
      <c r="BO9" s="2317"/>
      <c r="BP9" s="2317"/>
      <c r="BQ9" s="2318"/>
    </row>
    <row r="10" spans="1:69" ht="13.5" customHeight="1" x14ac:dyDescent="0.2">
      <c r="A10" s="2298" t="s">
        <v>155</v>
      </c>
      <c r="B10" s="2299">
        <v>135</v>
      </c>
      <c r="C10" s="2299">
        <v>263</v>
      </c>
      <c r="D10" s="2299">
        <v>474</v>
      </c>
      <c r="E10" s="2299">
        <v>106</v>
      </c>
      <c r="F10" s="2299">
        <v>100</v>
      </c>
      <c r="G10" s="2299">
        <v>91</v>
      </c>
      <c r="H10" s="2299">
        <v>116</v>
      </c>
      <c r="I10" s="2299">
        <v>105</v>
      </c>
      <c r="J10" s="2299">
        <v>172</v>
      </c>
      <c r="K10" s="2299">
        <v>217</v>
      </c>
      <c r="L10" s="2316" t="s">
        <v>156</v>
      </c>
      <c r="M10" s="2302">
        <v>11235</v>
      </c>
      <c r="N10" s="2302">
        <v>13224</v>
      </c>
      <c r="O10" s="2302">
        <v>6958</v>
      </c>
      <c r="P10" s="2312">
        <v>11769</v>
      </c>
      <c r="Q10" s="2312">
        <v>8005</v>
      </c>
      <c r="R10" s="2312">
        <v>40615</v>
      </c>
      <c r="S10" s="2312"/>
      <c r="T10" s="2312"/>
      <c r="U10" s="2312"/>
      <c r="V10" s="2312"/>
      <c r="W10" s="2280" t="s">
        <v>155</v>
      </c>
      <c r="X10" s="2305">
        <v>19</v>
      </c>
      <c r="Y10" s="2305">
        <v>32</v>
      </c>
      <c r="Z10" s="2305">
        <v>15</v>
      </c>
      <c r="AA10" s="2305">
        <v>74</v>
      </c>
      <c r="AB10" s="2305">
        <v>14</v>
      </c>
      <c r="AC10" s="2305">
        <v>197</v>
      </c>
      <c r="AD10" s="2305">
        <v>24</v>
      </c>
      <c r="AE10" s="2305">
        <v>22</v>
      </c>
      <c r="AF10" s="2305">
        <v>20</v>
      </c>
      <c r="AG10" s="2305">
        <v>33</v>
      </c>
      <c r="AH10" s="2298" t="s">
        <v>156</v>
      </c>
      <c r="AI10" s="2463">
        <v>4541</v>
      </c>
      <c r="AJ10" s="2303">
        <v>11235</v>
      </c>
      <c r="AK10" s="2303">
        <v>10862</v>
      </c>
      <c r="AL10" s="2303">
        <v>8756</v>
      </c>
      <c r="AM10" s="2303">
        <v>11030</v>
      </c>
      <c r="AN10" s="2303">
        <v>13224</v>
      </c>
      <c r="AO10" s="2303">
        <v>15004</v>
      </c>
      <c r="AP10" s="2303">
        <v>8485</v>
      </c>
      <c r="AQ10" s="2303">
        <v>15323</v>
      </c>
      <c r="AR10" s="2303">
        <v>6958</v>
      </c>
      <c r="AS10" s="2492" t="s">
        <v>151</v>
      </c>
      <c r="AT10" s="2493">
        <v>0</v>
      </c>
      <c r="AU10" s="2494">
        <v>0</v>
      </c>
      <c r="AV10" s="2495">
        <v>0.1982884981007072</v>
      </c>
      <c r="AW10" s="2493">
        <v>17</v>
      </c>
      <c r="AX10" s="2494">
        <v>1</v>
      </c>
      <c r="AY10" s="2495"/>
      <c r="AZ10" s="2496">
        <v>0</v>
      </c>
      <c r="BA10" s="2494">
        <v>0</v>
      </c>
      <c r="BB10" s="2497"/>
      <c r="BC10" s="2498">
        <v>0</v>
      </c>
      <c r="BD10" s="2499">
        <v>0</v>
      </c>
      <c r="BE10" s="2497" t="s">
        <v>427</v>
      </c>
      <c r="BF10" s="2498">
        <v>0.30000006186762207</v>
      </c>
      <c r="BG10" s="2499">
        <v>-2.199066043215125</v>
      </c>
      <c r="BH10" s="2497" t="s">
        <v>427</v>
      </c>
      <c r="BI10" s="2496">
        <v>-13.300000061867621</v>
      </c>
      <c r="BJ10" s="2499">
        <v>5.199066043215125</v>
      </c>
      <c r="BK10" s="2497" t="s">
        <v>427</v>
      </c>
      <c r="BL10" s="2496">
        <v>4</v>
      </c>
      <c r="BM10" s="2494">
        <v>4</v>
      </c>
      <c r="BN10" s="2497">
        <v>0</v>
      </c>
      <c r="BO10" s="2319"/>
      <c r="BP10" s="2319"/>
      <c r="BQ10" s="2320"/>
    </row>
    <row r="11" spans="1:69" ht="13.5" customHeight="1" x14ac:dyDescent="0.2">
      <c r="A11" s="2321" t="s">
        <v>159</v>
      </c>
      <c r="B11" s="2322">
        <f t="shared" ref="B11:K11" si="0">SUM(B6:B10)</f>
        <v>9927</v>
      </c>
      <c r="C11" s="2322">
        <f t="shared" si="0"/>
        <v>10140</v>
      </c>
      <c r="D11" s="2322">
        <f t="shared" si="0"/>
        <v>10241</v>
      </c>
      <c r="E11" s="2322">
        <f t="shared" si="0"/>
        <v>9891</v>
      </c>
      <c r="F11" s="2322">
        <f t="shared" si="0"/>
        <v>9998</v>
      </c>
      <c r="G11" s="2322">
        <f t="shared" si="0"/>
        <v>9501</v>
      </c>
      <c r="H11" s="2322">
        <f t="shared" si="0"/>
        <v>9334</v>
      </c>
      <c r="I11" s="2322">
        <f t="shared" si="0"/>
        <v>9073</v>
      </c>
      <c r="J11" s="2322">
        <f t="shared" si="0"/>
        <v>8200</v>
      </c>
      <c r="K11" s="2322">
        <f t="shared" si="0"/>
        <v>7889</v>
      </c>
      <c r="L11" s="2316" t="s">
        <v>160</v>
      </c>
      <c r="M11" s="2302">
        <v>9026</v>
      </c>
      <c r="N11" s="2302">
        <v>10762</v>
      </c>
      <c r="O11" s="2302">
        <v>12217</v>
      </c>
      <c r="P11" s="2302">
        <v>10743</v>
      </c>
      <c r="Q11" s="2302">
        <v>10569</v>
      </c>
      <c r="R11" s="2302">
        <v>11250</v>
      </c>
      <c r="S11" s="2302">
        <v>15788</v>
      </c>
      <c r="T11" s="2302">
        <v>18555</v>
      </c>
      <c r="U11" s="2302">
        <v>23903</v>
      </c>
      <c r="V11" s="2302">
        <v>24262</v>
      </c>
      <c r="W11" s="2323" t="s">
        <v>159</v>
      </c>
      <c r="X11" s="2324">
        <f>SUM(X6:X10)</f>
        <v>2461</v>
      </c>
      <c r="Y11" s="2324">
        <f>SUM(Y6:Y10)</f>
        <v>2610</v>
      </c>
      <c r="Z11" s="2324">
        <f>SUM(Z6:Z10)</f>
        <v>2466</v>
      </c>
      <c r="AA11" s="2324">
        <v>2556</v>
      </c>
      <c r="AB11" s="2324">
        <v>2295</v>
      </c>
      <c r="AC11" s="2324">
        <v>2645</v>
      </c>
      <c r="AD11" s="2324">
        <v>2253</v>
      </c>
      <c r="AE11" s="2324">
        <v>2523</v>
      </c>
      <c r="AF11" s="2324">
        <v>2719</v>
      </c>
      <c r="AG11" s="2324">
        <v>2518</v>
      </c>
      <c r="AH11" s="2298" t="s">
        <v>160</v>
      </c>
      <c r="AI11" s="2463">
        <v>18764</v>
      </c>
      <c r="AJ11" s="2303">
        <v>9026</v>
      </c>
      <c r="AK11" s="2303">
        <v>12752</v>
      </c>
      <c r="AL11" s="2303">
        <v>10470</v>
      </c>
      <c r="AM11" s="2303">
        <v>11986</v>
      </c>
      <c r="AN11" s="2303">
        <v>10762</v>
      </c>
      <c r="AO11" s="2303">
        <v>11887</v>
      </c>
      <c r="AP11" s="2303">
        <v>13319</v>
      </c>
      <c r="AQ11" s="2303">
        <v>11746</v>
      </c>
      <c r="AR11" s="2303">
        <v>12217</v>
      </c>
      <c r="AS11" s="2500" t="s">
        <v>155</v>
      </c>
      <c r="AT11" s="2501">
        <v>2</v>
      </c>
      <c r="AU11" s="2494">
        <v>1</v>
      </c>
      <c r="AV11" s="2495"/>
      <c r="AW11" s="2501">
        <v>5</v>
      </c>
      <c r="AX11" s="2494">
        <v>6</v>
      </c>
      <c r="AY11" s="2495">
        <v>-0.1832</v>
      </c>
      <c r="AZ11" s="2496">
        <v>4</v>
      </c>
      <c r="BA11" s="2494">
        <v>-1</v>
      </c>
      <c r="BB11" s="2497"/>
      <c r="BC11" s="2498">
        <v>3</v>
      </c>
      <c r="BD11" s="2499">
        <v>6</v>
      </c>
      <c r="BE11" s="2497">
        <v>-0.5</v>
      </c>
      <c r="BF11" s="2498">
        <v>0.37185081115036828</v>
      </c>
      <c r="BG11" s="2499">
        <v>0.66456843360652695</v>
      </c>
      <c r="BH11" s="2497">
        <v>-0.44046272385767404</v>
      </c>
      <c r="BI11" s="2496">
        <v>4.6281491888496316</v>
      </c>
      <c r="BJ11" s="2499">
        <v>19.335431566393474</v>
      </c>
      <c r="BK11" s="2497">
        <v>-0.76063895067676046</v>
      </c>
      <c r="BL11" s="2496">
        <v>19</v>
      </c>
      <c r="BM11" s="2494">
        <v>32</v>
      </c>
      <c r="BN11" s="2497">
        <v>-0.40625</v>
      </c>
      <c r="BO11" s="2325"/>
      <c r="BP11" s="2325"/>
      <c r="BQ11" s="53"/>
    </row>
    <row r="12" spans="1:69" ht="13.5" customHeight="1" x14ac:dyDescent="0.2">
      <c r="A12" s="2298" t="s">
        <v>163</v>
      </c>
      <c r="B12" s="2299"/>
      <c r="C12" s="2299"/>
      <c r="D12" s="2299"/>
      <c r="E12" s="2299"/>
      <c r="F12" s="2299"/>
      <c r="G12" s="2299"/>
      <c r="H12" s="2299"/>
      <c r="I12" s="2299"/>
      <c r="J12" s="2299"/>
      <c r="K12" s="2299"/>
      <c r="L12" s="2316" t="s">
        <v>164</v>
      </c>
      <c r="M12" s="2302">
        <v>317689</v>
      </c>
      <c r="N12" s="2302">
        <v>340920</v>
      </c>
      <c r="O12" s="2302">
        <v>348085</v>
      </c>
      <c r="P12" s="2302">
        <v>342451</v>
      </c>
      <c r="Q12" s="2302">
        <v>346251</v>
      </c>
      <c r="R12" s="2302">
        <v>337203</v>
      </c>
      <c r="S12" s="2302">
        <v>314211</v>
      </c>
      <c r="T12" s="2302">
        <v>282411</v>
      </c>
      <c r="U12" s="2302">
        <v>265100</v>
      </c>
      <c r="V12" s="2302">
        <v>244682</v>
      </c>
      <c r="W12" s="2323" t="s">
        <v>165</v>
      </c>
      <c r="X12" s="2324">
        <v>2461</v>
      </c>
      <c r="Y12" s="2324">
        <v>2588</v>
      </c>
      <c r="Z12" s="2324">
        <v>2466</v>
      </c>
      <c r="AA12" s="2324">
        <v>2405</v>
      </c>
      <c r="AB12" s="2324">
        <v>2295</v>
      </c>
      <c r="AC12" s="2324">
        <v>2469</v>
      </c>
      <c r="AD12" s="2324">
        <v>2253</v>
      </c>
      <c r="AE12" s="2324">
        <v>2523</v>
      </c>
      <c r="AF12" s="2324">
        <v>2719</v>
      </c>
      <c r="AG12" s="2324">
        <v>2518</v>
      </c>
      <c r="AH12" s="2298" t="s">
        <v>164</v>
      </c>
      <c r="AI12" s="2463">
        <v>320052</v>
      </c>
      <c r="AJ12" s="2303">
        <v>317689</v>
      </c>
      <c r="AK12" s="2303">
        <v>325596</v>
      </c>
      <c r="AL12" s="2303">
        <v>344580</v>
      </c>
      <c r="AM12" s="2303">
        <v>342731</v>
      </c>
      <c r="AN12" s="2303">
        <v>340920</v>
      </c>
      <c r="AO12" s="2303">
        <v>349337</v>
      </c>
      <c r="AP12" s="2303">
        <v>357580</v>
      </c>
      <c r="AQ12" s="2303">
        <v>357720</v>
      </c>
      <c r="AR12" s="2303">
        <v>348085</v>
      </c>
      <c r="AS12" s="2502" t="s">
        <v>1224</v>
      </c>
      <c r="AT12" s="2503">
        <v>775</v>
      </c>
      <c r="AU12" s="2504">
        <v>753</v>
      </c>
      <c r="AV12" s="2505">
        <v>2.876232583808247E-2</v>
      </c>
      <c r="AW12" s="2503">
        <v>468</v>
      </c>
      <c r="AX12" s="2504">
        <v>469</v>
      </c>
      <c r="AY12" s="2505">
        <v>-1.1741603526783662E-3</v>
      </c>
      <c r="AZ12" s="2506">
        <v>562</v>
      </c>
      <c r="BA12" s="2504">
        <v>655</v>
      </c>
      <c r="BB12" s="2507">
        <v>-0.14198473282442747</v>
      </c>
      <c r="BC12" s="2508">
        <v>529</v>
      </c>
      <c r="BD12" s="2509">
        <v>544</v>
      </c>
      <c r="BE12" s="2507">
        <v>-2.7573529411764705E-2</v>
      </c>
      <c r="BF12" s="2508">
        <v>149</v>
      </c>
      <c r="BG12" s="2509">
        <v>154</v>
      </c>
      <c r="BH12" s="2507">
        <v>-3.2467532467532464E-2</v>
      </c>
      <c r="BI12" s="2506">
        <v>-22</v>
      </c>
      <c r="BJ12" s="2509">
        <v>35</v>
      </c>
      <c r="BK12" s="2507" t="s">
        <v>427</v>
      </c>
      <c r="BL12" s="2506">
        <v>2461</v>
      </c>
      <c r="BM12" s="2504">
        <v>2610</v>
      </c>
      <c r="BN12" s="2507">
        <v>-5.7088122605363986E-2</v>
      </c>
      <c r="BO12" s="2325"/>
      <c r="BP12" s="2325"/>
      <c r="BQ12" s="53"/>
    </row>
    <row r="13" spans="1:69" ht="13.5" customHeight="1" x14ac:dyDescent="0.2">
      <c r="A13" s="2298" t="s">
        <v>168</v>
      </c>
      <c r="B13" s="2299">
        <v>-2926</v>
      </c>
      <c r="C13" s="2299">
        <v>-3263</v>
      </c>
      <c r="D13" s="2299">
        <v>-3159</v>
      </c>
      <c r="E13" s="2299">
        <v>-2978</v>
      </c>
      <c r="F13" s="2299">
        <v>-2989</v>
      </c>
      <c r="G13" s="2299">
        <v>-3113</v>
      </c>
      <c r="H13" s="2299">
        <v>-2784</v>
      </c>
      <c r="I13" s="2299">
        <v>-2724</v>
      </c>
      <c r="J13" s="2299">
        <v>-2568</v>
      </c>
      <c r="K13" s="2299">
        <v>-2388</v>
      </c>
      <c r="L13" s="2316" t="s">
        <v>169</v>
      </c>
      <c r="M13" s="2302">
        <v>87701</v>
      </c>
      <c r="N13" s="2302">
        <v>86535</v>
      </c>
      <c r="O13" s="2302">
        <v>87110</v>
      </c>
      <c r="P13" s="2302">
        <v>87314</v>
      </c>
      <c r="Q13" s="2302">
        <v>86626</v>
      </c>
      <c r="R13" s="2302">
        <v>92373</v>
      </c>
      <c r="S13" s="2302">
        <v>69137</v>
      </c>
      <c r="T13" s="2302">
        <v>56155</v>
      </c>
      <c r="U13" s="2302">
        <v>44830</v>
      </c>
      <c r="V13" s="2302">
        <v>38782</v>
      </c>
      <c r="W13" s="2280" t="s">
        <v>170</v>
      </c>
      <c r="X13" s="2305">
        <v>-799</v>
      </c>
      <c r="Y13" s="2305">
        <v>-687</v>
      </c>
      <c r="Z13" s="2305">
        <v>-743</v>
      </c>
      <c r="AA13" s="2305">
        <v>-756</v>
      </c>
      <c r="AB13" s="2305">
        <v>-740</v>
      </c>
      <c r="AC13" s="2305">
        <v>-956</v>
      </c>
      <c r="AD13" s="2305">
        <v>-756</v>
      </c>
      <c r="AE13" s="2305">
        <v>-772</v>
      </c>
      <c r="AF13" s="2305">
        <v>-779</v>
      </c>
      <c r="AG13" s="2305">
        <v>-760</v>
      </c>
      <c r="AH13" s="2298" t="s">
        <v>169</v>
      </c>
      <c r="AI13" s="2463">
        <v>93211</v>
      </c>
      <c r="AJ13" s="2303">
        <v>87701</v>
      </c>
      <c r="AK13" s="2303">
        <v>82974</v>
      </c>
      <c r="AL13" s="2303">
        <v>84976</v>
      </c>
      <c r="AM13" s="2303">
        <v>87154</v>
      </c>
      <c r="AN13" s="2303">
        <v>86535</v>
      </c>
      <c r="AO13" s="2303">
        <v>85055</v>
      </c>
      <c r="AP13" s="2303">
        <v>86624</v>
      </c>
      <c r="AQ13" s="2303">
        <v>89202</v>
      </c>
      <c r="AR13" s="2303">
        <v>87110</v>
      </c>
      <c r="AS13" s="2500" t="s">
        <v>170</v>
      </c>
      <c r="AT13" s="2493">
        <v>-214</v>
      </c>
      <c r="AU13" s="2494">
        <v>-207</v>
      </c>
      <c r="AV13" s="2495">
        <v>3.6070138842412502E-2</v>
      </c>
      <c r="AW13" s="2493">
        <v>-124</v>
      </c>
      <c r="AX13" s="2494">
        <v>-116</v>
      </c>
      <c r="AY13" s="2495">
        <v>7.1734178077700994E-2</v>
      </c>
      <c r="AZ13" s="2496">
        <v>-157</v>
      </c>
      <c r="BA13" s="2494">
        <v>-172</v>
      </c>
      <c r="BB13" s="2497">
        <v>-8.7209302325581439E-2</v>
      </c>
      <c r="BC13" s="2498">
        <v>-128</v>
      </c>
      <c r="BD13" s="2499">
        <v>-128</v>
      </c>
      <c r="BE13" s="2497">
        <v>0</v>
      </c>
      <c r="BF13" s="2498">
        <v>-84</v>
      </c>
      <c r="BG13" s="2499">
        <v>-73</v>
      </c>
      <c r="BH13" s="2497">
        <v>0.15068493150684931</v>
      </c>
      <c r="BI13" s="2496">
        <v>-92</v>
      </c>
      <c r="BJ13" s="2499">
        <v>9</v>
      </c>
      <c r="BK13" s="2497" t="s">
        <v>427</v>
      </c>
      <c r="BL13" s="2496">
        <v>-799</v>
      </c>
      <c r="BM13" s="2494">
        <v>-687</v>
      </c>
      <c r="BN13" s="2497">
        <v>0.16302765647743814</v>
      </c>
      <c r="BO13" s="2325"/>
      <c r="BP13" s="2325"/>
      <c r="BQ13" s="53"/>
    </row>
    <row r="14" spans="1:69" ht="13.5" customHeight="1" x14ac:dyDescent="0.2">
      <c r="A14" s="2298" t="s">
        <v>173</v>
      </c>
      <c r="B14" s="2299">
        <v>-1646</v>
      </c>
      <c r="C14" s="2299">
        <v>-1485</v>
      </c>
      <c r="D14" s="2299">
        <v>-1656</v>
      </c>
      <c r="E14" s="2299">
        <v>-1835</v>
      </c>
      <c r="F14" s="2299">
        <v>-1808</v>
      </c>
      <c r="G14" s="2299">
        <v>-1914</v>
      </c>
      <c r="H14" s="2299">
        <v>-1862</v>
      </c>
      <c r="I14" s="2299">
        <v>-1639</v>
      </c>
      <c r="J14" s="2299">
        <v>-1646</v>
      </c>
      <c r="K14" s="2299">
        <v>-1575</v>
      </c>
      <c r="L14" s="2316" t="s">
        <v>174</v>
      </c>
      <c r="M14" s="2302">
        <v>5108</v>
      </c>
      <c r="N14" s="2302">
        <v>8341</v>
      </c>
      <c r="O14" s="2302">
        <v>12151</v>
      </c>
      <c r="P14" s="2302">
        <v>9575</v>
      </c>
      <c r="Q14" s="2302">
        <v>7970</v>
      </c>
      <c r="R14" s="2302">
        <v>8373</v>
      </c>
      <c r="S14" s="2302">
        <v>9494</v>
      </c>
      <c r="T14" s="2302" t="s">
        <v>175</v>
      </c>
      <c r="U14" s="2302">
        <v>7937</v>
      </c>
      <c r="V14" s="2302">
        <v>4790</v>
      </c>
      <c r="W14" s="2280" t="s">
        <v>176</v>
      </c>
      <c r="X14" s="2305">
        <v>-387</v>
      </c>
      <c r="Y14" s="2305">
        <v>-475</v>
      </c>
      <c r="Z14" s="2305">
        <v>-389</v>
      </c>
      <c r="AA14" s="2305">
        <v>-396</v>
      </c>
      <c r="AB14" s="2305">
        <v>-386</v>
      </c>
      <c r="AC14" s="2305">
        <v>-455</v>
      </c>
      <c r="AD14" s="2305">
        <v>-303</v>
      </c>
      <c r="AE14" s="2305">
        <v>-363</v>
      </c>
      <c r="AF14" s="2305">
        <v>-364</v>
      </c>
      <c r="AG14" s="2305">
        <v>-418</v>
      </c>
      <c r="AH14" s="2298" t="s">
        <v>174</v>
      </c>
      <c r="AI14" s="2463">
        <v>5263</v>
      </c>
      <c r="AJ14" s="2303">
        <v>5108</v>
      </c>
      <c r="AK14" s="2303">
        <v>10389</v>
      </c>
      <c r="AL14" s="2303">
        <v>8989</v>
      </c>
      <c r="AM14" s="2303">
        <v>9554</v>
      </c>
      <c r="AN14" s="2303">
        <v>8341</v>
      </c>
      <c r="AO14" s="2303">
        <v>11475</v>
      </c>
      <c r="AP14" s="2303">
        <v>12010</v>
      </c>
      <c r="AQ14" s="2303">
        <v>10709</v>
      </c>
      <c r="AR14" s="2303">
        <v>12151</v>
      </c>
      <c r="AS14" s="2500" t="s">
        <v>176</v>
      </c>
      <c r="AT14" s="2493">
        <v>-225</v>
      </c>
      <c r="AU14" s="2494">
        <v>-226</v>
      </c>
      <c r="AV14" s="2495">
        <v>-3.4214501505290817E-3</v>
      </c>
      <c r="AW14" s="2493">
        <v>-138</v>
      </c>
      <c r="AX14" s="2494">
        <v>-156</v>
      </c>
      <c r="AY14" s="2495">
        <v>-0.116794538699315</v>
      </c>
      <c r="AZ14" s="2496">
        <v>-74</v>
      </c>
      <c r="BA14" s="2494">
        <v>-90</v>
      </c>
      <c r="BB14" s="2497">
        <v>-0.17777777777777781</v>
      </c>
      <c r="BC14" s="2498">
        <v>-94</v>
      </c>
      <c r="BD14" s="2499">
        <v>-94</v>
      </c>
      <c r="BE14" s="2497">
        <v>0</v>
      </c>
      <c r="BF14" s="2498">
        <v>68.12</v>
      </c>
      <c r="BG14" s="2499">
        <v>25.439999999999998</v>
      </c>
      <c r="BH14" s="2497">
        <v>1.6776729559748431</v>
      </c>
      <c r="BI14" s="2496">
        <v>75.88</v>
      </c>
      <c r="BJ14" s="2499">
        <v>65.559999999999945</v>
      </c>
      <c r="BK14" s="2497">
        <v>0.15741305674191669</v>
      </c>
      <c r="BL14" s="2496">
        <v>-387</v>
      </c>
      <c r="BM14" s="2494">
        <v>-475</v>
      </c>
      <c r="BN14" s="2497">
        <v>-0.18526315789473685</v>
      </c>
      <c r="BO14" s="2325"/>
      <c r="BP14" s="2325"/>
      <c r="BQ14" s="53"/>
    </row>
    <row r="15" spans="1:69" ht="13.5" customHeight="1" x14ac:dyDescent="0.2">
      <c r="A15" s="2703" t="s">
        <v>178</v>
      </c>
      <c r="B15" s="2326">
        <v>-228</v>
      </c>
      <c r="C15" s="2326">
        <v>-209</v>
      </c>
      <c r="D15" s="2299">
        <v>-585</v>
      </c>
      <c r="E15" s="2299">
        <v>-227</v>
      </c>
      <c r="F15" s="2299">
        <v>-267</v>
      </c>
      <c r="G15" s="2299">
        <v>-192</v>
      </c>
      <c r="H15" s="2299">
        <v>-170</v>
      </c>
      <c r="I15" s="2299">
        <v>-149</v>
      </c>
      <c r="J15" s="2299">
        <v>-124</v>
      </c>
      <c r="K15" s="2299">
        <v>-103</v>
      </c>
      <c r="L15" s="2316" t="s">
        <v>179</v>
      </c>
      <c r="M15" s="2302">
        <v>21524</v>
      </c>
      <c r="N15" s="2302">
        <v>22273</v>
      </c>
      <c r="O15" s="2302">
        <v>39749</v>
      </c>
      <c r="P15" s="2302">
        <v>33271</v>
      </c>
      <c r="Q15" s="2302">
        <v>28128</v>
      </c>
      <c r="R15" s="2302">
        <v>20167</v>
      </c>
      <c r="S15" s="2302">
        <v>17293</v>
      </c>
      <c r="T15" s="2302">
        <v>13703</v>
      </c>
      <c r="U15" s="2302">
        <v>10669</v>
      </c>
      <c r="V15" s="2302">
        <v>17644</v>
      </c>
      <c r="W15" s="2280" t="s">
        <v>180</v>
      </c>
      <c r="X15" s="2305">
        <v>-60</v>
      </c>
      <c r="Y15" s="2305">
        <v>-71</v>
      </c>
      <c r="Z15" s="2305">
        <v>-51</v>
      </c>
      <c r="AA15" s="2305">
        <v>-54</v>
      </c>
      <c r="AB15" s="2305">
        <v>-52</v>
      </c>
      <c r="AC15" s="2305">
        <v>-65</v>
      </c>
      <c r="AD15" s="2305">
        <v>-49</v>
      </c>
      <c r="AE15" s="2305">
        <v>-50</v>
      </c>
      <c r="AF15" s="2305">
        <v>-45</v>
      </c>
      <c r="AG15" s="2305">
        <v>-54</v>
      </c>
      <c r="AH15" s="2298" t="s">
        <v>179</v>
      </c>
      <c r="AI15" s="2463">
        <v>27942</v>
      </c>
      <c r="AJ15" s="2303">
        <v>21524</v>
      </c>
      <c r="AK15" s="2303">
        <v>22200</v>
      </c>
      <c r="AL15" s="2303">
        <v>21197</v>
      </c>
      <c r="AM15" s="2303">
        <v>22983</v>
      </c>
      <c r="AN15" s="2303">
        <v>22273</v>
      </c>
      <c r="AO15" s="2303">
        <v>22935</v>
      </c>
      <c r="AP15" s="2303">
        <v>24758</v>
      </c>
      <c r="AQ15" s="2303">
        <v>27276</v>
      </c>
      <c r="AR15" s="2303">
        <v>39749</v>
      </c>
      <c r="AS15" s="2492" t="s">
        <v>1220</v>
      </c>
      <c r="AT15" s="2493">
        <v>-13</v>
      </c>
      <c r="AU15" s="2494">
        <v>-12</v>
      </c>
      <c r="AV15" s="2495">
        <v>0.03</v>
      </c>
      <c r="AW15" s="2493">
        <v>-6</v>
      </c>
      <c r="AX15" s="2494">
        <v>-9</v>
      </c>
      <c r="AY15" s="2495">
        <v>-0.29573899936906545</v>
      </c>
      <c r="AZ15" s="2496">
        <v>-5</v>
      </c>
      <c r="BA15" s="2494">
        <v>-5</v>
      </c>
      <c r="BB15" s="2497">
        <v>0</v>
      </c>
      <c r="BC15" s="2498">
        <v>-3</v>
      </c>
      <c r="BD15" s="2499">
        <v>-3</v>
      </c>
      <c r="BE15" s="2497">
        <v>0</v>
      </c>
      <c r="BF15" s="2498">
        <v>-17</v>
      </c>
      <c r="BG15" s="2499">
        <v>-18</v>
      </c>
      <c r="BH15" s="2497">
        <v>-5.5555555555555552E-2</v>
      </c>
      <c r="BI15" s="2496">
        <v>-16</v>
      </c>
      <c r="BJ15" s="2499">
        <v>-24</v>
      </c>
      <c r="BK15" s="2497">
        <v>-0.33333333333333331</v>
      </c>
      <c r="BL15" s="2500">
        <v>-60</v>
      </c>
      <c r="BM15" s="2510">
        <v>-71</v>
      </c>
      <c r="BN15" s="2497">
        <v>-0.15492957746478872</v>
      </c>
      <c r="BO15" s="2325"/>
      <c r="BP15" s="2325"/>
      <c r="BQ15" s="53"/>
    </row>
    <row r="16" spans="1:69" ht="18" customHeight="1" x14ac:dyDescent="0.2">
      <c r="A16" s="2703"/>
      <c r="B16" s="2326"/>
      <c r="C16" s="2326"/>
      <c r="D16" s="2299"/>
      <c r="E16" s="2299"/>
      <c r="F16" s="2299"/>
      <c r="G16" s="2299"/>
      <c r="H16" s="2299"/>
      <c r="I16" s="2299"/>
      <c r="J16" s="2299"/>
      <c r="K16" s="2299"/>
      <c r="L16" s="2327" t="s">
        <v>182</v>
      </c>
      <c r="M16" s="2302">
        <v>23102</v>
      </c>
      <c r="N16" s="2302">
        <v>20434</v>
      </c>
      <c r="O16" s="2282"/>
      <c r="P16" s="2282"/>
      <c r="Q16" s="2282"/>
      <c r="R16" s="2282"/>
      <c r="S16" s="2282"/>
      <c r="T16" s="2282"/>
      <c r="U16" s="2282"/>
      <c r="V16" s="2282"/>
      <c r="W16" s="2323" t="s">
        <v>183</v>
      </c>
      <c r="X16" s="2324">
        <f>SUM(X13:X15)</f>
        <v>-1246</v>
      </c>
      <c r="Y16" s="2324">
        <v>-1233</v>
      </c>
      <c r="Z16" s="2324">
        <v>-1183</v>
      </c>
      <c r="AA16" s="2324">
        <v>-1206</v>
      </c>
      <c r="AB16" s="2324">
        <v>-1178</v>
      </c>
      <c r="AC16" s="2324">
        <v>-1476</v>
      </c>
      <c r="AD16" s="2324">
        <v>-1108</v>
      </c>
      <c r="AE16" s="2324">
        <v>-1185</v>
      </c>
      <c r="AF16" s="2324">
        <v>-1188</v>
      </c>
      <c r="AG16" s="2324">
        <v>-1232</v>
      </c>
      <c r="AH16" s="2328" t="s">
        <v>182</v>
      </c>
      <c r="AI16" s="2463">
        <v>24382</v>
      </c>
      <c r="AJ16" s="2303">
        <v>23102</v>
      </c>
      <c r="AK16" s="2303">
        <v>23149</v>
      </c>
      <c r="AL16" s="2303">
        <v>22040</v>
      </c>
      <c r="AM16" s="2303">
        <v>20667</v>
      </c>
      <c r="AN16" s="2305">
        <v>20434</v>
      </c>
      <c r="AO16" s="2305">
        <v>19121</v>
      </c>
      <c r="AP16" s="2305">
        <v>20262</v>
      </c>
      <c r="AQ16" s="2305">
        <v>20414</v>
      </c>
      <c r="AR16" s="2305"/>
      <c r="AS16" s="2502" t="s">
        <v>1218</v>
      </c>
      <c r="AT16" s="2511">
        <v>-452</v>
      </c>
      <c r="AU16" s="2512">
        <v>-445</v>
      </c>
      <c r="AV16" s="2505">
        <v>1.5944513066461941E-2</v>
      </c>
      <c r="AW16" s="2511">
        <v>-268</v>
      </c>
      <c r="AX16" s="2512">
        <v>-281</v>
      </c>
      <c r="AY16" s="2505">
        <v>-4.4854342580545215E-2</v>
      </c>
      <c r="AZ16" s="2506">
        <v>-236</v>
      </c>
      <c r="BA16" s="2504">
        <v>-267</v>
      </c>
      <c r="BB16" s="2507">
        <v>-0.11610486891385763</v>
      </c>
      <c r="BC16" s="2513">
        <v>-225</v>
      </c>
      <c r="BD16" s="2514">
        <v>-225</v>
      </c>
      <c r="BE16" s="2507">
        <v>0</v>
      </c>
      <c r="BF16" s="2508">
        <v>-32.880000000000003</v>
      </c>
      <c r="BG16" s="2509">
        <v>-65.56</v>
      </c>
      <c r="BH16" s="2507">
        <v>-0.49847467968273335</v>
      </c>
      <c r="BI16" s="2506">
        <v>-32.119999999999891</v>
      </c>
      <c r="BJ16" s="2509">
        <v>50.559999999999945</v>
      </c>
      <c r="BK16" s="2507" t="s">
        <v>427</v>
      </c>
      <c r="BL16" s="2506">
        <v>-1246</v>
      </c>
      <c r="BM16" s="2504">
        <v>-1233</v>
      </c>
      <c r="BN16" s="2507">
        <v>1.0543390105433901E-2</v>
      </c>
      <c r="BO16" s="2329"/>
      <c r="BP16" s="2329"/>
      <c r="BQ16" s="57"/>
    </row>
    <row r="17" spans="1:69" ht="13.5" customHeight="1" x14ac:dyDescent="0.2">
      <c r="A17" s="2321" t="s">
        <v>183</v>
      </c>
      <c r="B17" s="2322">
        <f>SUM(B13:B16)</f>
        <v>-4800</v>
      </c>
      <c r="C17" s="2322">
        <f>SUM(C13:C16)</f>
        <v>-4957</v>
      </c>
      <c r="D17" s="2322">
        <f>SUM(D13:D16)</f>
        <v>-5400</v>
      </c>
      <c r="E17" s="2322">
        <v>-5040</v>
      </c>
      <c r="F17" s="2322">
        <v>-5064</v>
      </c>
      <c r="G17" s="2322">
        <v>-5219</v>
      </c>
      <c r="H17" s="2322">
        <v>-4816</v>
      </c>
      <c r="I17" s="2322">
        <v>-4512</v>
      </c>
      <c r="J17" s="2322">
        <v>-4338</v>
      </c>
      <c r="K17" s="2322">
        <v>-4066</v>
      </c>
      <c r="L17" s="2316" t="s">
        <v>185</v>
      </c>
      <c r="M17" s="2302">
        <v>69959</v>
      </c>
      <c r="N17" s="2302">
        <v>80741</v>
      </c>
      <c r="O17" s="2302">
        <v>105119</v>
      </c>
      <c r="P17" s="2302">
        <v>70992</v>
      </c>
      <c r="Q17" s="2302">
        <v>118789</v>
      </c>
      <c r="R17" s="2302">
        <v>171943</v>
      </c>
      <c r="S17" s="2302">
        <v>96825</v>
      </c>
      <c r="T17" s="2302">
        <v>75422</v>
      </c>
      <c r="U17" s="2302">
        <v>86838</v>
      </c>
      <c r="V17" s="2302">
        <v>31498</v>
      </c>
      <c r="W17" s="2323" t="s">
        <v>1476</v>
      </c>
      <c r="X17" s="2324">
        <v>-1246</v>
      </c>
      <c r="Y17" s="2324">
        <v>-1319</v>
      </c>
      <c r="Z17" s="2324">
        <v>-1183</v>
      </c>
      <c r="AA17" s="2324">
        <v>-1206</v>
      </c>
      <c r="AB17" s="2324">
        <v>-1178</v>
      </c>
      <c r="AC17" s="2324">
        <v>-1213</v>
      </c>
      <c r="AD17" s="2324">
        <v>-1108</v>
      </c>
      <c r="AE17" s="2324">
        <v>-1185</v>
      </c>
      <c r="AF17" s="2324">
        <v>-1188</v>
      </c>
      <c r="AG17" s="2324">
        <v>-1232</v>
      </c>
      <c r="AH17" s="2298" t="s">
        <v>185</v>
      </c>
      <c r="AI17" s="2463">
        <v>56204</v>
      </c>
      <c r="AJ17" s="2303">
        <v>69959</v>
      </c>
      <c r="AK17" s="2303">
        <v>80529</v>
      </c>
      <c r="AL17" s="2303">
        <v>87240</v>
      </c>
      <c r="AM17" s="2303">
        <v>87394</v>
      </c>
      <c r="AN17" s="2303">
        <v>80741</v>
      </c>
      <c r="AO17" s="2303">
        <v>89812</v>
      </c>
      <c r="AP17" s="2303">
        <v>86314</v>
      </c>
      <c r="AQ17" s="2303">
        <v>124440</v>
      </c>
      <c r="AR17" s="2303">
        <v>105119</v>
      </c>
      <c r="AS17" s="2500" t="s">
        <v>188</v>
      </c>
      <c r="AT17" s="2493">
        <v>-7</v>
      </c>
      <c r="AU17" s="2494">
        <v>2</v>
      </c>
      <c r="AV17" s="2495"/>
      <c r="AW17" s="2493">
        <v>-17</v>
      </c>
      <c r="AX17" s="2494">
        <v>-34</v>
      </c>
      <c r="AY17" s="2495">
        <v>-0.51522528333378625</v>
      </c>
      <c r="AZ17" s="2496">
        <v>-90</v>
      </c>
      <c r="BA17" s="2494">
        <v>-96</v>
      </c>
      <c r="BB17" s="2497">
        <v>-6.25E-2</v>
      </c>
      <c r="BC17" s="2515">
        <v>0</v>
      </c>
      <c r="BD17" s="2516">
        <v>0</v>
      </c>
      <c r="BE17" s="2497" t="s">
        <v>427</v>
      </c>
      <c r="BF17" s="2498">
        <v>0</v>
      </c>
      <c r="BG17" s="2499">
        <v>0</v>
      </c>
      <c r="BH17" s="2497" t="s">
        <v>427</v>
      </c>
      <c r="BI17" s="2496">
        <v>1</v>
      </c>
      <c r="BJ17" s="2499">
        <v>-1</v>
      </c>
      <c r="BK17" s="2497" t="s">
        <v>427</v>
      </c>
      <c r="BL17" s="2496">
        <v>-113</v>
      </c>
      <c r="BM17" s="2494">
        <v>-129</v>
      </c>
      <c r="BN17" s="2497">
        <v>-0.12403100775193798</v>
      </c>
      <c r="BO17" s="2325"/>
      <c r="BP17" s="2325"/>
      <c r="BQ17" s="58"/>
    </row>
    <row r="18" spans="1:69" ht="20.25" customHeight="1" x14ac:dyDescent="0.2">
      <c r="A18" s="2321" t="s">
        <v>186</v>
      </c>
      <c r="B18" s="2322">
        <v>5127</v>
      </c>
      <c r="C18" s="2322">
        <v>5183</v>
      </c>
      <c r="D18" s="2322">
        <v>4841</v>
      </c>
      <c r="E18" s="2322">
        <v>4851</v>
      </c>
      <c r="F18" s="2322">
        <v>4934</v>
      </c>
      <c r="G18" s="2322">
        <v>4282</v>
      </c>
      <c r="H18" s="2322">
        <v>4518</v>
      </c>
      <c r="I18" s="2322">
        <v>4561</v>
      </c>
      <c r="J18" s="2322">
        <v>3862</v>
      </c>
      <c r="K18" s="2322">
        <v>3823</v>
      </c>
      <c r="L18" s="2327" t="s">
        <v>187</v>
      </c>
      <c r="M18" s="2330">
        <v>178</v>
      </c>
      <c r="N18" s="2330">
        <v>151</v>
      </c>
      <c r="O18" s="2330">
        <v>256</v>
      </c>
      <c r="P18" s="2330">
        <v>203</v>
      </c>
      <c r="Q18" s="2302">
        <v>-711</v>
      </c>
      <c r="R18" s="2302">
        <v>-215</v>
      </c>
      <c r="S18" s="2302">
        <v>1127</v>
      </c>
      <c r="T18" s="2302">
        <v>763</v>
      </c>
      <c r="U18" s="2302">
        <v>413</v>
      </c>
      <c r="V18" s="2302">
        <v>-105</v>
      </c>
      <c r="W18" s="2323" t="s">
        <v>186</v>
      </c>
      <c r="X18" s="2324">
        <f>X11+X16</f>
        <v>1215</v>
      </c>
      <c r="Y18" s="2324">
        <v>1377</v>
      </c>
      <c r="Z18" s="2324">
        <v>1283</v>
      </c>
      <c r="AA18" s="2324">
        <v>1350</v>
      </c>
      <c r="AB18" s="2324">
        <v>1117</v>
      </c>
      <c r="AC18" s="2324">
        <v>1169</v>
      </c>
      <c r="AD18" s="2324">
        <v>1145</v>
      </c>
      <c r="AE18" s="2324">
        <v>1338</v>
      </c>
      <c r="AF18" s="2324">
        <v>1531</v>
      </c>
      <c r="AG18" s="2324">
        <v>1286</v>
      </c>
      <c r="AH18" s="2328" t="s">
        <v>187</v>
      </c>
      <c r="AI18" s="2335">
        <v>154</v>
      </c>
      <c r="AJ18" s="2331">
        <v>178</v>
      </c>
      <c r="AK18" s="2331">
        <v>137</v>
      </c>
      <c r="AL18" s="2331">
        <v>160</v>
      </c>
      <c r="AM18" s="2331">
        <v>171</v>
      </c>
      <c r="AN18" s="2331">
        <v>151</v>
      </c>
      <c r="AO18" s="2303">
        <v>172</v>
      </c>
      <c r="AP18" s="2303">
        <v>166</v>
      </c>
      <c r="AQ18" s="2303">
        <v>243</v>
      </c>
      <c r="AR18" s="2303">
        <v>256</v>
      </c>
      <c r="AS18" s="2500" t="s">
        <v>1216</v>
      </c>
      <c r="AT18" s="2517"/>
      <c r="AU18" s="2518"/>
      <c r="AV18" s="2519"/>
      <c r="AW18" s="2517"/>
      <c r="AX18" s="2518"/>
      <c r="AY18" s="2519"/>
      <c r="AZ18" s="2520"/>
      <c r="BA18" s="2518"/>
      <c r="BB18" s="2521"/>
      <c r="BC18" s="2522">
        <v>0</v>
      </c>
      <c r="BD18" s="2523">
        <v>0</v>
      </c>
      <c r="BE18" s="2521" t="s">
        <v>427</v>
      </c>
      <c r="BF18" s="2522">
        <v>0</v>
      </c>
      <c r="BG18" s="2523">
        <v>-2</v>
      </c>
      <c r="BH18" s="2521"/>
      <c r="BI18" s="2496">
        <v>0</v>
      </c>
      <c r="BJ18" s="2499">
        <v>2</v>
      </c>
      <c r="BK18" s="2521"/>
      <c r="BL18" s="2520"/>
      <c r="BM18" s="2518"/>
      <c r="BN18" s="2521" t="s">
        <v>427</v>
      </c>
      <c r="BO18" s="2325"/>
      <c r="BP18" s="2325"/>
      <c r="BQ18" s="58"/>
    </row>
    <row r="19" spans="1:69" ht="13.5" customHeight="1" x14ac:dyDescent="0.2">
      <c r="A19" s="2298" t="s">
        <v>188</v>
      </c>
      <c r="B19" s="2299">
        <v>-502</v>
      </c>
      <c r="C19" s="2299">
        <v>-479</v>
      </c>
      <c r="D19" s="2299">
        <v>-534</v>
      </c>
      <c r="E19" s="2299">
        <v>-735</v>
      </c>
      <c r="F19" s="2299">
        <v>-895</v>
      </c>
      <c r="G19" s="2299">
        <v>-735</v>
      </c>
      <c r="H19" s="2299">
        <v>-879</v>
      </c>
      <c r="I19" s="2299">
        <v>-1486</v>
      </c>
      <c r="J19" s="2299">
        <v>-466</v>
      </c>
      <c r="K19" s="2299">
        <v>60</v>
      </c>
      <c r="L19" s="2327"/>
      <c r="M19" s="2330"/>
      <c r="N19" s="2330"/>
      <c r="O19" s="2330"/>
      <c r="P19" s="2330"/>
      <c r="Q19" s="2312"/>
      <c r="R19" s="2282"/>
      <c r="S19" s="2282"/>
      <c r="T19" s="2282"/>
      <c r="U19" s="2282"/>
      <c r="V19" s="2282"/>
      <c r="W19" s="2280" t="s">
        <v>188</v>
      </c>
      <c r="X19" s="2305">
        <v>-113</v>
      </c>
      <c r="Y19" s="2305">
        <v>-129</v>
      </c>
      <c r="Z19" s="2305">
        <v>-135</v>
      </c>
      <c r="AA19" s="2305">
        <v>-127</v>
      </c>
      <c r="AB19" s="2305">
        <v>-111</v>
      </c>
      <c r="AC19" s="2305">
        <v>-142</v>
      </c>
      <c r="AD19" s="2305">
        <v>-112</v>
      </c>
      <c r="AE19" s="2305">
        <v>-103</v>
      </c>
      <c r="AF19" s="2305">
        <v>-122</v>
      </c>
      <c r="AG19" s="2305">
        <v>-129</v>
      </c>
      <c r="AH19" s="2328"/>
      <c r="AI19" s="2335"/>
      <c r="AJ19" s="2331"/>
      <c r="AK19" s="2331"/>
      <c r="AL19" s="2331"/>
      <c r="AM19" s="2331"/>
      <c r="AN19" s="2331"/>
      <c r="AO19" s="2303"/>
      <c r="AP19" s="2305"/>
      <c r="AQ19" s="2305"/>
      <c r="AR19" s="2305"/>
      <c r="AS19" s="2524" t="s">
        <v>189</v>
      </c>
      <c r="AT19" s="2525">
        <v>316</v>
      </c>
      <c r="AU19" s="2526">
        <v>310</v>
      </c>
      <c r="AV19" s="2527">
        <v>1.8658487622837727E-2</v>
      </c>
      <c r="AW19" s="2525">
        <v>183</v>
      </c>
      <c r="AX19" s="2526">
        <v>154</v>
      </c>
      <c r="AY19" s="2527">
        <v>0.19370016090867503</v>
      </c>
      <c r="AZ19" s="2525">
        <v>236</v>
      </c>
      <c r="BA19" s="2526">
        <v>292</v>
      </c>
      <c r="BB19" s="2527">
        <v>-0.19178082191780821</v>
      </c>
      <c r="BC19" s="2528">
        <v>304</v>
      </c>
      <c r="BD19" s="2529">
        <v>319</v>
      </c>
      <c r="BE19" s="2527">
        <v>-4.7021943573667714E-2</v>
      </c>
      <c r="BF19" s="2530">
        <v>116</v>
      </c>
      <c r="BG19" s="2531">
        <v>85.96</v>
      </c>
      <c r="BH19" s="2527"/>
      <c r="BI19" s="2525">
        <v>-53</v>
      </c>
      <c r="BJ19" s="2532">
        <v>87.039999999999964</v>
      </c>
      <c r="BK19" s="2527"/>
      <c r="BL19" s="2525">
        <v>1102</v>
      </c>
      <c r="BM19" s="2526">
        <v>1248</v>
      </c>
      <c r="BN19" s="2527">
        <v>-0.11698717948717949</v>
      </c>
      <c r="BO19" s="2332"/>
      <c r="BP19" s="2332"/>
      <c r="BQ19" s="58"/>
    </row>
    <row r="20" spans="1:69" ht="13.5" customHeight="1" x14ac:dyDescent="0.2">
      <c r="A20" s="2321" t="s">
        <v>189</v>
      </c>
      <c r="B20" s="2322">
        <f>SUM(B18:B19)</f>
        <v>4625</v>
      </c>
      <c r="C20" s="2322">
        <f>SUM(C18:C19)</f>
        <v>4704</v>
      </c>
      <c r="D20" s="2322">
        <v>4307</v>
      </c>
      <c r="E20" s="2322">
        <v>4116</v>
      </c>
      <c r="F20" s="2322">
        <v>4039</v>
      </c>
      <c r="G20" s="2322">
        <v>3547</v>
      </c>
      <c r="H20" s="2322">
        <v>3639</v>
      </c>
      <c r="I20" s="2322">
        <v>3075</v>
      </c>
      <c r="J20" s="2322">
        <v>3396</v>
      </c>
      <c r="K20" s="2322">
        <v>3883</v>
      </c>
      <c r="L20" s="2316" t="s">
        <v>190</v>
      </c>
      <c r="M20" s="2302">
        <v>588</v>
      </c>
      <c r="N20" s="2302">
        <v>515</v>
      </c>
      <c r="O20" s="2302">
        <v>487</v>
      </c>
      <c r="P20" s="2302">
        <v>630</v>
      </c>
      <c r="Q20" s="2302">
        <v>585</v>
      </c>
      <c r="R20" s="2302">
        <v>591</v>
      </c>
      <c r="S20" s="2302">
        <v>554</v>
      </c>
      <c r="T20" s="2302">
        <v>470</v>
      </c>
      <c r="U20" s="2302">
        <v>431</v>
      </c>
      <c r="V20" s="2302">
        <v>366</v>
      </c>
      <c r="W20" s="2323" t="s">
        <v>189</v>
      </c>
      <c r="X20" s="2324">
        <f>X18+X19</f>
        <v>1102</v>
      </c>
      <c r="Y20" s="2324">
        <f>SUM(Y18:Y19)</f>
        <v>1248</v>
      </c>
      <c r="Z20" s="2324">
        <f>SUM(Z18:Z19)</f>
        <v>1148</v>
      </c>
      <c r="AA20" s="2324">
        <v>1223</v>
      </c>
      <c r="AB20" s="2324">
        <v>1006</v>
      </c>
      <c r="AC20" s="2324">
        <v>1027</v>
      </c>
      <c r="AD20" s="2324">
        <v>1033</v>
      </c>
      <c r="AE20" s="2324">
        <v>1235</v>
      </c>
      <c r="AF20" s="2324">
        <v>1409</v>
      </c>
      <c r="AG20" s="2324">
        <v>1157</v>
      </c>
      <c r="AH20" s="2298" t="s">
        <v>190</v>
      </c>
      <c r="AI20" s="2463">
        <v>580</v>
      </c>
      <c r="AJ20" s="2303">
        <v>588</v>
      </c>
      <c r="AK20" s="2303">
        <v>775</v>
      </c>
      <c r="AL20" s="2303">
        <v>781</v>
      </c>
      <c r="AM20" s="2331">
        <v>642</v>
      </c>
      <c r="AN20" s="2303">
        <v>515</v>
      </c>
      <c r="AO20" s="2303">
        <v>502</v>
      </c>
      <c r="AP20" s="2303">
        <v>496</v>
      </c>
      <c r="AQ20" s="2303">
        <v>501</v>
      </c>
      <c r="AR20" s="2303">
        <v>487</v>
      </c>
      <c r="AS20" s="2533" t="s">
        <v>496</v>
      </c>
      <c r="AT20" s="2534">
        <v>58.3</v>
      </c>
      <c r="AU20" s="2535">
        <v>59.1</v>
      </c>
      <c r="AV20" s="2495"/>
      <c r="AW20" s="2534">
        <v>57.3</v>
      </c>
      <c r="AX20" s="2535">
        <v>59.9</v>
      </c>
      <c r="AY20" s="2495"/>
      <c r="AZ20" s="2536">
        <v>42</v>
      </c>
      <c r="BA20" s="2537">
        <v>41</v>
      </c>
      <c r="BB20" s="2497"/>
      <c r="BC20" s="2538">
        <v>42</v>
      </c>
      <c r="BD20" s="2538">
        <v>41</v>
      </c>
      <c r="BE20" s="2497"/>
      <c r="BF20" s="2516">
        <v>0</v>
      </c>
      <c r="BG20" s="2516">
        <v>0</v>
      </c>
      <c r="BH20" s="2495" t="s">
        <v>427</v>
      </c>
      <c r="BI20" s="2539"/>
      <c r="BJ20" s="2540"/>
      <c r="BK20" s="2541"/>
      <c r="BL20" s="2516">
        <v>51</v>
      </c>
      <c r="BM20" s="2516">
        <v>47</v>
      </c>
      <c r="BN20" s="2497"/>
      <c r="BO20" s="2329"/>
      <c r="BP20" s="2329"/>
      <c r="BQ20" s="60"/>
    </row>
    <row r="21" spans="1:69" ht="13.5" customHeight="1" x14ac:dyDescent="0.2">
      <c r="A21" s="2298" t="s">
        <v>191</v>
      </c>
      <c r="B21" s="2299">
        <v>-859</v>
      </c>
      <c r="C21" s="2299">
        <v>-1042</v>
      </c>
      <c r="D21" s="2299">
        <v>-950</v>
      </c>
      <c r="E21" s="2299">
        <v>-1009</v>
      </c>
      <c r="F21" s="2299">
        <v>-970</v>
      </c>
      <c r="G21" s="2299">
        <v>-913</v>
      </c>
      <c r="H21" s="2299">
        <v>-976</v>
      </c>
      <c r="I21" s="2299">
        <v>-757</v>
      </c>
      <c r="J21" s="2299">
        <v>-724</v>
      </c>
      <c r="K21" s="2299">
        <v>-753</v>
      </c>
      <c r="L21" s="2316" t="s">
        <v>192</v>
      </c>
      <c r="M21" s="2302">
        <v>3792</v>
      </c>
      <c r="N21" s="2302">
        <v>3208</v>
      </c>
      <c r="O21" s="2302">
        <v>2908</v>
      </c>
      <c r="P21" s="2302">
        <v>3246</v>
      </c>
      <c r="Q21" s="2302">
        <v>3425</v>
      </c>
      <c r="R21" s="2302">
        <v>3321</v>
      </c>
      <c r="S21" s="2302">
        <v>3219</v>
      </c>
      <c r="T21" s="2302">
        <v>2947</v>
      </c>
      <c r="U21" s="2302">
        <v>2535</v>
      </c>
      <c r="V21" s="2302">
        <v>2725</v>
      </c>
      <c r="W21" s="2323" t="s">
        <v>1243</v>
      </c>
      <c r="X21" s="2324">
        <v>1102</v>
      </c>
      <c r="Y21" s="2324">
        <v>1140</v>
      </c>
      <c r="Z21" s="2324">
        <v>1148</v>
      </c>
      <c r="AA21" s="2324">
        <v>1072</v>
      </c>
      <c r="AB21" s="2324">
        <v>1006</v>
      </c>
      <c r="AC21" s="2324">
        <v>1114</v>
      </c>
      <c r="AD21" s="2324">
        <v>1033</v>
      </c>
      <c r="AE21" s="2324">
        <v>1235</v>
      </c>
      <c r="AF21" s="2324">
        <v>1409</v>
      </c>
      <c r="AG21" s="2324">
        <v>1157</v>
      </c>
      <c r="AH21" s="2298" t="s">
        <v>192</v>
      </c>
      <c r="AI21" s="2463">
        <v>3935</v>
      </c>
      <c r="AJ21" s="2303">
        <v>3792</v>
      </c>
      <c r="AK21" s="2303">
        <v>3594</v>
      </c>
      <c r="AL21" s="2303">
        <v>3444</v>
      </c>
      <c r="AM21" s="2303">
        <v>3299</v>
      </c>
      <c r="AN21" s="2303">
        <v>3208</v>
      </c>
      <c r="AO21" s="2303">
        <v>3063</v>
      </c>
      <c r="AP21" s="2303">
        <v>3086</v>
      </c>
      <c r="AQ21" s="2303">
        <v>3023</v>
      </c>
      <c r="AR21" s="2303">
        <v>2908</v>
      </c>
      <c r="AS21" s="2533" t="s">
        <v>434</v>
      </c>
      <c r="AT21" s="2534">
        <v>12.95553534007845</v>
      </c>
      <c r="AU21" s="2535">
        <v>13.391012246190831</v>
      </c>
      <c r="AV21" s="2542"/>
      <c r="AW21" s="2534">
        <v>9.3161009888936182</v>
      </c>
      <c r="AX21" s="2535">
        <v>7.6383474062143728</v>
      </c>
      <c r="AY21" s="2542"/>
      <c r="AZ21" s="2543">
        <v>8</v>
      </c>
      <c r="BA21" s="2544">
        <v>11</v>
      </c>
      <c r="BB21" s="2545"/>
      <c r="BC21" s="2538">
        <v>34</v>
      </c>
      <c r="BD21" s="2538">
        <v>36</v>
      </c>
      <c r="BE21" s="2545"/>
      <c r="BF21" s="2546"/>
      <c r="BG21" s="2547"/>
      <c r="BH21" s="2542" t="s">
        <v>427</v>
      </c>
      <c r="BI21" s="2546" t="s">
        <v>201</v>
      </c>
      <c r="BJ21" s="2548" t="s">
        <v>201</v>
      </c>
      <c r="BK21" s="2549"/>
      <c r="BL21" s="2543">
        <v>13</v>
      </c>
      <c r="BM21" s="2550">
        <v>15</v>
      </c>
      <c r="BN21" s="2545"/>
      <c r="BO21" s="2325"/>
      <c r="BP21" s="2325"/>
      <c r="BQ21" s="58"/>
    </row>
    <row r="22" spans="1:69" ht="13.5" customHeight="1" x14ac:dyDescent="0.2">
      <c r="A22" s="2704" t="s">
        <v>194</v>
      </c>
      <c r="B22" s="2333">
        <f>SUM(B20:B21)</f>
        <v>3766</v>
      </c>
      <c r="C22" s="2333">
        <f>SUM(C20:C21)</f>
        <v>3662</v>
      </c>
      <c r="D22" s="2322">
        <f>SUM(D20:D21)</f>
        <v>3357</v>
      </c>
      <c r="E22" s="2322">
        <v>3107</v>
      </c>
      <c r="F22" s="2322">
        <v>3069</v>
      </c>
      <c r="G22" s="2322">
        <v>2634</v>
      </c>
      <c r="H22" s="2322">
        <v>2663</v>
      </c>
      <c r="I22" s="2322">
        <v>2318</v>
      </c>
      <c r="J22" s="2322">
        <v>2672</v>
      </c>
      <c r="K22" s="2322">
        <v>3130</v>
      </c>
      <c r="L22" s="2316" t="s">
        <v>195</v>
      </c>
      <c r="M22" s="2302">
        <v>566</v>
      </c>
      <c r="N22" s="2302">
        <v>557</v>
      </c>
      <c r="O22" s="2302">
        <v>509</v>
      </c>
      <c r="P22" s="2302">
        <v>431</v>
      </c>
      <c r="Q22" s="2302">
        <v>474</v>
      </c>
      <c r="R22" s="2302">
        <v>469</v>
      </c>
      <c r="S22" s="2302">
        <v>454</v>
      </c>
      <c r="T22" s="2302">
        <v>452</v>
      </c>
      <c r="U22" s="2302">
        <v>375</v>
      </c>
      <c r="V22" s="2302">
        <v>342</v>
      </c>
      <c r="W22" s="2280" t="s">
        <v>191</v>
      </c>
      <c r="X22" s="2305">
        <v>-258</v>
      </c>
      <c r="Y22" s="2305">
        <v>-148</v>
      </c>
      <c r="Z22" s="2305">
        <v>-260</v>
      </c>
      <c r="AA22" s="2305">
        <v>-227</v>
      </c>
      <c r="AB22" s="2305">
        <v>-224</v>
      </c>
      <c r="AC22" s="2305">
        <v>-179</v>
      </c>
      <c r="AD22" s="2305">
        <v>-253</v>
      </c>
      <c r="AE22" s="2305">
        <v>-283</v>
      </c>
      <c r="AF22" s="2305">
        <v>-327</v>
      </c>
      <c r="AG22" s="2305">
        <v>-280</v>
      </c>
      <c r="AH22" s="2298" t="s">
        <v>195</v>
      </c>
      <c r="AI22" s="2463">
        <v>559</v>
      </c>
      <c r="AJ22" s="2303">
        <v>566</v>
      </c>
      <c r="AK22" s="2303">
        <v>572</v>
      </c>
      <c r="AL22" s="2303">
        <v>568</v>
      </c>
      <c r="AM22" s="2303">
        <v>573</v>
      </c>
      <c r="AN22" s="2303">
        <v>557</v>
      </c>
      <c r="AO22" s="2303">
        <v>554</v>
      </c>
      <c r="AP22" s="2303">
        <v>559</v>
      </c>
      <c r="AQ22" s="2303">
        <v>547</v>
      </c>
      <c r="AR22" s="2303">
        <v>509</v>
      </c>
      <c r="AS22" s="2533" t="s">
        <v>1212</v>
      </c>
      <c r="AT22" s="2534"/>
      <c r="AU22" s="2535"/>
      <c r="AV22" s="2542"/>
      <c r="AW22" s="2534"/>
      <c r="AX22" s="2535"/>
      <c r="AY22" s="2542"/>
      <c r="AZ22" s="2543">
        <v>10</v>
      </c>
      <c r="BA22" s="2544">
        <v>13</v>
      </c>
      <c r="BB22" s="2545"/>
      <c r="BC22" s="2538">
        <v>0</v>
      </c>
      <c r="BD22" s="2538">
        <v>0</v>
      </c>
      <c r="BE22" s="2545" t="s">
        <v>427</v>
      </c>
      <c r="BF22" s="2515"/>
      <c r="BG22" s="2516"/>
      <c r="BH22" s="2542" t="s">
        <v>427</v>
      </c>
      <c r="BI22" s="2543"/>
      <c r="BJ22" s="2551"/>
      <c r="BK22" s="2549" t="s">
        <v>427</v>
      </c>
      <c r="BL22" s="2543"/>
      <c r="BM22" s="2550"/>
      <c r="BN22" s="2545" t="s">
        <v>427</v>
      </c>
      <c r="BO22" s="2329"/>
      <c r="BP22" s="2329"/>
      <c r="BQ22" s="57"/>
    </row>
    <row r="23" spans="1:69" ht="13.5" customHeight="1" x14ac:dyDescent="0.2">
      <c r="A23" s="2704"/>
      <c r="B23" s="2333"/>
      <c r="C23" s="2333"/>
      <c r="D23" s="2326"/>
      <c r="E23" s="2334"/>
      <c r="F23" s="2334"/>
      <c r="G23" s="2334"/>
      <c r="H23" s="2334"/>
      <c r="I23" s="2334"/>
      <c r="J23" s="2334"/>
      <c r="K23" s="2334"/>
      <c r="L23" s="2316" t="s">
        <v>197</v>
      </c>
      <c r="M23" s="2302">
        <v>3119</v>
      </c>
      <c r="N23" s="2302">
        <v>3054</v>
      </c>
      <c r="O23" s="2302">
        <v>3227</v>
      </c>
      <c r="P23" s="2302">
        <v>3524</v>
      </c>
      <c r="Q23" s="2302">
        <v>3408</v>
      </c>
      <c r="R23" s="2302">
        <v>3644</v>
      </c>
      <c r="S23" s="2302">
        <v>3568</v>
      </c>
      <c r="T23" s="2302">
        <v>3505</v>
      </c>
      <c r="U23" s="2302">
        <v>3334</v>
      </c>
      <c r="V23" s="2302">
        <v>3492</v>
      </c>
      <c r="W23" s="2323" t="s">
        <v>198</v>
      </c>
      <c r="X23" s="2324">
        <f>X20+X22</f>
        <v>844</v>
      </c>
      <c r="Y23" s="2324">
        <v>1100</v>
      </c>
      <c r="Z23" s="2324">
        <f>SUM(Z21:Z22)</f>
        <v>888</v>
      </c>
      <c r="AA23" s="2324">
        <v>996</v>
      </c>
      <c r="AB23" s="2324">
        <v>782</v>
      </c>
      <c r="AC23" s="2324">
        <v>848</v>
      </c>
      <c r="AD23" s="2324">
        <v>780</v>
      </c>
      <c r="AE23" s="2309">
        <v>952</v>
      </c>
      <c r="AF23" s="2309">
        <v>1082</v>
      </c>
      <c r="AG23" s="2309">
        <v>877</v>
      </c>
      <c r="AH23" s="2298" t="s">
        <v>197</v>
      </c>
      <c r="AI23" s="2463">
        <v>3234</v>
      </c>
      <c r="AJ23" s="2303">
        <v>3119</v>
      </c>
      <c r="AK23" s="2303">
        <v>2984</v>
      </c>
      <c r="AL23" s="2303">
        <v>3072</v>
      </c>
      <c r="AM23" s="2303">
        <v>3062</v>
      </c>
      <c r="AN23" s="2303">
        <v>3054</v>
      </c>
      <c r="AO23" s="2303">
        <v>2993</v>
      </c>
      <c r="AP23" s="2303">
        <v>3125</v>
      </c>
      <c r="AQ23" s="2303">
        <v>3130</v>
      </c>
      <c r="AR23" s="2303">
        <v>3227</v>
      </c>
      <c r="AS23" s="2533" t="s">
        <v>408</v>
      </c>
      <c r="AT23" s="2552">
        <v>7633</v>
      </c>
      <c r="AU23" s="2553">
        <v>7197</v>
      </c>
      <c r="AV23" s="2495">
        <v>6.0603886538971308E-2</v>
      </c>
      <c r="AW23" s="2552">
        <v>6153</v>
      </c>
      <c r="AX23" s="2553">
        <v>5966</v>
      </c>
      <c r="AY23" s="2495">
        <v>3.1363369450337242E-2</v>
      </c>
      <c r="AZ23" s="2552">
        <v>9226</v>
      </c>
      <c r="BA23" s="2554">
        <v>8365</v>
      </c>
      <c r="BB23" s="2497">
        <v>0.102928870292887</v>
      </c>
      <c r="BC23" s="2552">
        <v>2639</v>
      </c>
      <c r="BD23" s="2553">
        <v>2809</v>
      </c>
      <c r="BE23" s="2497">
        <v>-6.0519757920968316E-2</v>
      </c>
      <c r="BF23" s="2552">
        <v>894.6515888127758</v>
      </c>
      <c r="BG23" s="2553">
        <v>743.98342611167425</v>
      </c>
      <c r="BH23" s="2495">
        <v>0.20251548275550668</v>
      </c>
      <c r="BI23" s="2552">
        <v>2338.348411187224</v>
      </c>
      <c r="BJ23" s="2554">
        <v>1266.0165738883261</v>
      </c>
      <c r="BK23" s="2541">
        <v>0.84701247946970959</v>
      </c>
      <c r="BL23" s="2553">
        <v>28884</v>
      </c>
      <c r="BM23" s="2555">
        <v>26347</v>
      </c>
      <c r="BN23" s="2497">
        <v>9.6291797927657796E-2</v>
      </c>
      <c r="BO23" s="64"/>
      <c r="BP23" s="64"/>
      <c r="BQ23" s="58"/>
    </row>
    <row r="24" spans="1:69" ht="13.5" customHeight="1" x14ac:dyDescent="0.2">
      <c r="A24" s="2705" t="s">
        <v>200</v>
      </c>
      <c r="B24" s="2335" t="s">
        <v>201</v>
      </c>
      <c r="C24" s="2335" t="s">
        <v>201</v>
      </c>
      <c r="D24" s="2326">
        <v>-25</v>
      </c>
      <c r="E24" s="2334">
        <v>9</v>
      </c>
      <c r="F24" s="2334">
        <v>57</v>
      </c>
      <c r="G24" s="2334"/>
      <c r="H24" s="2334"/>
      <c r="I24" s="2334"/>
      <c r="J24" s="2334"/>
      <c r="K24" s="2334"/>
      <c r="L24" s="2316" t="s">
        <v>202</v>
      </c>
      <c r="M24" s="2302">
        <v>60</v>
      </c>
      <c r="N24" s="2302">
        <v>76</v>
      </c>
      <c r="O24" s="2302">
        <v>130</v>
      </c>
      <c r="P24" s="2302">
        <v>62</v>
      </c>
      <c r="Q24" s="2302">
        <v>266</v>
      </c>
      <c r="R24" s="2302">
        <v>169</v>
      </c>
      <c r="S24" s="2302">
        <v>278</v>
      </c>
      <c r="T24" s="2302">
        <v>125</v>
      </c>
      <c r="U24" s="2302">
        <v>64</v>
      </c>
      <c r="V24" s="2302">
        <v>191</v>
      </c>
      <c r="Y24" s="2458"/>
      <c r="Z24" s="2458"/>
      <c r="AA24" s="2457"/>
      <c r="AB24" s="2457"/>
      <c r="AC24" s="2289"/>
      <c r="AD24" s="2289"/>
      <c r="AH24" s="2298" t="s">
        <v>202</v>
      </c>
      <c r="AI24" s="2463">
        <v>168</v>
      </c>
      <c r="AJ24" s="2303">
        <v>60</v>
      </c>
      <c r="AK24" s="2303">
        <v>232</v>
      </c>
      <c r="AL24" s="2303">
        <v>124</v>
      </c>
      <c r="AM24" s="2303">
        <v>135</v>
      </c>
      <c r="AN24" s="2303">
        <v>76</v>
      </c>
      <c r="AO24" s="2303">
        <v>86</v>
      </c>
      <c r="AP24" s="2303">
        <v>61</v>
      </c>
      <c r="AQ24" s="2303">
        <v>126</v>
      </c>
      <c r="AR24" s="2303">
        <v>130</v>
      </c>
      <c r="AS24" s="2533" t="s">
        <v>497</v>
      </c>
      <c r="AT24" s="2552">
        <v>30933</v>
      </c>
      <c r="AU24" s="2556">
        <v>31495</v>
      </c>
      <c r="AV24" s="2495">
        <v>-1.7819892109855129E-2</v>
      </c>
      <c r="AW24" s="2552">
        <v>33611</v>
      </c>
      <c r="AX24" s="2556">
        <v>33041</v>
      </c>
      <c r="AY24" s="2495">
        <v>1.7256895617563828E-2</v>
      </c>
      <c r="AZ24" s="2552">
        <v>46757</v>
      </c>
      <c r="BA24" s="2554">
        <v>48564</v>
      </c>
      <c r="BB24" s="2497">
        <v>-3.7208631908409506E-2</v>
      </c>
      <c r="BC24" s="2552">
        <v>6733</v>
      </c>
      <c r="BD24" s="2553">
        <v>5977</v>
      </c>
      <c r="BE24" s="2497">
        <v>0.12648485862472814</v>
      </c>
      <c r="BF24" s="2552">
        <v>6019.1774150694027</v>
      </c>
      <c r="BG24" s="2553">
        <v>5675.616439771803</v>
      </c>
      <c r="BH24" s="2495">
        <v>6.053280360704099E-2</v>
      </c>
      <c r="BI24" s="2552">
        <v>9534.8225849306036</v>
      </c>
      <c r="BJ24" s="2554">
        <v>8404.3835602281906</v>
      </c>
      <c r="BK24" s="2541">
        <v>0.13450588215082845</v>
      </c>
      <c r="BL24" s="2557">
        <v>133588</v>
      </c>
      <c r="BM24" s="2555">
        <v>133157</v>
      </c>
      <c r="BN24" s="2497">
        <v>3.2367806423995735E-3</v>
      </c>
      <c r="BO24" s="2336"/>
      <c r="BP24" s="2336"/>
      <c r="BQ24" s="65"/>
    </row>
    <row r="25" spans="1:69" ht="13.5" customHeight="1" x14ac:dyDescent="0.2">
      <c r="A25" s="2705"/>
      <c r="B25" s="2326"/>
      <c r="C25" s="2326"/>
      <c r="D25" s="2322"/>
      <c r="E25" s="2322"/>
      <c r="F25" s="2322"/>
      <c r="G25" s="2322"/>
      <c r="H25" s="2322"/>
      <c r="I25" s="2322"/>
      <c r="J25" s="2322"/>
      <c r="K25" s="2322"/>
      <c r="L25" s="2316" t="s">
        <v>204</v>
      </c>
      <c r="M25" s="2302">
        <v>288</v>
      </c>
      <c r="N25" s="2302">
        <v>87</v>
      </c>
      <c r="O25" s="2302">
        <v>132</v>
      </c>
      <c r="P25" s="2302">
        <v>31</v>
      </c>
      <c r="Q25" s="2302">
        <v>78</v>
      </c>
      <c r="R25" s="2302">
        <v>185</v>
      </c>
      <c r="S25" s="2302">
        <v>262</v>
      </c>
      <c r="T25" s="2302">
        <v>329</v>
      </c>
      <c r="U25" s="2302">
        <v>344</v>
      </c>
      <c r="V25" s="2302">
        <v>142</v>
      </c>
      <c r="W25" s="2287" t="s">
        <v>205</v>
      </c>
      <c r="X25" s="2459"/>
      <c r="Y25" s="2459"/>
      <c r="AH25" s="2298" t="s">
        <v>204</v>
      </c>
      <c r="AI25" s="2463">
        <v>457</v>
      </c>
      <c r="AJ25" s="2303">
        <v>288</v>
      </c>
      <c r="AK25" s="2303">
        <v>328</v>
      </c>
      <c r="AL25" s="2303">
        <v>253</v>
      </c>
      <c r="AM25" s="2303">
        <v>201</v>
      </c>
      <c r="AN25" s="2303">
        <v>87</v>
      </c>
      <c r="AO25" s="2303">
        <v>137</v>
      </c>
      <c r="AP25" s="2303">
        <v>160</v>
      </c>
      <c r="AQ25" s="2303">
        <v>283</v>
      </c>
      <c r="AR25" s="2303">
        <v>132</v>
      </c>
      <c r="AS25" s="2558" t="s">
        <v>410</v>
      </c>
      <c r="AT25" s="2559">
        <v>12240</v>
      </c>
      <c r="AU25" s="2560">
        <v>12254</v>
      </c>
      <c r="AV25" s="2519">
        <v>-1.0894810805693877E-3</v>
      </c>
      <c r="AW25" s="2559">
        <v>5926</v>
      </c>
      <c r="AX25" s="2560">
        <v>6069</v>
      </c>
      <c r="AY25" s="2519">
        <v>-2.355740160113895E-2</v>
      </c>
      <c r="AZ25" s="2559">
        <v>4016</v>
      </c>
      <c r="BA25" s="2561">
        <v>4059</v>
      </c>
      <c r="BB25" s="2521">
        <v>-1.0593742301059361E-2</v>
      </c>
      <c r="BC25" s="2559">
        <v>3637</v>
      </c>
      <c r="BD25" s="2560">
        <v>3640</v>
      </c>
      <c r="BE25" s="2521">
        <v>-8.2417582417582418E-4</v>
      </c>
      <c r="BF25" s="2559">
        <v>3485.8</v>
      </c>
      <c r="BG25" s="2560">
        <v>3437.73</v>
      </c>
      <c r="BH25" s="2519">
        <v>1.3983064405872528E-2</v>
      </c>
      <c r="BI25" s="2559">
        <v>2335.2000000000007</v>
      </c>
      <c r="BJ25" s="2561">
        <v>2136.2700000000004</v>
      </c>
      <c r="BK25" s="2562">
        <v>9.312025165358323E-2</v>
      </c>
      <c r="BL25" s="2559">
        <v>31640</v>
      </c>
      <c r="BM25" s="2560">
        <v>31596</v>
      </c>
      <c r="BN25" s="2521">
        <v>1.3925813394100519E-3</v>
      </c>
      <c r="BO25" s="66"/>
      <c r="BP25" s="66"/>
      <c r="BQ25" s="58"/>
    </row>
    <row r="26" spans="1:69" ht="13.5" customHeight="1" thickBot="1" x14ac:dyDescent="0.25">
      <c r="A26" s="2321" t="s">
        <v>207</v>
      </c>
      <c r="B26" s="2322">
        <v>3766</v>
      </c>
      <c r="C26" s="2322">
        <f>SUM(C22:C25)</f>
        <v>3662</v>
      </c>
      <c r="D26" s="2322">
        <f>SUM(D22:D25)</f>
        <v>3332</v>
      </c>
      <c r="E26" s="2322">
        <v>3116</v>
      </c>
      <c r="F26" s="2322">
        <v>3126</v>
      </c>
      <c r="G26" s="2322"/>
      <c r="H26" s="2322"/>
      <c r="I26" s="2322"/>
      <c r="J26" s="2322"/>
      <c r="K26" s="2322"/>
      <c r="L26" s="2316" t="s">
        <v>208</v>
      </c>
      <c r="M26" s="2302">
        <v>306</v>
      </c>
      <c r="N26" s="2302">
        <v>377</v>
      </c>
      <c r="O26" s="2302">
        <v>42</v>
      </c>
      <c r="P26" s="2302">
        <v>321</v>
      </c>
      <c r="Q26" s="2302">
        <v>142</v>
      </c>
      <c r="R26" s="2302">
        <v>223</v>
      </c>
      <c r="S26" s="2302">
        <v>187</v>
      </c>
      <c r="T26" s="2302">
        <v>134</v>
      </c>
      <c r="U26" s="2302">
        <v>168</v>
      </c>
      <c r="V26" s="2302">
        <v>123</v>
      </c>
      <c r="W26" s="2337"/>
      <c r="X26" s="2296" t="s">
        <v>1364</v>
      </c>
      <c r="Y26" s="2296" t="s">
        <v>580</v>
      </c>
      <c r="Z26" s="2296" t="s">
        <v>131</v>
      </c>
      <c r="AA26" s="2296" t="s">
        <v>132</v>
      </c>
      <c r="AB26" s="2296" t="s">
        <v>133</v>
      </c>
      <c r="AC26" s="2294" t="s">
        <v>134</v>
      </c>
      <c r="AD26" s="2294" t="s">
        <v>135</v>
      </c>
      <c r="AE26" s="2294" t="s">
        <v>136</v>
      </c>
      <c r="AF26" s="2294" t="s">
        <v>137</v>
      </c>
      <c r="AG26" s="2294" t="s">
        <v>138</v>
      </c>
      <c r="AH26" s="2298" t="s">
        <v>208</v>
      </c>
      <c r="AI26" s="2463">
        <v>324</v>
      </c>
      <c r="AJ26" s="2303">
        <v>306</v>
      </c>
      <c r="AK26" s="2303">
        <v>123</v>
      </c>
      <c r="AL26" s="2303">
        <v>221</v>
      </c>
      <c r="AM26" s="2303">
        <v>346</v>
      </c>
      <c r="AN26" s="2303">
        <v>377</v>
      </c>
      <c r="AO26" s="2303">
        <v>111</v>
      </c>
      <c r="AP26" s="2303">
        <v>207</v>
      </c>
      <c r="AQ26" s="2303">
        <v>38</v>
      </c>
      <c r="AR26" s="2303">
        <v>42</v>
      </c>
      <c r="AS26" s="2563" t="s">
        <v>1207</v>
      </c>
      <c r="AT26" s="2533"/>
      <c r="AU26" s="2564"/>
      <c r="AV26" s="2505"/>
      <c r="AW26" s="2533"/>
      <c r="AX26" s="2564"/>
      <c r="AY26" s="2505"/>
      <c r="AZ26" s="2565"/>
      <c r="BA26" s="2566"/>
      <c r="BB26" s="2507"/>
      <c r="BC26" s="2567"/>
      <c r="BD26" s="2568"/>
      <c r="BE26" s="2507" t="s">
        <v>427</v>
      </c>
      <c r="BF26" s="2565"/>
      <c r="BG26" s="2566"/>
      <c r="BH26" s="2507"/>
      <c r="BI26" s="2569"/>
      <c r="BJ26" s="2566"/>
      <c r="BK26" s="2497" t="s">
        <v>427</v>
      </c>
      <c r="BL26" s="2570"/>
      <c r="BM26" s="2571"/>
      <c r="BN26" s="2507" t="s">
        <v>427</v>
      </c>
      <c r="BO26" s="66"/>
      <c r="BP26" s="66"/>
      <c r="BQ26" s="58"/>
    </row>
    <row r="27" spans="1:69" ht="13.5" customHeight="1" x14ac:dyDescent="0.2">
      <c r="A27" s="2273"/>
      <c r="B27" s="2338"/>
      <c r="C27" s="2338"/>
      <c r="D27" s="2338"/>
      <c r="E27" s="2338"/>
      <c r="F27" s="2338"/>
      <c r="G27" s="2338"/>
      <c r="H27" s="2338"/>
      <c r="I27" s="2338"/>
      <c r="J27" s="2338"/>
      <c r="K27" s="2338"/>
      <c r="L27" s="2316" t="s">
        <v>210</v>
      </c>
      <c r="M27" s="2302">
        <v>18973</v>
      </c>
      <c r="N27" s="2302">
        <v>18587</v>
      </c>
      <c r="O27" s="2302">
        <v>17581</v>
      </c>
      <c r="P27" s="2302">
        <v>11064</v>
      </c>
      <c r="Q27" s="2302">
        <v>15554</v>
      </c>
      <c r="R27" s="2302">
        <v>19425</v>
      </c>
      <c r="S27" s="2302">
        <v>22857</v>
      </c>
      <c r="T27" s="2302">
        <v>14397</v>
      </c>
      <c r="U27" s="2302">
        <v>14604</v>
      </c>
      <c r="V27" s="2302">
        <v>7724</v>
      </c>
      <c r="W27" s="2316" t="s">
        <v>211</v>
      </c>
      <c r="X27" s="2361">
        <v>0.21</v>
      </c>
      <c r="Y27" s="2361">
        <v>0.27</v>
      </c>
      <c r="Z27" s="2361" t="s">
        <v>212</v>
      </c>
      <c r="AA27" s="2361" t="s">
        <v>213</v>
      </c>
      <c r="AB27" s="2361" t="s">
        <v>214</v>
      </c>
      <c r="AC27" s="2301" t="s">
        <v>215</v>
      </c>
      <c r="AD27" s="2301" t="s">
        <v>214</v>
      </c>
      <c r="AE27" s="2301" t="s">
        <v>216</v>
      </c>
      <c r="AF27" s="2339" t="s">
        <v>217</v>
      </c>
      <c r="AG27" s="2339" t="s">
        <v>212</v>
      </c>
      <c r="AH27" s="2298" t="s">
        <v>210</v>
      </c>
      <c r="AI27" s="2463">
        <v>18692</v>
      </c>
      <c r="AJ27" s="2303">
        <v>18973</v>
      </c>
      <c r="AK27" s="2303">
        <v>20553</v>
      </c>
      <c r="AL27" s="2303">
        <v>24619</v>
      </c>
      <c r="AM27" s="2303">
        <v>23352</v>
      </c>
      <c r="AN27" s="2303">
        <v>18587</v>
      </c>
      <c r="AO27" s="2303">
        <v>22132</v>
      </c>
      <c r="AP27" s="2303">
        <v>18208</v>
      </c>
      <c r="AQ27" s="2303">
        <v>24124</v>
      </c>
      <c r="AR27" s="2303">
        <v>17581</v>
      </c>
      <c r="AS27" s="2533" t="s">
        <v>413</v>
      </c>
      <c r="AT27" s="2572">
        <v>6.4000000000000057</v>
      </c>
      <c r="AU27" s="2573">
        <v>6.2999999999999972</v>
      </c>
      <c r="AV27" s="2495">
        <v>5.680366463030051E-3</v>
      </c>
      <c r="AW27" s="2572">
        <v>70.600000000000009</v>
      </c>
      <c r="AX27" s="2573">
        <v>70.599999999999994</v>
      </c>
      <c r="AY27" s="2495">
        <v>9.4207785441247083E-4</v>
      </c>
      <c r="AZ27" s="2574">
        <v>82.093999999999994</v>
      </c>
      <c r="BA27" s="2575">
        <v>80.3</v>
      </c>
      <c r="BB27" s="2497">
        <v>2.2341220423412134E-2</v>
      </c>
      <c r="BC27" s="2576"/>
      <c r="BD27" s="2577"/>
      <c r="BE27" s="2497" t="s">
        <v>427</v>
      </c>
      <c r="BF27" s="2546"/>
      <c r="BG27" s="2547"/>
      <c r="BH27" s="2497"/>
      <c r="BI27" s="2574">
        <v>0.20599999999996044</v>
      </c>
      <c r="BJ27" s="2578">
        <v>-0.69999999999998863</v>
      </c>
      <c r="BK27" s="2497" t="s">
        <v>427</v>
      </c>
      <c r="BL27" s="2579">
        <v>159.29999999999995</v>
      </c>
      <c r="BM27" s="2580">
        <v>156.5</v>
      </c>
      <c r="BN27" s="2497">
        <v>1.7891373801916643E-2</v>
      </c>
      <c r="BO27" s="66"/>
      <c r="BP27" s="66"/>
      <c r="BQ27" s="58"/>
    </row>
    <row r="28" spans="1:69" ht="13.5" customHeight="1" x14ac:dyDescent="0.2">
      <c r="A28" s="2273"/>
      <c r="B28" s="2340"/>
      <c r="C28" s="2340"/>
      <c r="D28" s="2340"/>
      <c r="E28" s="2340"/>
      <c r="F28" s="2340"/>
      <c r="G28" s="2340"/>
      <c r="H28" s="2340"/>
      <c r="I28" s="2340"/>
      <c r="J28" s="2340"/>
      <c r="K28" s="2340"/>
      <c r="L28" s="2316" t="s">
        <v>218</v>
      </c>
      <c r="M28" s="2302">
        <v>1449</v>
      </c>
      <c r="N28" s="2302">
        <v>1526</v>
      </c>
      <c r="O28" s="2302">
        <v>1614</v>
      </c>
      <c r="P28" s="2302">
        <v>2383</v>
      </c>
      <c r="Q28" s="2302">
        <v>2559</v>
      </c>
      <c r="R28" s="2302">
        <v>2703</v>
      </c>
      <c r="S28" s="2302">
        <v>2450</v>
      </c>
      <c r="T28" s="2302">
        <v>2492</v>
      </c>
      <c r="U28" s="2302">
        <v>2827</v>
      </c>
      <c r="V28" s="2302">
        <v>2183</v>
      </c>
      <c r="W28" s="2316" t="s">
        <v>1241</v>
      </c>
      <c r="X28" s="2361">
        <v>10.73</v>
      </c>
      <c r="Y28" s="2305">
        <v>10.6</v>
      </c>
      <c r="Z28" s="2305" t="s">
        <v>219</v>
      </c>
      <c r="AA28" s="2305" t="s">
        <v>220</v>
      </c>
      <c r="AB28" s="2361" t="s">
        <v>221</v>
      </c>
      <c r="AC28" s="2341" t="s">
        <v>222</v>
      </c>
      <c r="AD28" s="2301" t="s">
        <v>223</v>
      </c>
      <c r="AE28" s="2341" t="s">
        <v>224</v>
      </c>
      <c r="AF28" s="2301" t="s">
        <v>225</v>
      </c>
      <c r="AG28" s="2301" t="s">
        <v>226</v>
      </c>
      <c r="AH28" s="2298" t="s">
        <v>218</v>
      </c>
      <c r="AI28" s="2463">
        <v>1561</v>
      </c>
      <c r="AJ28" s="2303">
        <v>1449</v>
      </c>
      <c r="AK28" s="2303">
        <v>1590</v>
      </c>
      <c r="AL28" s="2303">
        <v>1558</v>
      </c>
      <c r="AM28" s="2303">
        <v>1541</v>
      </c>
      <c r="AN28" s="2303">
        <v>1526</v>
      </c>
      <c r="AO28" s="2303">
        <v>1689</v>
      </c>
      <c r="AP28" s="2303">
        <v>1700</v>
      </c>
      <c r="AQ28" s="2303">
        <v>1929</v>
      </c>
      <c r="AR28" s="2303">
        <v>1614</v>
      </c>
      <c r="AS28" s="2533" t="s">
        <v>1205</v>
      </c>
      <c r="AT28" s="2572">
        <v>128.1</v>
      </c>
      <c r="AU28" s="2573">
        <v>127.8</v>
      </c>
      <c r="AV28" s="2495">
        <v>2.3381478832231739E-3</v>
      </c>
      <c r="AW28" s="2572">
        <v>6.8</v>
      </c>
      <c r="AX28" s="2573">
        <v>6.9</v>
      </c>
      <c r="AY28" s="2495">
        <v>-2.0322767255162244E-2</v>
      </c>
      <c r="AZ28" s="2574">
        <v>0</v>
      </c>
      <c r="BA28" s="2575">
        <v>0.2</v>
      </c>
      <c r="BB28" s="2497">
        <v>-1</v>
      </c>
      <c r="BC28" s="2576">
        <v>7.2</v>
      </c>
      <c r="BD28" s="2577">
        <v>7.2</v>
      </c>
      <c r="BE28" s="2497">
        <v>0</v>
      </c>
      <c r="BF28" s="2546"/>
      <c r="BG28" s="2547"/>
      <c r="BH28" s="2497"/>
      <c r="BI28" s="2546" t="s">
        <v>201</v>
      </c>
      <c r="BJ28" s="2547" t="s">
        <v>201</v>
      </c>
      <c r="BK28" s="2497" t="s">
        <v>427</v>
      </c>
      <c r="BL28" s="2579">
        <v>142.1</v>
      </c>
      <c r="BM28" s="2580">
        <v>142.09999999999997</v>
      </c>
      <c r="BN28" s="2497">
        <v>2.0001202977061234E-16</v>
      </c>
      <c r="BO28" s="2342"/>
      <c r="BP28" s="2342"/>
      <c r="BQ28" s="60"/>
    </row>
    <row r="29" spans="1:69" ht="13.5" customHeight="1" thickBot="1" x14ac:dyDescent="0.25">
      <c r="B29" s="2308"/>
      <c r="C29" s="2308"/>
      <c r="D29" s="2304"/>
      <c r="E29" s="2304"/>
      <c r="F29" s="2304"/>
      <c r="G29" s="2304"/>
      <c r="H29" s="2304"/>
      <c r="I29" s="2304"/>
      <c r="J29" s="2304"/>
      <c r="K29" s="2340"/>
      <c r="L29" s="2343" t="s">
        <v>227</v>
      </c>
      <c r="M29" s="2344">
        <v>8897</v>
      </c>
      <c r="N29" s="2344" t="s">
        <v>201</v>
      </c>
      <c r="O29" s="2344" t="s">
        <v>201</v>
      </c>
      <c r="P29" s="2344">
        <v>8895</v>
      </c>
      <c r="Q29" s="2344"/>
      <c r="R29" s="2344"/>
      <c r="S29" s="2344"/>
      <c r="T29" s="2344"/>
      <c r="U29" s="2344"/>
      <c r="V29" s="2344"/>
      <c r="W29" s="2316" t="s">
        <v>228</v>
      </c>
      <c r="X29" s="2460">
        <v>6.7</v>
      </c>
      <c r="Y29" s="2305">
        <v>27.5</v>
      </c>
      <c r="Z29" s="2305" t="s">
        <v>229</v>
      </c>
      <c r="AA29" s="2305" t="s">
        <v>230</v>
      </c>
      <c r="AB29" s="2305" t="s">
        <v>231</v>
      </c>
      <c r="AC29" s="2345" t="s">
        <v>232</v>
      </c>
      <c r="AD29" s="2346">
        <v>-5</v>
      </c>
      <c r="AE29" s="2301" t="s">
        <v>233</v>
      </c>
      <c r="AF29" s="2345" t="s">
        <v>234</v>
      </c>
      <c r="AG29" s="2345" t="s">
        <v>235</v>
      </c>
      <c r="AH29" s="2347" t="s">
        <v>227</v>
      </c>
      <c r="AI29" s="2475">
        <v>8722</v>
      </c>
      <c r="AJ29" s="2348">
        <v>8897</v>
      </c>
      <c r="AK29" s="2348">
        <v>8585</v>
      </c>
      <c r="AL29" s="2348" t="s">
        <v>201</v>
      </c>
      <c r="AM29" s="2348" t="s">
        <v>201</v>
      </c>
      <c r="AN29" s="2348" t="s">
        <v>201</v>
      </c>
      <c r="AO29" s="2348"/>
      <c r="AP29" s="2348"/>
      <c r="AQ29" s="2348"/>
      <c r="AR29" s="2348"/>
      <c r="AS29" s="2533" t="s">
        <v>415</v>
      </c>
      <c r="AT29" s="2572">
        <v>20.6</v>
      </c>
      <c r="AU29" s="2573">
        <v>20.8</v>
      </c>
      <c r="AV29" s="2495">
        <v>-9.3267927065865397E-3</v>
      </c>
      <c r="AW29" s="2572">
        <v>2.2999999999999998</v>
      </c>
      <c r="AX29" s="2573">
        <v>2.2999999999999998</v>
      </c>
      <c r="AY29" s="2495">
        <v>-1.0555451160934926E-2</v>
      </c>
      <c r="AZ29" s="2576"/>
      <c r="BA29" s="2577"/>
      <c r="BB29" s="2497"/>
      <c r="BC29" s="2576">
        <v>4.0999999999999996</v>
      </c>
      <c r="BD29" s="2577">
        <v>4.3</v>
      </c>
      <c r="BE29" s="2497">
        <v>-4.6511627906976785E-2</v>
      </c>
      <c r="BF29" s="2546"/>
      <c r="BG29" s="2547"/>
      <c r="BH29" s="2497"/>
      <c r="BI29" s="2546" t="s">
        <v>201</v>
      </c>
      <c r="BJ29" s="2547" t="s">
        <v>201</v>
      </c>
      <c r="BK29" s="2497" t="s">
        <v>427</v>
      </c>
      <c r="BL29" s="2579">
        <v>27</v>
      </c>
      <c r="BM29" s="2580">
        <v>27.400000000000002</v>
      </c>
      <c r="BN29" s="2497">
        <v>-1.4598540145985477E-2</v>
      </c>
      <c r="BO29" s="2349"/>
      <c r="BP29" s="2349"/>
      <c r="BQ29" s="58"/>
    </row>
    <row r="30" spans="1:69" ht="13.5" customHeight="1" x14ac:dyDescent="0.2">
      <c r="A30" s="2350" t="s">
        <v>205</v>
      </c>
      <c r="B30" s="2304"/>
      <c r="C30" s="2304"/>
      <c r="D30" s="2304"/>
      <c r="E30" s="2304"/>
      <c r="F30" s="2304"/>
      <c r="G30" s="2304"/>
      <c r="H30" s="2304"/>
      <c r="I30" s="2304"/>
      <c r="J30" s="2304"/>
      <c r="K30" s="2340"/>
      <c r="L30" s="2351" t="s">
        <v>237</v>
      </c>
      <c r="M30" s="2352">
        <f>SUM(M9:M29)</f>
        <v>615659</v>
      </c>
      <c r="N30" s="2352">
        <f>SUM(N9:N29)</f>
        <v>646868</v>
      </c>
      <c r="O30" s="2352">
        <f>SUM(O9:O29)</f>
        <v>669342</v>
      </c>
      <c r="P30" s="2352">
        <v>630434</v>
      </c>
      <c r="Q30" s="2352">
        <v>668178</v>
      </c>
      <c r="R30" s="2352">
        <v>716204</v>
      </c>
      <c r="S30" s="2352">
        <v>580839</v>
      </c>
      <c r="T30" s="2352">
        <v>507544</v>
      </c>
      <c r="U30" s="2352">
        <v>474074</v>
      </c>
      <c r="V30" s="2352">
        <v>389054</v>
      </c>
      <c r="W30" s="2316" t="s">
        <v>1239</v>
      </c>
      <c r="X30" s="2361">
        <v>7.65</v>
      </c>
      <c r="Y30" s="2361">
        <v>8.0299999999999994</v>
      </c>
      <c r="Z30" s="2361">
        <v>7.69</v>
      </c>
      <c r="AA30" s="2361" t="s">
        <v>238</v>
      </c>
      <c r="AB30" s="2361" t="s">
        <v>239</v>
      </c>
      <c r="AC30" s="2341" t="s">
        <v>240</v>
      </c>
      <c r="AD30" s="2341" t="s">
        <v>241</v>
      </c>
      <c r="AE30" s="2341" t="s">
        <v>242</v>
      </c>
      <c r="AF30" s="2341" t="s">
        <v>243</v>
      </c>
      <c r="AG30" s="2353" t="s">
        <v>244</v>
      </c>
      <c r="AH30" s="2321" t="s">
        <v>237</v>
      </c>
      <c r="AI30" s="2476">
        <v>650272</v>
      </c>
      <c r="AJ30" s="2324">
        <f>SUM(AJ9:AJ29)</f>
        <v>615659</v>
      </c>
      <c r="AK30" s="2324">
        <f>SUM(AK9:AK29)</f>
        <v>657190</v>
      </c>
      <c r="AL30" s="2324">
        <f>SUM(AL9:AL29)</f>
        <v>671236</v>
      </c>
      <c r="AM30" s="2324">
        <f>SUM(AM9:AM29)</f>
        <v>675555</v>
      </c>
      <c r="AN30" s="2324">
        <f>SUM(AN9:AN28)</f>
        <v>646868</v>
      </c>
      <c r="AO30" s="2324">
        <f>SUM(AO8:AO28)</f>
        <v>679877</v>
      </c>
      <c r="AP30" s="2324">
        <f>SUM(AP9:AP28)</f>
        <v>682652</v>
      </c>
      <c r="AQ30" s="2324">
        <f>SUM(AQ9:AQ28)</f>
        <v>725854</v>
      </c>
      <c r="AR30" s="2324">
        <f>SUM(AR9:AR28)</f>
        <v>669342</v>
      </c>
      <c r="AS30" s="2581" t="s">
        <v>416</v>
      </c>
      <c r="AT30" s="2582">
        <v>155.1</v>
      </c>
      <c r="AU30" s="2583">
        <v>154.9</v>
      </c>
      <c r="AV30" s="2527">
        <v>9.0952264661159354E-4</v>
      </c>
      <c r="AW30" s="2582">
        <v>79.7</v>
      </c>
      <c r="AX30" s="2583">
        <v>79.8</v>
      </c>
      <c r="AY30" s="2527">
        <v>-1.236921539232938E-3</v>
      </c>
      <c r="AZ30" s="2584">
        <v>82.093999999999994</v>
      </c>
      <c r="BA30" s="2585">
        <v>80.5</v>
      </c>
      <c r="BB30" s="2527">
        <v>1.9801242236024752E-2</v>
      </c>
      <c r="BC30" s="2586">
        <v>11.3</v>
      </c>
      <c r="BD30" s="2587">
        <v>11.5</v>
      </c>
      <c r="BE30" s="2527">
        <v>-1.7391304347826025E-2</v>
      </c>
      <c r="BF30" s="2588"/>
      <c r="BG30" s="2589"/>
      <c r="BH30" s="2527"/>
      <c r="BI30" s="2584">
        <v>0.20599999999996044</v>
      </c>
      <c r="BJ30" s="2590">
        <v>-0.69999999999998863</v>
      </c>
      <c r="BK30" s="2527" t="s">
        <v>427</v>
      </c>
      <c r="BL30" s="2591">
        <v>328.4</v>
      </c>
      <c r="BM30" s="2592">
        <v>326</v>
      </c>
      <c r="BN30" s="2527">
        <v>7.3619631901839797E-3</v>
      </c>
      <c r="BO30" s="2349"/>
      <c r="BP30" s="2349"/>
      <c r="BQ30" s="58"/>
    </row>
    <row r="31" spans="1:69" ht="13.5" customHeight="1" thickBot="1" x14ac:dyDescent="0.25">
      <c r="A31" s="2292"/>
      <c r="B31" s="2296">
        <v>2016</v>
      </c>
      <c r="C31" s="2296">
        <v>2015</v>
      </c>
      <c r="D31" s="2296">
        <v>2014</v>
      </c>
      <c r="E31" s="2296">
        <v>2013</v>
      </c>
      <c r="F31" s="2296">
        <v>2012</v>
      </c>
      <c r="G31" s="2296">
        <v>2011</v>
      </c>
      <c r="H31" s="2296">
        <v>2010</v>
      </c>
      <c r="I31" s="2296">
        <v>2009</v>
      </c>
      <c r="J31" s="2296">
        <v>2008</v>
      </c>
      <c r="K31" s="2296">
        <v>2007</v>
      </c>
      <c r="L31" s="2354"/>
      <c r="M31" s="2309"/>
      <c r="N31" s="2309"/>
      <c r="O31" s="2309"/>
      <c r="P31" s="2324"/>
      <c r="Q31" s="2324"/>
      <c r="R31" s="2324"/>
      <c r="S31" s="2324"/>
      <c r="T31" s="2324"/>
      <c r="U31" s="2324"/>
      <c r="V31" s="2324"/>
      <c r="W31" s="2316" t="s">
        <v>1242</v>
      </c>
      <c r="X31" s="2303">
        <v>4050</v>
      </c>
      <c r="Y31" s="2303">
        <v>4050</v>
      </c>
      <c r="Z31" s="2303">
        <v>4050</v>
      </c>
      <c r="AA31" s="2303">
        <v>4050</v>
      </c>
      <c r="AB31" s="2303">
        <v>4050</v>
      </c>
      <c r="AC31" s="2302">
        <v>4050</v>
      </c>
      <c r="AD31" s="2302">
        <v>4050</v>
      </c>
      <c r="AE31" s="2302">
        <v>4050</v>
      </c>
      <c r="AF31" s="2302">
        <v>4050</v>
      </c>
      <c r="AG31" s="2302">
        <v>4050</v>
      </c>
      <c r="AH31" s="2354"/>
      <c r="AI31" s="2477"/>
      <c r="AJ31" s="2309"/>
      <c r="AK31" s="2309"/>
      <c r="AL31" s="2309"/>
      <c r="AM31" s="2309"/>
      <c r="AN31" s="2324"/>
      <c r="AO31" s="2324"/>
      <c r="AP31" s="2324"/>
      <c r="AQ31" s="2324"/>
      <c r="AR31" s="2324"/>
      <c r="AS31" s="2533" t="s">
        <v>417</v>
      </c>
      <c r="AT31" s="2572">
        <v>6.2000000000000028</v>
      </c>
      <c r="AU31" s="2573">
        <v>6</v>
      </c>
      <c r="AV31" s="2495">
        <v>2.3067977566175069E-2</v>
      </c>
      <c r="AW31" s="2572">
        <v>35.199999999999996</v>
      </c>
      <c r="AX31" s="2573">
        <v>36</v>
      </c>
      <c r="AY31" s="2495">
        <v>-2.2762213689769495E-2</v>
      </c>
      <c r="AZ31" s="2593">
        <v>59.182000000000002</v>
      </c>
      <c r="BA31" s="2594">
        <v>47.1</v>
      </c>
      <c r="BB31" s="2497">
        <v>0.25651804670912948</v>
      </c>
      <c r="BC31" s="2595"/>
      <c r="BD31" s="2596"/>
      <c r="BE31" s="2497" t="s">
        <v>427</v>
      </c>
      <c r="BF31" s="2597"/>
      <c r="BG31" s="2598"/>
      <c r="BH31" s="2497"/>
      <c r="BI31" s="2574">
        <v>5.117999999999995</v>
      </c>
      <c r="BJ31" s="2578">
        <v>-1.6999999999999886</v>
      </c>
      <c r="BK31" s="2497" t="s">
        <v>427</v>
      </c>
      <c r="BL31" s="2579">
        <v>105.69999999999999</v>
      </c>
      <c r="BM31" s="2580">
        <v>87.4</v>
      </c>
      <c r="BN31" s="2497">
        <v>0.20938215102974808</v>
      </c>
      <c r="BO31" s="2349"/>
      <c r="BP31" s="2349"/>
      <c r="BQ31" s="58"/>
    </row>
    <row r="32" spans="1:69" ht="13.5" customHeight="1" x14ac:dyDescent="0.2">
      <c r="A32" s="2355" t="s">
        <v>245</v>
      </c>
      <c r="B32" s="2283">
        <v>0.93</v>
      </c>
      <c r="C32" s="2356" t="s">
        <v>247</v>
      </c>
      <c r="D32" s="2357" t="s">
        <v>248</v>
      </c>
      <c r="E32" s="2357" t="s">
        <v>249</v>
      </c>
      <c r="F32" s="2357" t="s">
        <v>249</v>
      </c>
      <c r="G32" s="2357" t="s">
        <v>250</v>
      </c>
      <c r="H32" s="2357" t="s">
        <v>246</v>
      </c>
      <c r="I32" s="2357" t="s">
        <v>251</v>
      </c>
      <c r="J32" s="2357" t="s">
        <v>252</v>
      </c>
      <c r="K32" s="2357" t="s">
        <v>253</v>
      </c>
      <c r="L32" s="2358"/>
      <c r="M32" s="2301"/>
      <c r="N32" s="2301"/>
      <c r="O32" s="2301"/>
      <c r="P32" s="2302"/>
      <c r="Q32" s="2302"/>
      <c r="R32" s="2302"/>
      <c r="S32" s="2302"/>
      <c r="T32" s="2302"/>
      <c r="U32" s="2302"/>
      <c r="V32" s="2302"/>
      <c r="W32" s="2359" t="s">
        <v>254</v>
      </c>
      <c r="X32" s="2303">
        <v>4039</v>
      </c>
      <c r="Y32" s="2303">
        <v>4038</v>
      </c>
      <c r="Z32" s="2303">
        <v>4038</v>
      </c>
      <c r="AA32" s="2303">
        <v>4036</v>
      </c>
      <c r="AB32" s="2303">
        <v>4034</v>
      </c>
      <c r="AC32" s="2302">
        <v>4035</v>
      </c>
      <c r="AD32" s="2302">
        <v>4033</v>
      </c>
      <c r="AE32" s="2302">
        <v>4029</v>
      </c>
      <c r="AF32" s="2302">
        <v>4032</v>
      </c>
      <c r="AG32" s="2302">
        <v>4034</v>
      </c>
      <c r="AH32" s="2360"/>
      <c r="AI32" s="2460"/>
      <c r="AJ32" s="2305"/>
      <c r="AK32" s="2305"/>
      <c r="AL32" s="2305"/>
      <c r="AM32" s="2305"/>
      <c r="AN32" s="2303"/>
      <c r="AO32" s="2303"/>
      <c r="AP32" s="2303"/>
      <c r="AQ32" s="2303"/>
      <c r="AR32" s="2303"/>
      <c r="AS32" s="2533" t="s">
        <v>418</v>
      </c>
      <c r="AT32" s="2572">
        <v>74.099999999999994</v>
      </c>
      <c r="AU32" s="2573">
        <v>74.5</v>
      </c>
      <c r="AV32" s="2599">
        <v>-4.3818614069253137E-3</v>
      </c>
      <c r="AW32" s="2572">
        <v>3.1</v>
      </c>
      <c r="AX32" s="2573">
        <v>3.3</v>
      </c>
      <c r="AY32" s="2599">
        <v>-5.0109602655832863E-2</v>
      </c>
      <c r="AZ32" s="2600">
        <v>0.2</v>
      </c>
      <c r="BA32" s="2601">
        <v>0.1</v>
      </c>
      <c r="BB32" s="2602">
        <v>1</v>
      </c>
      <c r="BC32" s="2576">
        <v>13.5</v>
      </c>
      <c r="BD32" s="2577">
        <v>13.5</v>
      </c>
      <c r="BE32" s="2602">
        <v>0</v>
      </c>
      <c r="BF32" s="2597"/>
      <c r="BG32" s="2598"/>
      <c r="BH32" s="2602"/>
      <c r="BI32" s="2603"/>
      <c r="BJ32" s="2578"/>
      <c r="BK32" s="2497" t="s">
        <v>427</v>
      </c>
      <c r="BL32" s="2579">
        <v>90.899999999999991</v>
      </c>
      <c r="BM32" s="2580">
        <v>91.399999999999991</v>
      </c>
      <c r="BN32" s="2602">
        <v>-5.470459518599563E-3</v>
      </c>
      <c r="BO32" s="2342"/>
      <c r="BP32" s="2342"/>
      <c r="BQ32" s="60"/>
    </row>
    <row r="33" spans="1:69" ht="13.5" customHeight="1" x14ac:dyDescent="0.2">
      <c r="A33" s="2298" t="s">
        <v>1241</v>
      </c>
      <c r="B33" s="2361">
        <v>10.6</v>
      </c>
      <c r="C33" s="2305" t="s">
        <v>222</v>
      </c>
      <c r="D33" s="2357" t="s">
        <v>226</v>
      </c>
      <c r="E33" s="2357" t="s">
        <v>255</v>
      </c>
      <c r="F33" s="2357" t="s">
        <v>256</v>
      </c>
      <c r="G33" s="2357" t="s">
        <v>257</v>
      </c>
      <c r="H33" s="2357" t="s">
        <v>258</v>
      </c>
      <c r="I33" s="2357" t="s">
        <v>259</v>
      </c>
      <c r="J33" s="2357" t="s">
        <v>260</v>
      </c>
      <c r="K33" s="2357" t="s">
        <v>261</v>
      </c>
      <c r="L33" s="2362" t="s">
        <v>262</v>
      </c>
      <c r="M33" s="2363"/>
      <c r="N33" s="2307"/>
      <c r="O33" s="2307"/>
      <c r="P33" s="2307"/>
      <c r="Q33" s="2302"/>
      <c r="R33" s="2302"/>
      <c r="S33" s="2302"/>
      <c r="T33" s="2302"/>
      <c r="U33" s="2302"/>
      <c r="V33" s="2302"/>
      <c r="W33" s="2359" t="s">
        <v>263</v>
      </c>
      <c r="X33" s="2364">
        <v>10.3</v>
      </c>
      <c r="Y33" s="2364">
        <v>13.9</v>
      </c>
      <c r="Z33" s="2364" t="s">
        <v>264</v>
      </c>
      <c r="AA33" s="2364" t="s">
        <v>265</v>
      </c>
      <c r="AB33" s="2364">
        <v>10.1</v>
      </c>
      <c r="AC33" s="2345" t="s">
        <v>267</v>
      </c>
      <c r="AD33" s="2345" t="s">
        <v>268</v>
      </c>
      <c r="AE33" s="2345" t="s">
        <v>269</v>
      </c>
      <c r="AF33" s="2345" t="s">
        <v>270</v>
      </c>
      <c r="AG33" s="2345" t="s">
        <v>271</v>
      </c>
      <c r="AH33" s="2308" t="s">
        <v>262</v>
      </c>
      <c r="AI33" s="2477"/>
      <c r="AJ33" s="2309"/>
      <c r="AK33" s="2309"/>
      <c r="AL33" s="2309"/>
      <c r="AM33" s="2309"/>
      <c r="AN33" s="2309"/>
      <c r="AO33" s="2303"/>
      <c r="AP33" s="2303"/>
      <c r="AQ33" s="2303"/>
      <c r="AR33" s="2303"/>
      <c r="AS33" s="2581" t="s">
        <v>419</v>
      </c>
      <c r="AT33" s="2582">
        <v>80.3</v>
      </c>
      <c r="AU33" s="2583">
        <v>80.5</v>
      </c>
      <c r="AV33" s="2604">
        <v>-2.3358395877633997E-3</v>
      </c>
      <c r="AW33" s="2582">
        <v>38.299999999999997</v>
      </c>
      <c r="AX33" s="2583">
        <v>39.299999999999997</v>
      </c>
      <c r="AY33" s="2604">
        <v>-2.5040427387440611E-2</v>
      </c>
      <c r="AZ33" s="2605">
        <v>59.382000000000005</v>
      </c>
      <c r="BA33" s="2606">
        <v>47.2</v>
      </c>
      <c r="BB33" s="2604">
        <v>0.25809322033898319</v>
      </c>
      <c r="BC33" s="2586">
        <v>13.5</v>
      </c>
      <c r="BD33" s="2587">
        <v>13.5</v>
      </c>
      <c r="BE33" s="2604">
        <v>0</v>
      </c>
      <c r="BF33" s="2588"/>
      <c r="BG33" s="2589"/>
      <c r="BH33" s="2604"/>
      <c r="BI33" s="2584">
        <v>5.117999999999995</v>
      </c>
      <c r="BJ33" s="2590">
        <v>-1.6999999999999886</v>
      </c>
      <c r="BK33" s="2527" t="s">
        <v>427</v>
      </c>
      <c r="BL33" s="2607">
        <v>196.6</v>
      </c>
      <c r="BM33" s="2608">
        <v>178.8</v>
      </c>
      <c r="BN33" s="2604">
        <v>9.9552572706935016E-2</v>
      </c>
      <c r="BO33" s="2349"/>
      <c r="BP33" s="2349"/>
      <c r="BQ33" s="58"/>
    </row>
    <row r="34" spans="1:69" ht="13.5" customHeight="1" x14ac:dyDescent="0.2">
      <c r="A34" s="2298" t="s">
        <v>228</v>
      </c>
      <c r="B34" s="2305">
        <v>16.3</v>
      </c>
      <c r="C34" s="2305" t="s">
        <v>273</v>
      </c>
      <c r="D34" s="2364" t="s">
        <v>274</v>
      </c>
      <c r="E34" s="2303" t="s">
        <v>275</v>
      </c>
      <c r="F34" s="2364">
        <v>21</v>
      </c>
      <c r="G34" s="2303" t="s">
        <v>276</v>
      </c>
      <c r="H34" s="2303" t="s">
        <v>236</v>
      </c>
      <c r="I34" s="2303" t="s">
        <v>277</v>
      </c>
      <c r="J34" s="2303" t="s">
        <v>278</v>
      </c>
      <c r="K34" s="2303" t="s">
        <v>279</v>
      </c>
      <c r="M34" s="2365"/>
      <c r="N34" s="2365"/>
      <c r="O34" s="2365"/>
      <c r="P34" s="2365"/>
      <c r="Q34" s="2282"/>
      <c r="R34" s="2282"/>
      <c r="S34" s="2282"/>
      <c r="T34" s="2282"/>
      <c r="U34" s="2282"/>
      <c r="V34" s="2282"/>
      <c r="W34" s="2316" t="s">
        <v>280</v>
      </c>
      <c r="X34" s="2388">
        <v>330.1</v>
      </c>
      <c r="Y34" s="2388">
        <v>322.7</v>
      </c>
      <c r="Z34" s="2388" t="s">
        <v>281</v>
      </c>
      <c r="AA34" s="2388" t="s">
        <v>282</v>
      </c>
      <c r="AB34" s="2388" t="s">
        <v>283</v>
      </c>
      <c r="AC34" s="2301" t="s">
        <v>284</v>
      </c>
      <c r="AD34" s="2346" t="s">
        <v>285</v>
      </c>
      <c r="AE34" s="2301" t="s">
        <v>286</v>
      </c>
      <c r="AF34" s="2345">
        <v>290</v>
      </c>
      <c r="AG34" s="2345" t="s">
        <v>287</v>
      </c>
      <c r="AH34" s="2273"/>
      <c r="AI34" s="2460"/>
      <c r="AJ34" s="2305"/>
      <c r="AK34" s="2305"/>
      <c r="AL34" s="2305"/>
      <c r="AM34" s="2305"/>
      <c r="AN34" s="2305"/>
      <c r="AO34" s="2305"/>
      <c r="AP34" s="2305"/>
      <c r="AQ34" s="2305"/>
      <c r="AR34" s="2305"/>
      <c r="AS34" s="2609"/>
      <c r="AT34" s="2610"/>
      <c r="AU34" s="2610"/>
      <c r="AV34" s="2610"/>
      <c r="AW34" s="2610"/>
      <c r="AX34" s="2610"/>
      <c r="AY34" s="2610"/>
      <c r="AZ34" s="2610"/>
      <c r="BA34" s="2610"/>
      <c r="BB34" s="2610"/>
      <c r="BC34" s="2610"/>
      <c r="BD34" s="2610"/>
      <c r="BE34" s="2610"/>
      <c r="BF34" s="2610"/>
      <c r="BG34" s="2610"/>
      <c r="BH34" s="2610"/>
      <c r="BI34" s="2610"/>
      <c r="BJ34" s="2610"/>
      <c r="BK34" s="2610"/>
      <c r="BL34" s="2611"/>
      <c r="BM34" s="2611"/>
      <c r="BN34" s="2611"/>
      <c r="BO34" s="2349"/>
      <c r="BP34" s="2349"/>
      <c r="BQ34" s="70"/>
    </row>
    <row r="35" spans="1:69" ht="13.5" customHeight="1" x14ac:dyDescent="0.2">
      <c r="A35" s="2366" t="s">
        <v>1345</v>
      </c>
      <c r="B35" s="2305">
        <v>0.65</v>
      </c>
      <c r="C35" s="2305" t="s">
        <v>289</v>
      </c>
      <c r="D35" s="2357" t="s">
        <v>290</v>
      </c>
      <c r="E35" s="2303" t="s">
        <v>291</v>
      </c>
      <c r="F35" s="2303" t="s">
        <v>292</v>
      </c>
      <c r="G35" s="2303" t="s">
        <v>293</v>
      </c>
      <c r="H35" s="2303" t="s">
        <v>294</v>
      </c>
      <c r="I35" s="2303" t="s">
        <v>213</v>
      </c>
      <c r="J35" s="2357" t="s">
        <v>295</v>
      </c>
      <c r="K35" s="2357" t="s">
        <v>296</v>
      </c>
      <c r="L35" s="2316" t="s">
        <v>297</v>
      </c>
      <c r="M35" s="2367">
        <v>38136</v>
      </c>
      <c r="N35" s="2367">
        <v>44209</v>
      </c>
      <c r="O35" s="2367">
        <v>56322</v>
      </c>
      <c r="P35" s="2367">
        <v>59090</v>
      </c>
      <c r="Q35" s="2302">
        <v>55426</v>
      </c>
      <c r="R35" s="2302">
        <v>55316</v>
      </c>
      <c r="S35" s="2302">
        <v>40736</v>
      </c>
      <c r="T35" s="2302">
        <v>52190</v>
      </c>
      <c r="U35" s="2302">
        <v>51932</v>
      </c>
      <c r="V35" s="2302">
        <v>30077</v>
      </c>
      <c r="W35" s="2316" t="s">
        <v>1240</v>
      </c>
      <c r="X35" s="2305">
        <v>51</v>
      </c>
      <c r="Y35" s="2461">
        <v>51</v>
      </c>
      <c r="Z35" s="2461">
        <v>48</v>
      </c>
      <c r="AA35" s="2461">
        <v>50</v>
      </c>
      <c r="AB35" s="2305">
        <v>51</v>
      </c>
      <c r="AC35" s="2301">
        <v>49</v>
      </c>
      <c r="AD35" s="2301">
        <v>49</v>
      </c>
      <c r="AE35" s="2301">
        <v>47</v>
      </c>
      <c r="AF35" s="2301">
        <v>44</v>
      </c>
      <c r="AG35" s="2301">
        <v>49</v>
      </c>
      <c r="AH35" s="2298" t="s">
        <v>297</v>
      </c>
      <c r="AI35" s="2463">
        <v>70295</v>
      </c>
      <c r="AJ35" s="2303">
        <v>38136</v>
      </c>
      <c r="AK35" s="2303">
        <v>58387</v>
      </c>
      <c r="AL35" s="2303">
        <v>63599</v>
      </c>
      <c r="AM35" s="2303">
        <v>58523</v>
      </c>
      <c r="AN35" s="2303">
        <v>44209</v>
      </c>
      <c r="AO35" s="2303">
        <v>63920</v>
      </c>
      <c r="AP35" s="2303">
        <v>63894</v>
      </c>
      <c r="AQ35" s="2303">
        <v>65868</v>
      </c>
      <c r="AR35" s="2303">
        <v>56322</v>
      </c>
      <c r="AS35" s="2706" t="s">
        <v>127</v>
      </c>
      <c r="AT35" s="2707"/>
      <c r="AU35" s="2707"/>
      <c r="AV35" s="2707"/>
      <c r="AW35" s="2707"/>
      <c r="AX35" s="2707"/>
      <c r="AY35" s="2707"/>
      <c r="AZ35" s="2707"/>
      <c r="BA35" s="2707"/>
      <c r="BB35" s="2707"/>
      <c r="BC35" s="2707"/>
      <c r="BD35" s="2707"/>
      <c r="BE35" s="2707"/>
      <c r="BF35" s="2707"/>
      <c r="BG35" s="2707"/>
      <c r="BH35" s="2707"/>
      <c r="BI35" s="2707"/>
      <c r="BJ35" s="2707"/>
      <c r="BK35" s="2707"/>
      <c r="BL35" s="2707"/>
      <c r="BM35" s="2707"/>
      <c r="BN35" s="2708"/>
      <c r="BO35" s="2342"/>
      <c r="BP35" s="2342"/>
      <c r="BQ35" s="72"/>
    </row>
    <row r="36" spans="1:69" ht="13.5" customHeight="1" x14ac:dyDescent="0.2">
      <c r="A36" s="2298" t="s">
        <v>1239</v>
      </c>
      <c r="B36" s="2361">
        <v>8.0299999999999994</v>
      </c>
      <c r="C36" s="2361" t="s">
        <v>240</v>
      </c>
      <c r="D36" s="2361">
        <v>7.4</v>
      </c>
      <c r="E36" s="2361" t="s">
        <v>301</v>
      </c>
      <c r="F36" s="2361" t="s">
        <v>302</v>
      </c>
      <c r="G36" s="2361" t="s">
        <v>303</v>
      </c>
      <c r="H36" s="2361" t="s">
        <v>304</v>
      </c>
      <c r="I36" s="2361" t="s">
        <v>305</v>
      </c>
      <c r="J36" s="2361" t="s">
        <v>306</v>
      </c>
      <c r="K36" s="2361" t="s">
        <v>307</v>
      </c>
      <c r="L36" s="2316" t="s">
        <v>308</v>
      </c>
      <c r="M36" s="2367">
        <v>174028</v>
      </c>
      <c r="N36" s="2367">
        <v>189049</v>
      </c>
      <c r="O36" s="2367">
        <v>197254</v>
      </c>
      <c r="P36" s="2367">
        <v>200743</v>
      </c>
      <c r="Q36" s="2302">
        <v>200678</v>
      </c>
      <c r="R36" s="2302">
        <v>190092</v>
      </c>
      <c r="S36" s="2302">
        <v>176390</v>
      </c>
      <c r="T36" s="2302">
        <v>153577</v>
      </c>
      <c r="U36" s="2302">
        <v>148591</v>
      </c>
      <c r="V36" s="2302">
        <v>142329</v>
      </c>
      <c r="W36" s="2316" t="s">
        <v>1229</v>
      </c>
      <c r="X36" s="2305">
        <v>14</v>
      </c>
      <c r="Y36" s="2305">
        <v>16</v>
      </c>
      <c r="Z36" s="2305">
        <v>16</v>
      </c>
      <c r="AA36" s="2305">
        <v>15</v>
      </c>
      <c r="AB36" s="2305">
        <v>13</v>
      </c>
      <c r="AC36" s="2301">
        <v>17</v>
      </c>
      <c r="AD36" s="2301">
        <v>13</v>
      </c>
      <c r="AE36" s="2368">
        <v>12</v>
      </c>
      <c r="AF36" s="2368">
        <v>14</v>
      </c>
      <c r="AG36" s="2368">
        <v>15</v>
      </c>
      <c r="AH36" s="2298" t="s">
        <v>308</v>
      </c>
      <c r="AI36" s="2463">
        <v>190855</v>
      </c>
      <c r="AJ36" s="2303">
        <v>174028</v>
      </c>
      <c r="AK36" s="2303">
        <v>187411</v>
      </c>
      <c r="AL36" s="2303">
        <v>195960</v>
      </c>
      <c r="AM36" s="2303">
        <v>202819</v>
      </c>
      <c r="AN36" s="2303">
        <v>189049</v>
      </c>
      <c r="AO36" s="2303">
        <v>204049</v>
      </c>
      <c r="AP36" s="2303">
        <v>206402</v>
      </c>
      <c r="AQ36" s="2303">
        <v>204155</v>
      </c>
      <c r="AR36" s="2303">
        <v>197254</v>
      </c>
      <c r="AS36" s="2709"/>
      <c r="AT36" s="2710"/>
      <c r="AU36" s="2710"/>
      <c r="AV36" s="2710"/>
      <c r="AW36" s="2710"/>
      <c r="AX36" s="2710"/>
      <c r="AY36" s="2710"/>
      <c r="AZ36" s="2710"/>
      <c r="BA36" s="2710"/>
      <c r="BB36" s="2710"/>
      <c r="BC36" s="2710"/>
      <c r="BD36" s="2710"/>
      <c r="BE36" s="2710"/>
      <c r="BF36" s="2710"/>
      <c r="BG36" s="2710"/>
      <c r="BH36" s="2710"/>
      <c r="BI36" s="2710"/>
      <c r="BJ36" s="2710"/>
      <c r="BK36" s="2710"/>
      <c r="BL36" s="2710"/>
      <c r="BM36" s="2710"/>
      <c r="BN36" s="2711"/>
      <c r="BO36" s="2369"/>
      <c r="BP36" s="2369"/>
      <c r="BQ36" s="2369"/>
    </row>
    <row r="37" spans="1:69" s="2378" customFormat="1" ht="19.5" customHeight="1" x14ac:dyDescent="0.2">
      <c r="A37" s="2370" t="s">
        <v>1238</v>
      </c>
      <c r="B37" s="2331">
        <v>4050</v>
      </c>
      <c r="C37" s="2331">
        <v>4050</v>
      </c>
      <c r="D37" s="2331">
        <v>4050</v>
      </c>
      <c r="E37" s="2331">
        <v>4050</v>
      </c>
      <c r="F37" s="2331">
        <v>4050</v>
      </c>
      <c r="G37" s="2331">
        <v>4047</v>
      </c>
      <c r="H37" s="2331">
        <v>4043</v>
      </c>
      <c r="I37" s="2331">
        <v>4037</v>
      </c>
      <c r="J37" s="2331">
        <v>2600</v>
      </c>
      <c r="K37" s="2331">
        <v>2597</v>
      </c>
      <c r="L37" s="2327" t="s">
        <v>310</v>
      </c>
      <c r="M37" s="2371">
        <v>23580</v>
      </c>
      <c r="N37" s="2371">
        <v>21088</v>
      </c>
      <c r="O37" s="2372"/>
      <c r="P37" s="2372"/>
      <c r="Q37" s="2373"/>
      <c r="R37" s="2373"/>
      <c r="S37" s="2373"/>
      <c r="T37" s="2373"/>
      <c r="U37" s="2373"/>
      <c r="V37" s="2373"/>
      <c r="W37" s="2327" t="s">
        <v>1237</v>
      </c>
      <c r="X37" s="2462">
        <v>18.8</v>
      </c>
      <c r="Y37" s="2462">
        <v>18.399999999999999</v>
      </c>
      <c r="Z37" s="2462" t="s">
        <v>311</v>
      </c>
      <c r="AA37" s="2462" t="s">
        <v>312</v>
      </c>
      <c r="AB37" s="2462" t="s">
        <v>313</v>
      </c>
      <c r="AC37" s="2374" t="s">
        <v>314</v>
      </c>
      <c r="AD37" s="2374" t="s">
        <v>315</v>
      </c>
      <c r="AE37" s="2374">
        <v>16</v>
      </c>
      <c r="AF37" s="2374" t="s">
        <v>316</v>
      </c>
      <c r="AG37" s="2374" t="s">
        <v>317</v>
      </c>
      <c r="AH37" s="2328" t="s">
        <v>310</v>
      </c>
      <c r="AI37" s="2335">
        <v>24922</v>
      </c>
      <c r="AJ37" s="2331">
        <v>23580</v>
      </c>
      <c r="AK37" s="2331">
        <v>23633</v>
      </c>
      <c r="AL37" s="2331">
        <v>22463</v>
      </c>
      <c r="AM37" s="2331">
        <v>21340</v>
      </c>
      <c r="AN37" s="2375">
        <v>21088</v>
      </c>
      <c r="AO37" s="2375">
        <v>19883</v>
      </c>
      <c r="AP37" s="2303">
        <v>20862</v>
      </c>
      <c r="AQ37" s="2303">
        <v>21055</v>
      </c>
      <c r="AR37" s="2375"/>
      <c r="AS37" s="2480"/>
      <c r="AT37" s="2695" t="s">
        <v>1198</v>
      </c>
      <c r="AU37" s="2696"/>
      <c r="AV37" s="2697"/>
      <c r="AW37" s="2695" t="s">
        <v>1236</v>
      </c>
      <c r="AX37" s="2696"/>
      <c r="AY37" s="2697"/>
      <c r="AZ37" s="2695" t="s">
        <v>328</v>
      </c>
      <c r="BA37" s="2696"/>
      <c r="BB37" s="2697"/>
      <c r="BC37" s="2695" t="s">
        <v>395</v>
      </c>
      <c r="BD37" s="2696"/>
      <c r="BE37" s="2697"/>
      <c r="BF37" s="2695" t="s">
        <v>1235</v>
      </c>
      <c r="BG37" s="2696"/>
      <c r="BH37" s="2697"/>
      <c r="BI37" s="2695" t="s">
        <v>1234</v>
      </c>
      <c r="BJ37" s="2696"/>
      <c r="BK37" s="2697"/>
      <c r="BL37" s="2695" t="s">
        <v>127</v>
      </c>
      <c r="BM37" s="2696"/>
      <c r="BN37" s="2697"/>
      <c r="BO37" s="2376"/>
      <c r="BP37" s="2376"/>
      <c r="BQ37" s="2377"/>
    </row>
    <row r="38" spans="1:69" ht="13.5" customHeight="1" x14ac:dyDescent="0.2">
      <c r="A38" s="2379" t="s">
        <v>254</v>
      </c>
      <c r="B38" s="2303">
        <v>4037</v>
      </c>
      <c r="C38" s="2303">
        <v>4031</v>
      </c>
      <c r="D38" s="2303">
        <v>4031</v>
      </c>
      <c r="E38" s="2303">
        <v>4020</v>
      </c>
      <c r="F38" s="2303">
        <v>4026</v>
      </c>
      <c r="G38" s="2303">
        <v>4026</v>
      </c>
      <c r="H38" s="2303">
        <v>4022</v>
      </c>
      <c r="I38" s="2303">
        <v>3846</v>
      </c>
      <c r="J38" s="2303">
        <v>3355</v>
      </c>
      <c r="K38" s="2303">
        <v>3352</v>
      </c>
      <c r="L38" s="2316" t="s">
        <v>320</v>
      </c>
      <c r="M38" s="2367">
        <v>41210</v>
      </c>
      <c r="N38" s="2367">
        <v>38707</v>
      </c>
      <c r="O38" s="2367">
        <v>51843</v>
      </c>
      <c r="P38" s="2367">
        <v>47226</v>
      </c>
      <c r="Q38" s="2302">
        <v>45320</v>
      </c>
      <c r="R38" s="2302">
        <v>40715</v>
      </c>
      <c r="S38" s="2302">
        <v>38766</v>
      </c>
      <c r="T38" s="2302">
        <v>33831</v>
      </c>
      <c r="U38" s="2302">
        <v>29238</v>
      </c>
      <c r="V38" s="2302">
        <v>32280</v>
      </c>
      <c r="W38" s="2380" t="s">
        <v>1350</v>
      </c>
      <c r="X38" s="2388">
        <v>21</v>
      </c>
      <c r="Y38" s="2388">
        <v>20.7</v>
      </c>
      <c r="Z38" s="2388" t="s">
        <v>321</v>
      </c>
      <c r="AA38" s="2388" t="s">
        <v>322</v>
      </c>
      <c r="AB38" s="2388" t="s">
        <v>323</v>
      </c>
      <c r="AC38" s="2301" t="s">
        <v>324</v>
      </c>
      <c r="AD38" s="2301" t="s">
        <v>325</v>
      </c>
      <c r="AE38" s="2346" t="s">
        <v>311</v>
      </c>
      <c r="AF38" s="2345" t="s">
        <v>326</v>
      </c>
      <c r="AG38" s="2345" t="s">
        <v>327</v>
      </c>
      <c r="AH38" s="2298" t="s">
        <v>320</v>
      </c>
      <c r="AI38" s="2463">
        <v>41831</v>
      </c>
      <c r="AJ38" s="2303">
        <v>41210</v>
      </c>
      <c r="AK38" s="2303">
        <v>40086</v>
      </c>
      <c r="AL38" s="2303">
        <v>39159</v>
      </c>
      <c r="AM38" s="2303">
        <v>39255</v>
      </c>
      <c r="AN38" s="2303">
        <v>38707</v>
      </c>
      <c r="AO38" s="2303">
        <v>37894</v>
      </c>
      <c r="AP38" s="2303">
        <v>39133</v>
      </c>
      <c r="AQ38" s="2303">
        <v>39819</v>
      </c>
      <c r="AR38" s="2375">
        <v>51843</v>
      </c>
      <c r="AS38" s="2481"/>
      <c r="AT38" s="2612" t="s">
        <v>1473</v>
      </c>
      <c r="AU38" s="2613"/>
      <c r="AV38" s="2614"/>
      <c r="AW38" s="2612" t="str">
        <f>AT38</f>
        <v>Jan-Mar</v>
      </c>
      <c r="AX38" s="2613"/>
      <c r="AY38" s="2614"/>
      <c r="AZ38" s="2612" t="str">
        <f>AT38</f>
        <v>Jan-Mar</v>
      </c>
      <c r="BA38" s="2613"/>
      <c r="BB38" s="2614"/>
      <c r="BC38" s="2612" t="str">
        <f>AT38</f>
        <v>Jan-Mar</v>
      </c>
      <c r="BD38" s="2613"/>
      <c r="BE38" s="2614"/>
      <c r="BF38" s="2612" t="str">
        <f>AT38</f>
        <v>Jan-Mar</v>
      </c>
      <c r="BG38" s="2613"/>
      <c r="BH38" s="2614"/>
      <c r="BI38" s="2612" t="str">
        <f>AT38</f>
        <v>Jan-Mar</v>
      </c>
      <c r="BJ38" s="2613"/>
      <c r="BK38" s="2614"/>
      <c r="BL38" s="2698" t="str">
        <f>AT38</f>
        <v>Jan-Mar</v>
      </c>
      <c r="BM38" s="2699"/>
      <c r="BN38" s="2614"/>
      <c r="BO38" s="2381"/>
      <c r="BP38" s="2382"/>
      <c r="BQ38" s="2382"/>
    </row>
    <row r="39" spans="1:69" ht="13.5" customHeight="1" x14ac:dyDescent="0.2">
      <c r="A39" s="2298" t="s">
        <v>263</v>
      </c>
      <c r="B39" s="2364">
        <v>12.3</v>
      </c>
      <c r="C39" s="2305" t="s">
        <v>330</v>
      </c>
      <c r="D39" s="2364" t="s">
        <v>331</v>
      </c>
      <c r="E39" s="2364">
        <v>11</v>
      </c>
      <c r="F39" s="2303" t="s">
        <v>264</v>
      </c>
      <c r="G39" s="2303" t="s">
        <v>332</v>
      </c>
      <c r="H39" s="2303" t="s">
        <v>333</v>
      </c>
      <c r="I39" s="2303" t="s">
        <v>334</v>
      </c>
      <c r="J39" s="2303" t="s">
        <v>335</v>
      </c>
      <c r="K39" s="2303" t="s">
        <v>336</v>
      </c>
      <c r="L39" s="2316" t="s">
        <v>337</v>
      </c>
      <c r="M39" s="2367">
        <v>191750</v>
      </c>
      <c r="N39" s="2367">
        <v>201937</v>
      </c>
      <c r="O39" s="2367">
        <v>194274</v>
      </c>
      <c r="P39" s="2367">
        <v>185602</v>
      </c>
      <c r="Q39" s="2302">
        <v>183908</v>
      </c>
      <c r="R39" s="2302">
        <v>179950</v>
      </c>
      <c r="S39" s="2302">
        <v>151578</v>
      </c>
      <c r="T39" s="2302">
        <v>130519</v>
      </c>
      <c r="U39" s="2302">
        <v>108989</v>
      </c>
      <c r="V39" s="2302">
        <v>99792</v>
      </c>
      <c r="W39" s="2380" t="s">
        <v>1351</v>
      </c>
      <c r="X39" s="2305">
        <v>24.3</v>
      </c>
      <c r="Y39" s="2305">
        <v>24.7</v>
      </c>
      <c r="Z39" s="2305" t="s">
        <v>338</v>
      </c>
      <c r="AA39" s="2305" t="s">
        <v>234</v>
      </c>
      <c r="AB39" s="2305" t="s">
        <v>339</v>
      </c>
      <c r="AC39" s="2301" t="s">
        <v>340</v>
      </c>
      <c r="AD39" s="2301" t="s">
        <v>341</v>
      </c>
      <c r="AE39" s="2301" t="s">
        <v>342</v>
      </c>
      <c r="AF39" s="2345" t="s">
        <v>343</v>
      </c>
      <c r="AG39" s="2345" t="s">
        <v>342</v>
      </c>
      <c r="AH39" s="2298" t="s">
        <v>337</v>
      </c>
      <c r="AI39" s="2463">
        <v>188441</v>
      </c>
      <c r="AJ39" s="2303">
        <v>191750</v>
      </c>
      <c r="AK39" s="2303">
        <v>191380</v>
      </c>
      <c r="AL39" s="2303">
        <v>188003</v>
      </c>
      <c r="AM39" s="2303">
        <v>192764</v>
      </c>
      <c r="AN39" s="2303">
        <v>201937</v>
      </c>
      <c r="AO39" s="2303">
        <v>192003</v>
      </c>
      <c r="AP39" s="2303">
        <v>196467</v>
      </c>
      <c r="AQ39" s="2303">
        <v>199256</v>
      </c>
      <c r="AR39" s="2303">
        <v>194274</v>
      </c>
      <c r="AS39" s="2486" t="s">
        <v>130</v>
      </c>
      <c r="AT39" s="2615">
        <v>2017</v>
      </c>
      <c r="AU39" s="2616">
        <v>2016</v>
      </c>
      <c r="AV39" s="2617" t="s">
        <v>1233</v>
      </c>
      <c r="AW39" s="2615">
        <v>2017</v>
      </c>
      <c r="AX39" s="2616">
        <v>2016</v>
      </c>
      <c r="AY39" s="2617" t="s">
        <v>1233</v>
      </c>
      <c r="AZ39" s="2615">
        <v>2017</v>
      </c>
      <c r="BA39" s="2616">
        <v>2016</v>
      </c>
      <c r="BB39" s="2617" t="s">
        <v>1233</v>
      </c>
      <c r="BC39" s="2615">
        <v>2017</v>
      </c>
      <c r="BD39" s="2616">
        <v>2016</v>
      </c>
      <c r="BE39" s="2617" t="s">
        <v>1233</v>
      </c>
      <c r="BF39" s="2615">
        <v>2017</v>
      </c>
      <c r="BG39" s="2616">
        <v>2016</v>
      </c>
      <c r="BH39" s="2617" t="s">
        <v>1233</v>
      </c>
      <c r="BI39" s="2618">
        <v>2017</v>
      </c>
      <c r="BJ39" s="2619">
        <v>2016</v>
      </c>
      <c r="BK39" s="2617" t="s">
        <v>1233</v>
      </c>
      <c r="BL39" s="2615">
        <v>2017</v>
      </c>
      <c r="BM39" s="2616">
        <v>2016</v>
      </c>
      <c r="BN39" s="2617" t="s">
        <v>1233</v>
      </c>
      <c r="BO39" s="2383"/>
      <c r="BP39" s="2384"/>
      <c r="BQ39" s="2385"/>
    </row>
    <row r="40" spans="1:69" ht="13.5" customHeight="1" x14ac:dyDescent="0.2">
      <c r="A40" s="2379" t="s">
        <v>280</v>
      </c>
      <c r="B40" s="2364">
        <v>322.7</v>
      </c>
      <c r="C40" s="2305" t="s">
        <v>284</v>
      </c>
      <c r="D40" s="2364" t="s">
        <v>287</v>
      </c>
      <c r="E40" s="2364" t="s">
        <v>345</v>
      </c>
      <c r="F40" s="2364" t="s">
        <v>346</v>
      </c>
      <c r="G40" s="2303" t="s">
        <v>347</v>
      </c>
      <c r="H40" s="2364">
        <v>191</v>
      </c>
      <c r="I40" s="2303" t="s">
        <v>348</v>
      </c>
      <c r="J40" s="2303" t="s">
        <v>349</v>
      </c>
      <c r="K40" s="2303" t="s">
        <v>350</v>
      </c>
      <c r="L40" s="2316" t="s">
        <v>185</v>
      </c>
      <c r="M40" s="2367">
        <v>68636</v>
      </c>
      <c r="N40" s="2367">
        <v>79505</v>
      </c>
      <c r="O40" s="2367">
        <v>97340</v>
      </c>
      <c r="P40" s="2367">
        <v>65924</v>
      </c>
      <c r="Q40" s="2302">
        <v>114203</v>
      </c>
      <c r="R40" s="2302">
        <v>167390</v>
      </c>
      <c r="S40" s="2302">
        <v>95887</v>
      </c>
      <c r="T40" s="2302">
        <v>73043</v>
      </c>
      <c r="U40" s="2302">
        <v>85538</v>
      </c>
      <c r="V40" s="2302">
        <v>33023</v>
      </c>
      <c r="W40" s="2380" t="s">
        <v>1352</v>
      </c>
      <c r="X40" s="2463">
        <v>28081</v>
      </c>
      <c r="Y40" s="2303">
        <v>27554</v>
      </c>
      <c r="Z40" s="2303">
        <v>27360</v>
      </c>
      <c r="AA40" s="2303">
        <v>26958</v>
      </c>
      <c r="AB40" s="2303">
        <v>26716</v>
      </c>
      <c r="AC40" s="2302">
        <v>26516</v>
      </c>
      <c r="AD40" s="2302">
        <v>26744</v>
      </c>
      <c r="AE40" s="2302">
        <v>26878</v>
      </c>
      <c r="AF40" s="2302">
        <v>26240</v>
      </c>
      <c r="AG40" s="2302">
        <v>25588</v>
      </c>
      <c r="AH40" s="2298" t="s">
        <v>185</v>
      </c>
      <c r="AI40" s="2463">
        <v>56109</v>
      </c>
      <c r="AJ40" s="2303">
        <v>68636</v>
      </c>
      <c r="AK40" s="2303">
        <v>77400</v>
      </c>
      <c r="AL40" s="2303">
        <v>83037</v>
      </c>
      <c r="AM40" s="2303">
        <v>87403</v>
      </c>
      <c r="AN40" s="2303">
        <v>79505</v>
      </c>
      <c r="AO40" s="2303">
        <v>87110</v>
      </c>
      <c r="AP40" s="2303">
        <v>83904</v>
      </c>
      <c r="AQ40" s="2303">
        <v>119676</v>
      </c>
      <c r="AR40" s="2303">
        <v>97340</v>
      </c>
      <c r="AS40" s="2492" t="s">
        <v>1232</v>
      </c>
      <c r="AT40" s="2493">
        <v>560</v>
      </c>
      <c r="AU40" s="2494">
        <v>512</v>
      </c>
      <c r="AV40" s="2495">
        <v>9.4743390187617793E-2</v>
      </c>
      <c r="AW40" s="2493">
        <v>279</v>
      </c>
      <c r="AX40" s="2494">
        <v>278</v>
      </c>
      <c r="AY40" s="2495">
        <v>1.3068722188871451E-3</v>
      </c>
      <c r="AZ40" s="2496">
        <v>200</v>
      </c>
      <c r="BA40" s="2494">
        <v>214</v>
      </c>
      <c r="BB40" s="2620">
        <v>-6.5420560747663545E-2</v>
      </c>
      <c r="BC40" s="2496">
        <v>29</v>
      </c>
      <c r="BD40" s="2499">
        <v>26</v>
      </c>
      <c r="BE40" s="2497">
        <v>0.11538461538461539</v>
      </c>
      <c r="BF40" s="2498">
        <v>126</v>
      </c>
      <c r="BG40" s="2499">
        <v>130.80000000000001</v>
      </c>
      <c r="BH40" s="2495">
        <v>-3.6697247706422104E-2</v>
      </c>
      <c r="BI40" s="2539">
        <v>3</v>
      </c>
      <c r="BJ40" s="2621">
        <v>7.2000000000000455</v>
      </c>
      <c r="BK40" s="2541">
        <v>-0.58333333333333592</v>
      </c>
      <c r="BL40" s="2496">
        <v>1197</v>
      </c>
      <c r="BM40" s="2494">
        <v>1168</v>
      </c>
      <c r="BN40" s="2497">
        <v>2.482876712328767E-2</v>
      </c>
      <c r="BO40" s="2386"/>
      <c r="BP40" s="2386"/>
      <c r="BQ40" s="2387"/>
    </row>
    <row r="41" spans="1:69" ht="20.25" customHeight="1" x14ac:dyDescent="0.2">
      <c r="A41" s="2298" t="s">
        <v>1231</v>
      </c>
      <c r="B41" s="2303">
        <v>50</v>
      </c>
      <c r="C41" s="2305">
        <v>47</v>
      </c>
      <c r="D41" s="2303">
        <v>49</v>
      </c>
      <c r="E41" s="2303">
        <v>51</v>
      </c>
      <c r="F41" s="2303">
        <v>51</v>
      </c>
      <c r="G41" s="2303">
        <v>55</v>
      </c>
      <c r="H41" s="2303">
        <v>52</v>
      </c>
      <c r="I41" s="2303">
        <v>50</v>
      </c>
      <c r="J41" s="2303">
        <v>53</v>
      </c>
      <c r="K41" s="2303">
        <v>52</v>
      </c>
      <c r="L41" s="2327" t="s">
        <v>187</v>
      </c>
      <c r="M41" s="2371">
        <v>2466</v>
      </c>
      <c r="N41" s="2371">
        <v>2594</v>
      </c>
      <c r="O41" s="2371">
        <v>3418</v>
      </c>
      <c r="P41" s="2371">
        <v>1734</v>
      </c>
      <c r="Q41" s="2302">
        <v>1940</v>
      </c>
      <c r="R41" s="2302">
        <v>1274</v>
      </c>
      <c r="S41" s="2302">
        <v>898</v>
      </c>
      <c r="T41" s="2302">
        <v>874</v>
      </c>
      <c r="U41" s="2302">
        <v>532</v>
      </c>
      <c r="V41" s="2302">
        <v>-323</v>
      </c>
      <c r="W41" s="2316" t="s">
        <v>1230</v>
      </c>
      <c r="X41" s="2303">
        <v>134</v>
      </c>
      <c r="Y41" s="2303">
        <v>133</v>
      </c>
      <c r="Z41" s="2303">
        <v>136</v>
      </c>
      <c r="AA41" s="2303">
        <v>143</v>
      </c>
      <c r="AB41" s="2303">
        <v>143</v>
      </c>
      <c r="AC41" s="2302">
        <v>143</v>
      </c>
      <c r="AD41" s="2302">
        <v>147</v>
      </c>
      <c r="AE41" s="2302">
        <v>150</v>
      </c>
      <c r="AF41" s="2302">
        <v>152</v>
      </c>
      <c r="AG41" s="2302">
        <v>145</v>
      </c>
      <c r="AH41" s="2328" t="s">
        <v>187</v>
      </c>
      <c r="AI41" s="2335">
        <v>2195</v>
      </c>
      <c r="AJ41" s="2331">
        <v>2466</v>
      </c>
      <c r="AK41" s="2331">
        <v>3678</v>
      </c>
      <c r="AL41" s="2331">
        <v>3920</v>
      </c>
      <c r="AM41" s="2331">
        <v>3496</v>
      </c>
      <c r="AN41" s="2331">
        <v>2594</v>
      </c>
      <c r="AO41" s="2303">
        <v>3010</v>
      </c>
      <c r="AP41" s="2303">
        <v>2578</v>
      </c>
      <c r="AQ41" s="2303">
        <v>3721</v>
      </c>
      <c r="AR41" s="2303">
        <v>3418</v>
      </c>
      <c r="AS41" s="2492" t="s">
        <v>118</v>
      </c>
      <c r="AT41" s="2493">
        <v>194</v>
      </c>
      <c r="AU41" s="2494">
        <v>190</v>
      </c>
      <c r="AV41" s="2495">
        <v>1.8710831639346726E-2</v>
      </c>
      <c r="AW41" s="2493">
        <v>106</v>
      </c>
      <c r="AX41" s="2494">
        <v>99</v>
      </c>
      <c r="AY41" s="2495">
        <v>7.3482187320903947E-2</v>
      </c>
      <c r="AZ41" s="2496">
        <v>167</v>
      </c>
      <c r="BA41" s="2494">
        <v>162</v>
      </c>
      <c r="BB41" s="2497">
        <v>3.0864197530864196E-2</v>
      </c>
      <c r="BC41" s="2498">
        <v>412</v>
      </c>
      <c r="BD41" s="2499">
        <v>336</v>
      </c>
      <c r="BE41" s="2497">
        <v>0.22619047619047619</v>
      </c>
      <c r="BF41" s="2498">
        <v>-3.5009999999999999</v>
      </c>
      <c r="BG41" s="2499">
        <v>-4</v>
      </c>
      <c r="BH41" s="2495">
        <v>-0.12475000000000003</v>
      </c>
      <c r="BI41" s="2496">
        <v>-9.4990000000000236</v>
      </c>
      <c r="BJ41" s="2622">
        <v>-11</v>
      </c>
      <c r="BK41" s="2541" t="s">
        <v>427</v>
      </c>
      <c r="BL41" s="2496">
        <v>866</v>
      </c>
      <c r="BM41" s="2494">
        <v>772</v>
      </c>
      <c r="BN41" s="2497">
        <v>0.12176165803108809</v>
      </c>
      <c r="BO41" s="2325"/>
      <c r="BP41" s="2325"/>
      <c r="BQ41" s="58"/>
    </row>
    <row r="42" spans="1:69" ht="13.5" customHeight="1" x14ac:dyDescent="0.2">
      <c r="A42" s="2298" t="s">
        <v>1229</v>
      </c>
      <c r="B42" s="2303">
        <v>15</v>
      </c>
      <c r="C42" s="2283">
        <v>14</v>
      </c>
      <c r="D42" s="2313">
        <v>15</v>
      </c>
      <c r="E42" s="2313">
        <v>21</v>
      </c>
      <c r="F42" s="2313">
        <v>26</v>
      </c>
      <c r="G42" s="2313">
        <v>23</v>
      </c>
      <c r="H42" s="2313">
        <v>31</v>
      </c>
      <c r="I42" s="2313">
        <v>56</v>
      </c>
      <c r="J42" s="2313">
        <v>19</v>
      </c>
      <c r="K42" s="2313">
        <v>-3</v>
      </c>
      <c r="L42" s="2316" t="s">
        <v>352</v>
      </c>
      <c r="M42" s="2367">
        <v>487</v>
      </c>
      <c r="N42" s="2367">
        <v>225</v>
      </c>
      <c r="O42" s="2367">
        <v>368</v>
      </c>
      <c r="P42" s="2367">
        <v>303</v>
      </c>
      <c r="Q42" s="2302">
        <v>391</v>
      </c>
      <c r="R42" s="2302">
        <v>154</v>
      </c>
      <c r="S42" s="2302">
        <v>502</v>
      </c>
      <c r="T42" s="2302">
        <v>565</v>
      </c>
      <c r="U42" s="2302">
        <v>458</v>
      </c>
      <c r="V42" s="2302">
        <v>300</v>
      </c>
      <c r="W42" s="2316" t="s">
        <v>1221</v>
      </c>
      <c r="X42" s="2305">
        <v>214</v>
      </c>
      <c r="Y42" s="2305">
        <v>216</v>
      </c>
      <c r="Z42" s="2305">
        <v>218</v>
      </c>
      <c r="AA42" s="2305">
        <v>221</v>
      </c>
      <c r="AB42" s="2305">
        <v>220</v>
      </c>
      <c r="AC42" s="2301">
        <v>222</v>
      </c>
      <c r="AD42" s="2301">
        <v>222</v>
      </c>
      <c r="AE42" s="2368">
        <v>225</v>
      </c>
      <c r="AF42" s="2368">
        <v>228</v>
      </c>
      <c r="AG42" s="2368">
        <v>220</v>
      </c>
      <c r="AH42" s="2298" t="s">
        <v>352</v>
      </c>
      <c r="AI42" s="2463">
        <v>649</v>
      </c>
      <c r="AJ42" s="2303">
        <v>487</v>
      </c>
      <c r="AK42" s="2303">
        <v>833</v>
      </c>
      <c r="AL42" s="2303">
        <v>432</v>
      </c>
      <c r="AM42" s="2303">
        <v>273</v>
      </c>
      <c r="AN42" s="2303">
        <v>225</v>
      </c>
      <c r="AO42" s="2303">
        <v>356</v>
      </c>
      <c r="AP42" s="2303">
        <v>434</v>
      </c>
      <c r="AQ42" s="2303">
        <v>367</v>
      </c>
      <c r="AR42" s="2303">
        <v>368</v>
      </c>
      <c r="AS42" s="2500" t="s">
        <v>1480</v>
      </c>
      <c r="AT42" s="2493">
        <v>19</v>
      </c>
      <c r="AU42" s="2494">
        <v>22</v>
      </c>
      <c r="AV42" s="2495">
        <v>-0.13567948579810563</v>
      </c>
      <c r="AW42" s="2493">
        <v>61</v>
      </c>
      <c r="AX42" s="2494">
        <v>69</v>
      </c>
      <c r="AY42" s="2495">
        <v>-0.10850523145309277</v>
      </c>
      <c r="AZ42" s="2496">
        <v>191</v>
      </c>
      <c r="BA42" s="2494">
        <v>113</v>
      </c>
      <c r="BB42" s="2497">
        <v>0.69026548672566368</v>
      </c>
      <c r="BC42" s="2498">
        <v>85</v>
      </c>
      <c r="BD42" s="2499">
        <v>109</v>
      </c>
      <c r="BE42" s="2497">
        <v>-0.22018348623853212</v>
      </c>
      <c r="BF42" s="2498">
        <v>26</v>
      </c>
      <c r="BG42" s="2499">
        <v>25</v>
      </c>
      <c r="BH42" s="2495">
        <v>0.04</v>
      </c>
      <c r="BI42" s="2496">
        <v>-7</v>
      </c>
      <c r="BJ42" s="2622">
        <v>-6</v>
      </c>
      <c r="BK42" s="2541" t="s">
        <v>427</v>
      </c>
      <c r="BL42" s="2496">
        <v>375</v>
      </c>
      <c r="BM42" s="2494">
        <v>332</v>
      </c>
      <c r="BN42" s="2497">
        <v>0.12951807228915663</v>
      </c>
      <c r="BO42" s="2325"/>
      <c r="BP42" s="2325"/>
      <c r="BQ42" s="58"/>
    </row>
    <row r="43" spans="1:69" ht="13.5" customHeight="1" thickBot="1" x14ac:dyDescent="0.25">
      <c r="A43" s="2298" t="s">
        <v>1228</v>
      </c>
      <c r="B43" s="2364">
        <v>18.399999999999999</v>
      </c>
      <c r="C43" s="2388" t="s">
        <v>314</v>
      </c>
      <c r="D43" s="2364" t="s">
        <v>317</v>
      </c>
      <c r="E43" s="2303" t="s">
        <v>353</v>
      </c>
      <c r="F43" s="2303" t="s">
        <v>269</v>
      </c>
      <c r="G43" s="2303" t="s">
        <v>354</v>
      </c>
      <c r="H43" s="2303" t="s">
        <v>266</v>
      </c>
      <c r="I43" s="2303" t="s">
        <v>266</v>
      </c>
      <c r="J43" s="2364" t="s">
        <v>355</v>
      </c>
      <c r="K43" s="2364" t="s">
        <v>356</v>
      </c>
      <c r="L43" s="2316" t="s">
        <v>357</v>
      </c>
      <c r="M43" s="2367">
        <v>24413</v>
      </c>
      <c r="N43" s="2367">
        <v>25745</v>
      </c>
      <c r="O43" s="2367">
        <v>26973</v>
      </c>
      <c r="P43" s="2367">
        <v>24737</v>
      </c>
      <c r="Q43" s="2302">
        <v>24773</v>
      </c>
      <c r="R43" s="2302">
        <v>43368</v>
      </c>
      <c r="S43" s="2302">
        <v>38590</v>
      </c>
      <c r="T43" s="2302">
        <v>28589</v>
      </c>
      <c r="U43" s="2302">
        <v>17970</v>
      </c>
      <c r="V43" s="2302">
        <v>22860</v>
      </c>
      <c r="W43" s="2343" t="s">
        <v>1227</v>
      </c>
      <c r="X43" s="2348">
        <v>31640</v>
      </c>
      <c r="Y43" s="2348">
        <v>31596</v>
      </c>
      <c r="Z43" s="2348">
        <v>31307</v>
      </c>
      <c r="AA43" s="2348">
        <v>30996</v>
      </c>
      <c r="AB43" s="2348">
        <v>30399</v>
      </c>
      <c r="AC43" s="2344">
        <v>29815</v>
      </c>
      <c r="AD43" s="2344">
        <v>29821</v>
      </c>
      <c r="AE43" s="2344">
        <v>29719</v>
      </c>
      <c r="AF43" s="2344">
        <v>29588</v>
      </c>
      <c r="AG43" s="2344">
        <v>29643</v>
      </c>
      <c r="AH43" s="2298" t="s">
        <v>357</v>
      </c>
      <c r="AI43" s="2463">
        <v>25741</v>
      </c>
      <c r="AJ43" s="2303">
        <v>24413</v>
      </c>
      <c r="AK43" s="2303">
        <v>25481</v>
      </c>
      <c r="AL43" s="2303">
        <v>31830</v>
      </c>
      <c r="AM43" s="2303">
        <v>27694</v>
      </c>
      <c r="AN43" s="2303">
        <v>25745</v>
      </c>
      <c r="AO43" s="2303">
        <v>29910</v>
      </c>
      <c r="AP43" s="2303">
        <v>27953</v>
      </c>
      <c r="AQ43" s="2303">
        <v>30505</v>
      </c>
      <c r="AR43" s="2303">
        <v>26973</v>
      </c>
      <c r="AS43" s="2492" t="s">
        <v>151</v>
      </c>
      <c r="AT43" s="2493">
        <v>0</v>
      </c>
      <c r="AU43" s="2494">
        <v>-1</v>
      </c>
      <c r="AV43" s="2495">
        <v>-8.5904864573507614E-2</v>
      </c>
      <c r="AW43" s="2493">
        <v>17</v>
      </c>
      <c r="AX43" s="2494">
        <v>7</v>
      </c>
      <c r="AY43" s="2495"/>
      <c r="AZ43" s="2496">
        <v>0</v>
      </c>
      <c r="BA43" s="2494">
        <v>0</v>
      </c>
      <c r="BB43" s="2497" t="s">
        <v>427</v>
      </c>
      <c r="BC43" s="2498">
        <v>0</v>
      </c>
      <c r="BD43" s="2499">
        <v>0</v>
      </c>
      <c r="BE43" s="2497" t="s">
        <v>427</v>
      </c>
      <c r="BF43" s="2498">
        <v>6.1867622117943899E-8</v>
      </c>
      <c r="BG43" s="2499">
        <v>0</v>
      </c>
      <c r="BH43" s="2495" t="s">
        <v>427</v>
      </c>
      <c r="BI43" s="2496">
        <v>-13.00000006186762</v>
      </c>
      <c r="BJ43" s="2622">
        <v>3</v>
      </c>
      <c r="BK43" s="2541" t="s">
        <v>427</v>
      </c>
      <c r="BL43" s="2496">
        <v>4</v>
      </c>
      <c r="BM43" s="2494">
        <v>9</v>
      </c>
      <c r="BN43" s="2497">
        <v>-0.55555555555555558</v>
      </c>
      <c r="BO43" s="2325"/>
      <c r="BP43" s="2325"/>
      <c r="BQ43" s="58"/>
    </row>
    <row r="44" spans="1:69" ht="13.5" customHeight="1" x14ac:dyDescent="0.2">
      <c r="A44" s="2298" t="s">
        <v>1226</v>
      </c>
      <c r="B44" s="2364">
        <v>20.7</v>
      </c>
      <c r="C44" s="2305" t="s">
        <v>324</v>
      </c>
      <c r="D44" s="2364" t="s">
        <v>327</v>
      </c>
      <c r="E44" s="2303" t="s">
        <v>317</v>
      </c>
      <c r="F44" s="2303" t="s">
        <v>270</v>
      </c>
      <c r="G44" s="2303" t="s">
        <v>330</v>
      </c>
      <c r="H44" s="2303" t="s">
        <v>331</v>
      </c>
      <c r="I44" s="2303" t="s">
        <v>331</v>
      </c>
      <c r="J44" s="2303" t="s">
        <v>300</v>
      </c>
      <c r="K44" s="2364" t="s">
        <v>359</v>
      </c>
      <c r="L44" s="2316" t="s">
        <v>360</v>
      </c>
      <c r="M44" s="2367">
        <v>1758</v>
      </c>
      <c r="N44" s="2367">
        <v>1805</v>
      </c>
      <c r="O44" s="2367">
        <v>1943</v>
      </c>
      <c r="P44" s="2367">
        <v>3677</v>
      </c>
      <c r="Q44" s="2302">
        <v>3903</v>
      </c>
      <c r="R44" s="2302">
        <v>3496</v>
      </c>
      <c r="S44" s="2302">
        <v>3390</v>
      </c>
      <c r="T44" s="2302">
        <v>3178</v>
      </c>
      <c r="U44" s="2302">
        <v>3278</v>
      </c>
      <c r="V44" s="2302">
        <v>2762</v>
      </c>
      <c r="W44" s="2380" t="s">
        <v>1353</v>
      </c>
      <c r="X44" s="2388">
        <v>28.9</v>
      </c>
      <c r="Y44" s="2388">
        <v>26.3</v>
      </c>
      <c r="Z44" s="2388" t="s">
        <v>367</v>
      </c>
      <c r="AA44" s="2388" t="s">
        <v>368</v>
      </c>
      <c r="AB44" s="2388">
        <v>27</v>
      </c>
      <c r="AC44" s="2346">
        <v>25</v>
      </c>
      <c r="AD44" s="2301" t="s">
        <v>369</v>
      </c>
      <c r="AE44" s="2346" t="s">
        <v>370</v>
      </c>
      <c r="AF44" s="2345" t="s">
        <v>371</v>
      </c>
      <c r="AG44" s="2345" t="s">
        <v>372</v>
      </c>
      <c r="AH44" s="2298" t="s">
        <v>360</v>
      </c>
      <c r="AI44" s="2463">
        <v>2151</v>
      </c>
      <c r="AJ44" s="2303">
        <v>1758</v>
      </c>
      <c r="AK44" s="2303">
        <v>1846</v>
      </c>
      <c r="AL44" s="2303">
        <v>1834</v>
      </c>
      <c r="AM44" s="2303">
        <v>2097</v>
      </c>
      <c r="AN44" s="2303">
        <v>1805</v>
      </c>
      <c r="AO44" s="2303">
        <v>1916</v>
      </c>
      <c r="AP44" s="2303">
        <v>1851</v>
      </c>
      <c r="AQ44" s="2303">
        <v>2595</v>
      </c>
      <c r="AR44" s="2303">
        <v>1943</v>
      </c>
      <c r="AS44" s="2500" t="s">
        <v>155</v>
      </c>
      <c r="AT44" s="2501">
        <v>2</v>
      </c>
      <c r="AU44" s="2494">
        <v>0</v>
      </c>
      <c r="AV44" s="2495"/>
      <c r="AW44" s="2501">
        <v>5</v>
      </c>
      <c r="AX44" s="2494">
        <v>5</v>
      </c>
      <c r="AY44" s="2495">
        <v>-0.10920000000000001</v>
      </c>
      <c r="AZ44" s="2496">
        <v>4</v>
      </c>
      <c r="BA44" s="2494">
        <v>0</v>
      </c>
      <c r="BB44" s="2497" t="s">
        <v>427</v>
      </c>
      <c r="BC44" s="2498">
        <v>3</v>
      </c>
      <c r="BD44" s="2499">
        <v>5</v>
      </c>
      <c r="BE44" s="2497">
        <v>-0.4</v>
      </c>
      <c r="BF44" s="2498">
        <v>0.37185081115036828</v>
      </c>
      <c r="BG44" s="2499">
        <v>0.93410248057620049</v>
      </c>
      <c r="BH44" s="2495">
        <v>-0.60191647181903163</v>
      </c>
      <c r="BI44" s="2496">
        <v>4.6281491888496316</v>
      </c>
      <c r="BJ44" s="2622">
        <v>3.0658975194237996</v>
      </c>
      <c r="BK44" s="2541">
        <v>0.50955769380035876</v>
      </c>
      <c r="BL44" s="2496">
        <v>19</v>
      </c>
      <c r="BM44" s="2494">
        <v>14</v>
      </c>
      <c r="BN44" s="2497">
        <v>0.35714285714285715</v>
      </c>
      <c r="BO44" s="2325"/>
      <c r="BP44" s="2325"/>
      <c r="BQ44" s="58"/>
    </row>
    <row r="45" spans="1:69" ht="13.5" customHeight="1" thickBot="1" x14ac:dyDescent="0.25">
      <c r="A45" s="2298" t="s">
        <v>1225</v>
      </c>
      <c r="B45" s="2364">
        <v>24.7</v>
      </c>
      <c r="C45" s="2305" t="s">
        <v>340</v>
      </c>
      <c r="D45" s="2364" t="s">
        <v>361</v>
      </c>
      <c r="E45" s="2303" t="s">
        <v>362</v>
      </c>
      <c r="F45" s="2303" t="s">
        <v>363</v>
      </c>
      <c r="G45" s="2303" t="s">
        <v>265</v>
      </c>
      <c r="H45" s="2303" t="s">
        <v>265</v>
      </c>
      <c r="I45" s="2303" t="s">
        <v>265</v>
      </c>
      <c r="J45" s="2303" t="s">
        <v>364</v>
      </c>
      <c r="K45" s="2303" t="s">
        <v>365</v>
      </c>
      <c r="L45" s="2316" t="s">
        <v>366</v>
      </c>
      <c r="M45" s="2367">
        <v>830</v>
      </c>
      <c r="N45" s="2367">
        <v>1028</v>
      </c>
      <c r="O45" s="2367">
        <v>983</v>
      </c>
      <c r="P45" s="2367">
        <v>935</v>
      </c>
      <c r="Q45" s="2302">
        <v>976</v>
      </c>
      <c r="R45" s="2302">
        <v>1018</v>
      </c>
      <c r="S45" s="2302">
        <v>885</v>
      </c>
      <c r="T45" s="2302">
        <v>870</v>
      </c>
      <c r="U45" s="2302">
        <v>1053</v>
      </c>
      <c r="V45" s="2302">
        <v>703</v>
      </c>
      <c r="W45" s="2343" t="s">
        <v>1215</v>
      </c>
      <c r="X45" s="2404">
        <v>12.3</v>
      </c>
      <c r="Y45" s="2403">
        <v>15.5</v>
      </c>
      <c r="Z45" s="2403" t="s">
        <v>374</v>
      </c>
      <c r="AA45" s="2404" t="s">
        <v>375</v>
      </c>
      <c r="AB45" s="2404" t="s">
        <v>376</v>
      </c>
      <c r="AC45" s="2389">
        <v>14</v>
      </c>
      <c r="AD45" s="2390" t="s">
        <v>377</v>
      </c>
      <c r="AE45" s="2390" t="s">
        <v>378</v>
      </c>
      <c r="AF45" s="2390" t="s">
        <v>311</v>
      </c>
      <c r="AG45" s="2390" t="s">
        <v>270</v>
      </c>
      <c r="AH45" s="2298" t="s">
        <v>366</v>
      </c>
      <c r="AI45" s="2463">
        <v>772</v>
      </c>
      <c r="AJ45" s="2303">
        <v>830</v>
      </c>
      <c r="AK45" s="2303">
        <v>620</v>
      </c>
      <c r="AL45" s="2303">
        <v>849</v>
      </c>
      <c r="AM45" s="2303">
        <v>952</v>
      </c>
      <c r="AN45" s="2303">
        <v>1028</v>
      </c>
      <c r="AO45" s="2303">
        <v>1009</v>
      </c>
      <c r="AP45" s="2303">
        <v>939</v>
      </c>
      <c r="AQ45" s="2303">
        <v>922</v>
      </c>
      <c r="AR45" s="2303">
        <v>983</v>
      </c>
      <c r="AS45" s="2502" t="s">
        <v>1224</v>
      </c>
      <c r="AT45" s="2503">
        <v>775</v>
      </c>
      <c r="AU45" s="2504">
        <v>723</v>
      </c>
      <c r="AV45" s="2505">
        <v>7.1331055225928974E-2</v>
      </c>
      <c r="AW45" s="2503">
        <v>468</v>
      </c>
      <c r="AX45" s="2504">
        <v>458</v>
      </c>
      <c r="AY45" s="2505">
        <v>2.2500794758013365E-2</v>
      </c>
      <c r="AZ45" s="2506">
        <v>562</v>
      </c>
      <c r="BA45" s="2504">
        <v>489</v>
      </c>
      <c r="BB45" s="2507">
        <v>0.1492842535787321</v>
      </c>
      <c r="BC45" s="2508">
        <v>529</v>
      </c>
      <c r="BD45" s="2509">
        <v>476</v>
      </c>
      <c r="BE45" s="2507">
        <v>0.11134453781512606</v>
      </c>
      <c r="BF45" s="2508">
        <v>149</v>
      </c>
      <c r="BG45" s="2509">
        <v>152.69999999999999</v>
      </c>
      <c r="BH45" s="2505">
        <v>-2.4230517354289383E-2</v>
      </c>
      <c r="BI45" s="2506">
        <v>-22</v>
      </c>
      <c r="BJ45" s="2623">
        <v>-3.6999999999998181</v>
      </c>
      <c r="BK45" s="2624" t="s">
        <v>427</v>
      </c>
      <c r="BL45" s="2506">
        <v>2461</v>
      </c>
      <c r="BM45" s="2504">
        <v>2295</v>
      </c>
      <c r="BN45" s="2507">
        <v>7.2331154684095858E-2</v>
      </c>
      <c r="BO45" s="2325"/>
      <c r="BP45" s="2325"/>
      <c r="BQ45" s="58"/>
    </row>
    <row r="46" spans="1:69" ht="13.5" customHeight="1" x14ac:dyDescent="0.2">
      <c r="A46" s="2298" t="s">
        <v>1223</v>
      </c>
      <c r="B46" s="2303">
        <v>27554</v>
      </c>
      <c r="C46" s="2303">
        <v>26516</v>
      </c>
      <c r="D46" s="2303">
        <v>25588</v>
      </c>
      <c r="E46" s="2303">
        <v>24444</v>
      </c>
      <c r="F46" s="2303">
        <v>23953</v>
      </c>
      <c r="G46" s="2303">
        <v>22641</v>
      </c>
      <c r="H46" s="2303">
        <v>21049</v>
      </c>
      <c r="I46" s="2303">
        <v>19577</v>
      </c>
      <c r="J46" s="2303">
        <v>15760</v>
      </c>
      <c r="K46" s="2303">
        <v>14230</v>
      </c>
      <c r="L46" s="2316" t="s">
        <v>373</v>
      </c>
      <c r="M46" s="2367">
        <v>306</v>
      </c>
      <c r="N46" s="2367">
        <v>415</v>
      </c>
      <c r="O46" s="2367">
        <v>305</v>
      </c>
      <c r="P46" s="2367">
        <v>177</v>
      </c>
      <c r="Q46" s="2302">
        <v>389</v>
      </c>
      <c r="R46" s="2302">
        <v>483</v>
      </c>
      <c r="S46" s="2302">
        <v>581</v>
      </c>
      <c r="T46" s="2302">
        <v>309</v>
      </c>
      <c r="U46" s="2302">
        <v>143</v>
      </c>
      <c r="V46" s="2302">
        <v>73</v>
      </c>
      <c r="W46" s="2700" t="s">
        <v>1214</v>
      </c>
      <c r="X46" s="2700"/>
      <c r="Y46" s="2701"/>
      <c r="Z46" s="2701"/>
      <c r="AA46" s="2701"/>
      <c r="AB46" s="2701"/>
      <c r="AC46" s="2701"/>
      <c r="AD46" s="2701"/>
      <c r="AE46" s="2701"/>
      <c r="AF46" s="2701"/>
      <c r="AG46" s="2701"/>
      <c r="AH46" s="2298" t="s">
        <v>373</v>
      </c>
      <c r="AI46" s="2463">
        <v>281</v>
      </c>
      <c r="AJ46" s="2303">
        <v>306</v>
      </c>
      <c r="AK46" s="2303">
        <v>345</v>
      </c>
      <c r="AL46" s="2303">
        <v>394</v>
      </c>
      <c r="AM46" s="2303">
        <v>419</v>
      </c>
      <c r="AN46" s="2303">
        <v>415</v>
      </c>
      <c r="AO46" s="2303">
        <v>237</v>
      </c>
      <c r="AP46" s="2303">
        <v>285</v>
      </c>
      <c r="AQ46" s="2303">
        <v>298</v>
      </c>
      <c r="AR46" s="2303">
        <v>305</v>
      </c>
      <c r="AS46" s="2500" t="s">
        <v>170</v>
      </c>
      <c r="AT46" s="2493">
        <v>-214</v>
      </c>
      <c r="AU46" s="2494">
        <v>-223</v>
      </c>
      <c r="AV46" s="2495">
        <v>-3.9287518064016314E-2</v>
      </c>
      <c r="AW46" s="2493">
        <v>-124</v>
      </c>
      <c r="AX46" s="2494">
        <v>-126</v>
      </c>
      <c r="AY46" s="2495">
        <v>-1.4357854220426569E-2</v>
      </c>
      <c r="AZ46" s="2496">
        <v>-157</v>
      </c>
      <c r="BA46" s="2494">
        <v>-139</v>
      </c>
      <c r="BB46" s="2497">
        <v>0.12949640287769784</v>
      </c>
      <c r="BC46" s="2498">
        <v>-128</v>
      </c>
      <c r="BD46" s="2499">
        <v>-122</v>
      </c>
      <c r="BE46" s="2497">
        <v>4.9180327868852458E-2</v>
      </c>
      <c r="BF46" s="2498">
        <v>-84</v>
      </c>
      <c r="BG46" s="2499">
        <v>-69</v>
      </c>
      <c r="BH46" s="2495">
        <v>0.21739130434782608</v>
      </c>
      <c r="BI46" s="2496">
        <v>-92</v>
      </c>
      <c r="BJ46" s="2622">
        <v>-61</v>
      </c>
      <c r="BK46" s="2541">
        <v>0.50819672131147542</v>
      </c>
      <c r="BL46" s="2496">
        <v>-799</v>
      </c>
      <c r="BM46" s="2494">
        <v>-740</v>
      </c>
      <c r="BN46" s="2497">
        <v>7.9729729729729734E-2</v>
      </c>
      <c r="BO46" s="2329"/>
      <c r="BP46" s="2329"/>
      <c r="BQ46" s="60"/>
    </row>
    <row r="47" spans="1:69" ht="13.5" customHeight="1" x14ac:dyDescent="0.2">
      <c r="A47" s="2355" t="s">
        <v>1222</v>
      </c>
      <c r="B47" s="2313">
        <v>133</v>
      </c>
      <c r="C47" s="2283">
        <v>143</v>
      </c>
      <c r="D47" s="2303">
        <v>146</v>
      </c>
      <c r="E47" s="2303">
        <v>155</v>
      </c>
      <c r="F47" s="2303">
        <v>168</v>
      </c>
      <c r="G47" s="2303">
        <v>185</v>
      </c>
      <c r="H47" s="2303">
        <v>185</v>
      </c>
      <c r="I47" s="2303">
        <v>172</v>
      </c>
      <c r="J47" s="2303">
        <v>169</v>
      </c>
      <c r="K47" s="2303">
        <v>171</v>
      </c>
      <c r="L47" s="2316" t="s">
        <v>379</v>
      </c>
      <c r="M47" s="2367">
        <v>302</v>
      </c>
      <c r="N47" s="2367">
        <v>329</v>
      </c>
      <c r="O47" s="2367">
        <v>540</v>
      </c>
      <c r="P47" s="2367">
        <v>334</v>
      </c>
      <c r="Q47" s="2302">
        <v>469</v>
      </c>
      <c r="R47" s="2302">
        <v>325</v>
      </c>
      <c r="S47" s="2302">
        <v>337</v>
      </c>
      <c r="T47" s="2302">
        <v>394</v>
      </c>
      <c r="U47" s="2302">
        <v>340</v>
      </c>
      <c r="V47" s="2302">
        <v>462</v>
      </c>
      <c r="W47" s="2702"/>
      <c r="X47" s="2702"/>
      <c r="Y47" s="2702"/>
      <c r="Z47" s="2702"/>
      <c r="AA47" s="2702"/>
      <c r="AB47" s="2702"/>
      <c r="AC47" s="2702"/>
      <c r="AD47" s="2702"/>
      <c r="AE47" s="2702"/>
      <c r="AF47" s="2702"/>
      <c r="AG47" s="2702"/>
      <c r="AH47" s="2298" t="s">
        <v>379</v>
      </c>
      <c r="AI47" s="2463">
        <v>274</v>
      </c>
      <c r="AJ47" s="2303">
        <v>302</v>
      </c>
      <c r="AK47" s="2303">
        <v>492</v>
      </c>
      <c r="AL47" s="2303">
        <v>473</v>
      </c>
      <c r="AM47" s="2303">
        <v>447</v>
      </c>
      <c r="AN47" s="2303">
        <v>329</v>
      </c>
      <c r="AO47" s="2303">
        <v>449</v>
      </c>
      <c r="AP47" s="2303">
        <v>405</v>
      </c>
      <c r="AQ47" s="2303">
        <v>750</v>
      </c>
      <c r="AR47" s="2303">
        <v>540</v>
      </c>
      <c r="AS47" s="2500" t="s">
        <v>176</v>
      </c>
      <c r="AT47" s="2493">
        <v>-225</v>
      </c>
      <c r="AU47" s="2494">
        <v>-230</v>
      </c>
      <c r="AV47" s="2495">
        <v>-1.9489874380183569E-2</v>
      </c>
      <c r="AW47" s="2493">
        <v>-138</v>
      </c>
      <c r="AX47" s="2494">
        <v>-118</v>
      </c>
      <c r="AY47" s="2495">
        <v>0.16439367873425792</v>
      </c>
      <c r="AZ47" s="2496">
        <v>-74</v>
      </c>
      <c r="BA47" s="2494">
        <v>-80</v>
      </c>
      <c r="BB47" s="2497">
        <v>-7.4999999999999997E-2</v>
      </c>
      <c r="BC47" s="2498">
        <v>-94</v>
      </c>
      <c r="BD47" s="2499">
        <v>-84</v>
      </c>
      <c r="BE47" s="2497">
        <v>0.11904761904761904</v>
      </c>
      <c r="BF47" s="2498">
        <v>68.12</v>
      </c>
      <c r="BG47" s="2499">
        <v>59</v>
      </c>
      <c r="BH47" s="2495">
        <v>0.15457627118644077</v>
      </c>
      <c r="BI47" s="2496">
        <v>75.88</v>
      </c>
      <c r="BJ47" s="2622">
        <v>67</v>
      </c>
      <c r="BK47" s="2541">
        <v>0.13253731343283576</v>
      </c>
      <c r="BL47" s="2496">
        <v>-387</v>
      </c>
      <c r="BM47" s="2494">
        <v>-386</v>
      </c>
      <c r="BN47" s="2497">
        <v>2.5906735751295338E-3</v>
      </c>
      <c r="BO47" s="2325"/>
      <c r="BP47" s="2325"/>
      <c r="BQ47" s="58"/>
    </row>
    <row r="48" spans="1:69" ht="13.5" customHeight="1" x14ac:dyDescent="0.2">
      <c r="A48" s="2298" t="s">
        <v>1221</v>
      </c>
      <c r="B48" s="2303">
        <v>216</v>
      </c>
      <c r="C48" s="2305">
        <v>222</v>
      </c>
      <c r="D48" s="2305">
        <v>220</v>
      </c>
      <c r="E48" s="2305">
        <v>209</v>
      </c>
      <c r="F48" s="2305">
        <v>215</v>
      </c>
      <c r="G48" s="2305">
        <v>224</v>
      </c>
      <c r="H48" s="2305">
        <v>215</v>
      </c>
      <c r="I48" s="2305">
        <v>192</v>
      </c>
      <c r="J48" s="2305">
        <v>213</v>
      </c>
      <c r="K48" s="2305">
        <v>205</v>
      </c>
      <c r="L48" s="2316" t="s">
        <v>380</v>
      </c>
      <c r="M48" s="2367">
        <v>10459</v>
      </c>
      <c r="N48" s="2367">
        <v>9200</v>
      </c>
      <c r="O48" s="2367">
        <v>7942</v>
      </c>
      <c r="P48" s="2367">
        <v>6545</v>
      </c>
      <c r="Q48" s="2302">
        <v>7797</v>
      </c>
      <c r="R48" s="2302">
        <v>6503</v>
      </c>
      <c r="S48" s="2302">
        <v>7761</v>
      </c>
      <c r="T48" s="2302">
        <v>7185</v>
      </c>
      <c r="U48" s="2302">
        <v>8209</v>
      </c>
      <c r="V48" s="2302">
        <v>7556</v>
      </c>
      <c r="W48" s="2391" t="s">
        <v>1213</v>
      </c>
      <c r="X48" s="2391"/>
      <c r="Y48" s="2391"/>
      <c r="Z48" s="2392"/>
      <c r="AA48" s="2392"/>
      <c r="AB48" s="2392"/>
      <c r="AC48" s="2392"/>
      <c r="AD48" s="2392"/>
      <c r="AE48" s="2392"/>
      <c r="AF48" s="2393"/>
      <c r="AG48" s="2393"/>
      <c r="AH48" s="2298" t="s">
        <v>380</v>
      </c>
      <c r="AI48" s="2463">
        <v>9603</v>
      </c>
      <c r="AJ48" s="2303">
        <v>10459</v>
      </c>
      <c r="AK48" s="2303">
        <v>10096</v>
      </c>
      <c r="AL48" s="2303">
        <v>9140</v>
      </c>
      <c r="AM48" s="2303">
        <v>8945</v>
      </c>
      <c r="AN48" s="2303">
        <v>9200</v>
      </c>
      <c r="AO48" s="2303">
        <v>8147</v>
      </c>
      <c r="AP48" s="2303">
        <v>7736</v>
      </c>
      <c r="AQ48" s="2303">
        <v>8395</v>
      </c>
      <c r="AR48" s="2303">
        <v>7942</v>
      </c>
      <c r="AS48" s="2492" t="s">
        <v>1220</v>
      </c>
      <c r="AT48" s="2493">
        <v>-13</v>
      </c>
      <c r="AU48" s="2494">
        <v>-13</v>
      </c>
      <c r="AV48" s="2495">
        <v>-4.9524928789782097E-2</v>
      </c>
      <c r="AW48" s="2493">
        <v>-6</v>
      </c>
      <c r="AX48" s="2494">
        <v>-7</v>
      </c>
      <c r="AY48" s="2495">
        <v>-9.4995379446706329E-2</v>
      </c>
      <c r="AZ48" s="2496">
        <v>-5</v>
      </c>
      <c r="BA48" s="2494">
        <v>-4</v>
      </c>
      <c r="BB48" s="2497">
        <v>0.25</v>
      </c>
      <c r="BC48" s="2496">
        <v>-3</v>
      </c>
      <c r="BD48" s="2622">
        <v>-2</v>
      </c>
      <c r="BE48" s="2497">
        <v>0.5</v>
      </c>
      <c r="BF48" s="2498">
        <v>-17</v>
      </c>
      <c r="BG48" s="2499">
        <v>-12</v>
      </c>
      <c r="BH48" s="2495">
        <v>0.41666666666666669</v>
      </c>
      <c r="BI48" s="2496">
        <v>-16</v>
      </c>
      <c r="BJ48" s="2622">
        <v>-14</v>
      </c>
      <c r="BK48" s="2541">
        <v>0.14285714285714285</v>
      </c>
      <c r="BL48" s="2500">
        <v>-60</v>
      </c>
      <c r="BM48" s="2494">
        <v>-52</v>
      </c>
      <c r="BN48" s="2497">
        <v>0.15384615384615385</v>
      </c>
      <c r="BO48" s="2325"/>
      <c r="BP48" s="2325"/>
      <c r="BQ48" s="58"/>
    </row>
    <row r="49" spans="1:69" ht="13.5" customHeight="1" thickBot="1" x14ac:dyDescent="0.25">
      <c r="A49" s="2394" t="s">
        <v>1219</v>
      </c>
      <c r="B49" s="2395">
        <v>31596</v>
      </c>
      <c r="C49" s="2396">
        <v>29815</v>
      </c>
      <c r="D49" s="2396">
        <v>29643</v>
      </c>
      <c r="E49" s="2396">
        <v>29429</v>
      </c>
      <c r="F49" s="2396">
        <v>29491</v>
      </c>
      <c r="G49" s="2396">
        <v>33068</v>
      </c>
      <c r="H49" s="2396">
        <v>33809</v>
      </c>
      <c r="I49" s="2396">
        <v>33347</v>
      </c>
      <c r="J49" s="2396">
        <v>34008</v>
      </c>
      <c r="K49" s="2396">
        <v>31721</v>
      </c>
      <c r="L49" s="2397" t="s">
        <v>382</v>
      </c>
      <c r="M49" s="2398">
        <v>4888</v>
      </c>
      <c r="N49" s="2398" t="s">
        <v>201</v>
      </c>
      <c r="O49" s="2398" t="s">
        <v>201</v>
      </c>
      <c r="P49" s="2398">
        <v>4198</v>
      </c>
      <c r="Q49" s="2344" t="s">
        <v>201</v>
      </c>
      <c r="R49" s="2344" t="s">
        <v>201</v>
      </c>
      <c r="S49" s="2344" t="s">
        <v>201</v>
      </c>
      <c r="T49" s="2344" t="s">
        <v>201</v>
      </c>
      <c r="U49" s="2344" t="s">
        <v>201</v>
      </c>
      <c r="V49" s="2344" t="s">
        <v>201</v>
      </c>
      <c r="W49" s="2391" t="s">
        <v>1211</v>
      </c>
      <c r="X49" s="2391"/>
      <c r="Y49" s="2391"/>
      <c r="Z49" s="2392"/>
      <c r="AA49" s="2392"/>
      <c r="AB49" s="2392"/>
      <c r="AC49" s="2392"/>
      <c r="AD49" s="2392"/>
      <c r="AE49" s="2392"/>
      <c r="AF49" s="2393"/>
      <c r="AG49" s="2393"/>
      <c r="AH49" s="2399" t="s">
        <v>382</v>
      </c>
      <c r="AI49" s="2475">
        <v>5076</v>
      </c>
      <c r="AJ49" s="2348">
        <v>4888</v>
      </c>
      <c r="AK49" s="2348">
        <v>4432</v>
      </c>
      <c r="AL49" s="2348" t="s">
        <v>201</v>
      </c>
      <c r="AM49" s="2348" t="s">
        <v>201</v>
      </c>
      <c r="AN49" s="2348" t="s">
        <v>201</v>
      </c>
      <c r="AO49" s="2348" t="s">
        <v>201</v>
      </c>
      <c r="AP49" s="2348" t="s">
        <v>201</v>
      </c>
      <c r="AQ49" s="2348" t="s">
        <v>201</v>
      </c>
      <c r="AR49" s="2348" t="s">
        <v>201</v>
      </c>
      <c r="AS49" s="2502" t="s">
        <v>1218</v>
      </c>
      <c r="AT49" s="2511">
        <v>-452</v>
      </c>
      <c r="AU49" s="2625">
        <v>-466</v>
      </c>
      <c r="AV49" s="2505">
        <v>-2.9831532025901053E-2</v>
      </c>
      <c r="AW49" s="2511">
        <v>-268</v>
      </c>
      <c r="AX49" s="2625">
        <v>-251</v>
      </c>
      <c r="AY49" s="2505">
        <v>6.7511362257982599E-2</v>
      </c>
      <c r="AZ49" s="2506">
        <v>-236</v>
      </c>
      <c r="BA49" s="2504">
        <v>-223</v>
      </c>
      <c r="BB49" s="2507">
        <v>5.829596412556054E-2</v>
      </c>
      <c r="BC49" s="2508">
        <v>-225</v>
      </c>
      <c r="BD49" s="2509">
        <v>-208</v>
      </c>
      <c r="BE49" s="2507">
        <v>8.1730769230769232E-2</v>
      </c>
      <c r="BF49" s="2508">
        <v>-32.880000000000003</v>
      </c>
      <c r="BG49" s="2509">
        <v>-22</v>
      </c>
      <c r="BH49" s="2505">
        <v>0.49454545454545468</v>
      </c>
      <c r="BI49" s="2506">
        <v>-32.119999999999891</v>
      </c>
      <c r="BJ49" s="2623">
        <v>-8</v>
      </c>
      <c r="BK49" s="2624"/>
      <c r="BL49" s="2506">
        <v>-1246</v>
      </c>
      <c r="BM49" s="2504">
        <v>-1178</v>
      </c>
      <c r="BN49" s="2507">
        <v>5.7724957555178265E-2</v>
      </c>
      <c r="BO49" s="2332"/>
      <c r="BP49" s="2325"/>
      <c r="BQ49" s="58"/>
    </row>
    <row r="50" spans="1:69" ht="16.5" customHeight="1" x14ac:dyDescent="0.2">
      <c r="A50" s="2400" t="s">
        <v>1217</v>
      </c>
      <c r="B50" s="2364">
        <v>26.3</v>
      </c>
      <c r="C50" s="2388">
        <v>25</v>
      </c>
      <c r="D50" s="2388" t="s">
        <v>385</v>
      </c>
      <c r="E50" s="2388" t="s">
        <v>386</v>
      </c>
      <c r="F50" s="2388" t="s">
        <v>387</v>
      </c>
      <c r="G50" s="2388" t="s">
        <v>388</v>
      </c>
      <c r="H50" s="2388" t="s">
        <v>326</v>
      </c>
      <c r="I50" s="2388" t="s">
        <v>313</v>
      </c>
      <c r="J50" s="2388" t="s">
        <v>389</v>
      </c>
      <c r="K50" s="2388" t="s">
        <v>265</v>
      </c>
      <c r="L50" s="2351" t="s">
        <v>384</v>
      </c>
      <c r="M50" s="2352">
        <f>SUM(M35:M49)</f>
        <v>583249</v>
      </c>
      <c r="N50" s="2352">
        <f>SUM(N35:N49)</f>
        <v>615836</v>
      </c>
      <c r="O50" s="2352">
        <f>SUM(O35:O49)</f>
        <v>639505</v>
      </c>
      <c r="P50" s="2352">
        <v>601225</v>
      </c>
      <c r="Q50" s="2352">
        <v>640173</v>
      </c>
      <c r="R50" s="2352">
        <v>690084</v>
      </c>
      <c r="S50" s="2352">
        <v>556301</v>
      </c>
      <c r="T50" s="2352">
        <v>485124</v>
      </c>
      <c r="U50" s="2352">
        <v>456271</v>
      </c>
      <c r="V50" s="2352">
        <v>371894</v>
      </c>
      <c r="W50" s="2391" t="s">
        <v>1210</v>
      </c>
      <c r="X50" s="2391"/>
      <c r="Y50" s="2391"/>
      <c r="Z50" s="2392"/>
      <c r="AA50" s="2392"/>
      <c r="AB50" s="2392"/>
      <c r="AC50" s="2392"/>
      <c r="AD50" s="2392"/>
      <c r="AE50" s="2392"/>
      <c r="AF50" s="2393"/>
      <c r="AG50" s="2393"/>
      <c r="AH50" s="2321" t="s">
        <v>384</v>
      </c>
      <c r="AI50" s="2476">
        <v>619195</v>
      </c>
      <c r="AJ50" s="2324">
        <f>SUM(AJ35:AJ49)</f>
        <v>583249</v>
      </c>
      <c r="AK50" s="2324">
        <f>SUM(AK35:AK49)</f>
        <v>626120</v>
      </c>
      <c r="AL50" s="2324">
        <f>SUM(AL35:AL49)</f>
        <v>641093</v>
      </c>
      <c r="AM50" s="2324">
        <f>SUM(AM35:AM49)</f>
        <v>646427</v>
      </c>
      <c r="AN50" s="2324">
        <f t="shared" ref="AN50:AR50" si="1">SUM(AN35:AN48)</f>
        <v>615836</v>
      </c>
      <c r="AO50" s="2324">
        <f t="shared" si="1"/>
        <v>649893</v>
      </c>
      <c r="AP50" s="2324">
        <f t="shared" si="1"/>
        <v>652843</v>
      </c>
      <c r="AQ50" s="2324">
        <f t="shared" si="1"/>
        <v>697382</v>
      </c>
      <c r="AR50" s="2324">
        <f t="shared" si="1"/>
        <v>639505</v>
      </c>
      <c r="AS50" s="2500" t="s">
        <v>188</v>
      </c>
      <c r="AT50" s="2493">
        <v>-7</v>
      </c>
      <c r="AU50" s="2494">
        <v>-14</v>
      </c>
      <c r="AV50" s="2495">
        <v>-0.50947481939420869</v>
      </c>
      <c r="AW50" s="2493">
        <v>-17</v>
      </c>
      <c r="AX50" s="2494">
        <v>-41</v>
      </c>
      <c r="AY50" s="2495">
        <v>-0.59646581909091845</v>
      </c>
      <c r="AZ50" s="2496">
        <v>-90</v>
      </c>
      <c r="BA50" s="2494">
        <v>-56</v>
      </c>
      <c r="BB50" s="2497">
        <v>0.6071428571428571</v>
      </c>
      <c r="BC50" s="2498">
        <v>0</v>
      </c>
      <c r="BD50" s="2499">
        <v>0</v>
      </c>
      <c r="BE50" s="2497" t="s">
        <v>427</v>
      </c>
      <c r="BF50" s="2498">
        <v>0</v>
      </c>
      <c r="BG50" s="2499">
        <v>0</v>
      </c>
      <c r="BH50" s="2495" t="s">
        <v>427</v>
      </c>
      <c r="BI50" s="2496">
        <v>1</v>
      </c>
      <c r="BJ50" s="2622">
        <v>0</v>
      </c>
      <c r="BK50" s="2541" t="s">
        <v>427</v>
      </c>
      <c r="BL50" s="2496">
        <v>-113</v>
      </c>
      <c r="BM50" s="2494">
        <v>-111</v>
      </c>
      <c r="BN50" s="2497">
        <v>1.8018018018018018E-2</v>
      </c>
      <c r="BO50" s="2329"/>
      <c r="BP50" s="2329"/>
      <c r="BQ50" s="60"/>
    </row>
    <row r="51" spans="1:69" ht="16.5" customHeight="1" thickBot="1" x14ac:dyDescent="0.25">
      <c r="A51" s="2347" t="s">
        <v>1215</v>
      </c>
      <c r="B51" s="2402">
        <v>13.4</v>
      </c>
      <c r="C51" s="2403">
        <v>14.8</v>
      </c>
      <c r="D51" s="2404" t="s">
        <v>390</v>
      </c>
      <c r="E51" s="2403"/>
      <c r="F51" s="2403"/>
      <c r="G51" s="2403"/>
      <c r="H51" s="2403"/>
      <c r="I51" s="2403"/>
      <c r="J51" s="2403"/>
      <c r="K51" s="2403"/>
      <c r="M51" s="2365"/>
      <c r="N51" s="2365"/>
      <c r="O51" s="2365"/>
      <c r="P51" s="2365"/>
      <c r="Q51" s="2282"/>
      <c r="R51" s="2282"/>
      <c r="S51" s="2282"/>
      <c r="T51" s="2282"/>
      <c r="U51" s="2282"/>
      <c r="V51" s="2282"/>
      <c r="W51" s="2391" t="s">
        <v>1209</v>
      </c>
      <c r="X51" s="2391"/>
      <c r="Y51" s="2391"/>
      <c r="Z51" s="2391"/>
      <c r="AA51" s="2391"/>
      <c r="AB51" s="2391"/>
      <c r="AC51" s="2391"/>
      <c r="AD51" s="2391"/>
      <c r="AE51" s="2391"/>
      <c r="AF51" s="2393"/>
      <c r="AG51" s="2393"/>
      <c r="AH51" s="2273"/>
      <c r="AJ51" s="2305"/>
      <c r="AK51" s="2305"/>
      <c r="AL51" s="2305"/>
      <c r="AM51" s="2305"/>
      <c r="AN51" s="2305"/>
      <c r="AO51" s="2305"/>
      <c r="AP51" s="2305"/>
      <c r="AQ51" s="2305"/>
      <c r="AR51" s="2305"/>
      <c r="AS51" s="2500" t="s">
        <v>1216</v>
      </c>
      <c r="AT51" s="2517"/>
      <c r="AU51" s="2518"/>
      <c r="AV51" s="2519"/>
      <c r="AW51" s="2517"/>
      <c r="AX51" s="2518"/>
      <c r="AY51" s="2519"/>
      <c r="AZ51" s="2520"/>
      <c r="BA51" s="2518"/>
      <c r="BB51" s="2521" t="s">
        <v>427</v>
      </c>
      <c r="BC51" s="2522">
        <v>0</v>
      </c>
      <c r="BD51" s="2523">
        <v>0</v>
      </c>
      <c r="BE51" s="2521" t="s">
        <v>427</v>
      </c>
      <c r="BF51" s="2522">
        <v>0</v>
      </c>
      <c r="BG51" s="2523">
        <v>0</v>
      </c>
      <c r="BH51" s="2519" t="s">
        <v>427</v>
      </c>
      <c r="BI51" s="2520">
        <v>0</v>
      </c>
      <c r="BJ51" s="2626">
        <v>0</v>
      </c>
      <c r="BK51" s="2562" t="s">
        <v>427</v>
      </c>
      <c r="BL51" s="2520"/>
      <c r="BM51" s="2518"/>
      <c r="BN51" s="2521" t="s">
        <v>427</v>
      </c>
      <c r="BO51" s="2325"/>
      <c r="BP51" s="2325"/>
      <c r="BQ51" s="58"/>
    </row>
    <row r="52" spans="1:69" ht="16.5" customHeight="1" x14ac:dyDescent="0.2">
      <c r="A52" s="2700" t="s">
        <v>1214</v>
      </c>
      <c r="B52" s="2701"/>
      <c r="C52" s="2701"/>
      <c r="D52" s="2701"/>
      <c r="E52" s="2701"/>
      <c r="F52" s="2701"/>
      <c r="G52" s="2701"/>
      <c r="H52" s="2701"/>
      <c r="I52" s="2701"/>
      <c r="J52" s="2701"/>
      <c r="K52" s="2701"/>
      <c r="L52" s="2405" t="s">
        <v>391</v>
      </c>
      <c r="M52" s="2406"/>
      <c r="N52" s="2401"/>
      <c r="O52" s="2401"/>
      <c r="P52" s="2406"/>
      <c r="Q52" s="2302"/>
      <c r="R52" s="2302"/>
      <c r="S52" s="2302"/>
      <c r="T52" s="2302"/>
      <c r="U52" s="2302"/>
      <c r="V52" s="2302"/>
      <c r="W52" s="2391" t="s">
        <v>1208</v>
      </c>
      <c r="X52" s="2391"/>
      <c r="Y52" s="2391"/>
      <c r="Z52" s="2391"/>
      <c r="AA52" s="2391"/>
      <c r="AB52" s="2391"/>
      <c r="AC52" s="2391"/>
      <c r="AD52" s="2391"/>
      <c r="AE52" s="2391"/>
      <c r="AF52" s="2283"/>
      <c r="AG52" s="2283"/>
      <c r="AH52" s="2308" t="s">
        <v>391</v>
      </c>
      <c r="AI52" s="2308"/>
      <c r="AJ52" s="2309"/>
      <c r="AK52" s="2309"/>
      <c r="AL52" s="2324"/>
      <c r="AM52" s="2324"/>
      <c r="AN52" s="2309"/>
      <c r="AO52" s="2303"/>
      <c r="AP52" s="2303"/>
      <c r="AQ52" s="2303"/>
      <c r="AR52" s="2303"/>
      <c r="AS52" s="2524" t="s">
        <v>189</v>
      </c>
      <c r="AT52" s="2525">
        <v>316</v>
      </c>
      <c r="AU52" s="2526">
        <v>243</v>
      </c>
      <c r="AV52" s="2527">
        <v>0.29797051973232991</v>
      </c>
      <c r="AW52" s="2525">
        <v>183</v>
      </c>
      <c r="AX52" s="2526">
        <v>166</v>
      </c>
      <c r="AY52" s="2527">
        <v>0.10850976496467912</v>
      </c>
      <c r="AZ52" s="2525">
        <v>236</v>
      </c>
      <c r="BA52" s="2526">
        <v>210</v>
      </c>
      <c r="BB52" s="2527">
        <v>0.12380952380952381</v>
      </c>
      <c r="BC52" s="2530">
        <v>304</v>
      </c>
      <c r="BD52" s="2531">
        <v>268</v>
      </c>
      <c r="BE52" s="2527">
        <v>0.13432835820895522</v>
      </c>
      <c r="BF52" s="2530">
        <v>116</v>
      </c>
      <c r="BG52" s="2531">
        <v>130.2295</v>
      </c>
      <c r="BH52" s="2527">
        <v>-0.10926479791445104</v>
      </c>
      <c r="BI52" s="2627">
        <v>-53</v>
      </c>
      <c r="BJ52" s="2628">
        <v>-11.22950000000003</v>
      </c>
      <c r="BK52" s="2527" t="s">
        <v>427</v>
      </c>
      <c r="BL52" s="2525">
        <v>1102</v>
      </c>
      <c r="BM52" s="2526">
        <v>1006</v>
      </c>
      <c r="BN52" s="2527">
        <v>9.5427435387673953E-2</v>
      </c>
      <c r="BO52" s="2329"/>
      <c r="BP52" s="2329"/>
      <c r="BQ52" s="60"/>
    </row>
    <row r="53" spans="1:69" ht="13.5" customHeight="1" x14ac:dyDescent="0.2">
      <c r="A53" s="2391" t="s">
        <v>1213</v>
      </c>
      <c r="B53" s="2391"/>
      <c r="C53" s="2392"/>
      <c r="D53" s="2392"/>
      <c r="E53" s="2392"/>
      <c r="F53" s="2392"/>
      <c r="G53" s="2392"/>
      <c r="H53" s="2392"/>
      <c r="I53" s="2393"/>
      <c r="J53" s="2407"/>
      <c r="K53" s="2407"/>
      <c r="M53" s="2365"/>
      <c r="N53" s="2408"/>
      <c r="O53" s="2408"/>
      <c r="P53" s="2365"/>
      <c r="Q53" s="2282"/>
      <c r="R53" s="2282"/>
      <c r="S53" s="2282"/>
      <c r="T53" s="2282"/>
      <c r="U53" s="2282"/>
      <c r="V53" s="2282"/>
      <c r="W53" s="2391" t="s">
        <v>1206</v>
      </c>
      <c r="X53" s="2391"/>
      <c r="Y53" s="2413"/>
      <c r="Z53" s="2417"/>
      <c r="AA53" s="2418"/>
      <c r="AB53" s="2418"/>
      <c r="AC53" s="2409"/>
      <c r="AD53" s="2409"/>
      <c r="AE53" s="2409"/>
      <c r="AF53" s="2409"/>
      <c r="AG53" s="2409"/>
      <c r="AH53" s="2273"/>
      <c r="AJ53" s="2305"/>
      <c r="AK53" s="2305"/>
      <c r="AL53" s="2303"/>
      <c r="AM53" s="2303"/>
      <c r="AN53" s="2305"/>
      <c r="AO53" s="2305"/>
      <c r="AP53" s="2305"/>
      <c r="AQ53" s="2305"/>
      <c r="AR53" s="2305"/>
      <c r="AS53" s="2533" t="s">
        <v>496</v>
      </c>
      <c r="AT53" s="2552">
        <v>58.3</v>
      </c>
      <c r="AU53" s="2494">
        <v>64.5</v>
      </c>
      <c r="AV53" s="2495"/>
      <c r="AW53" s="2552">
        <v>57.3</v>
      </c>
      <c r="AX53" s="2494">
        <v>54.8</v>
      </c>
      <c r="AY53" s="2629"/>
      <c r="AZ53" s="2630">
        <v>41.992882562277579</v>
      </c>
      <c r="BA53" s="2630">
        <v>45.603271983640084</v>
      </c>
      <c r="BB53" s="2497"/>
      <c r="BC53" s="2538">
        <v>42</v>
      </c>
      <c r="BD53" s="2538">
        <v>44</v>
      </c>
      <c r="BE53" s="2497">
        <v>-4.5454545454545456E-2</v>
      </c>
      <c r="BF53" s="2631"/>
      <c r="BG53" s="2540"/>
      <c r="BH53" s="2495"/>
      <c r="BI53" s="2632" t="s">
        <v>201</v>
      </c>
      <c r="BJ53" s="2633" t="s">
        <v>201</v>
      </c>
      <c r="BK53" s="2541"/>
      <c r="BL53" s="2516">
        <v>51</v>
      </c>
      <c r="BM53" s="2516">
        <v>51</v>
      </c>
      <c r="BN53" s="2497">
        <v>0</v>
      </c>
      <c r="BO53" s="64"/>
      <c r="BP53" s="64"/>
      <c r="BQ53" s="58"/>
    </row>
    <row r="54" spans="1:69" ht="13.5" customHeight="1" x14ac:dyDescent="0.2">
      <c r="A54" s="2391" t="s">
        <v>1211</v>
      </c>
      <c r="B54" s="2391"/>
      <c r="C54" s="2392"/>
      <c r="D54" s="2392"/>
      <c r="E54" s="2392"/>
      <c r="F54" s="2392"/>
      <c r="G54" s="2392"/>
      <c r="H54" s="2392"/>
      <c r="I54" s="2393"/>
      <c r="J54" s="2393"/>
      <c r="K54" s="2282"/>
      <c r="L54" s="2410" t="s">
        <v>392</v>
      </c>
      <c r="M54" s="2411">
        <v>1</v>
      </c>
      <c r="N54" s="2367">
        <v>1</v>
      </c>
      <c r="O54" s="2367">
        <v>2</v>
      </c>
      <c r="P54" s="2411">
        <v>2</v>
      </c>
      <c r="Q54" s="2302">
        <v>5</v>
      </c>
      <c r="R54" s="2302">
        <v>86</v>
      </c>
      <c r="S54" s="2302">
        <v>84</v>
      </c>
      <c r="T54" s="2302">
        <v>80</v>
      </c>
      <c r="U54" s="2302">
        <v>78</v>
      </c>
      <c r="V54" s="2302">
        <v>78</v>
      </c>
      <c r="Z54" s="2273"/>
      <c r="AA54" s="2273"/>
      <c r="AB54" s="2273"/>
      <c r="AC54" s="2278"/>
      <c r="AD54" s="2278"/>
      <c r="AE54" s="2278"/>
      <c r="AF54" s="2278"/>
      <c r="AG54" s="2278"/>
      <c r="AH54" s="2412" t="s">
        <v>392</v>
      </c>
      <c r="AI54" s="2305">
        <v>177</v>
      </c>
      <c r="AJ54" s="2305">
        <v>1</v>
      </c>
      <c r="AK54" s="2305">
        <v>1</v>
      </c>
      <c r="AL54" s="2303">
        <v>1</v>
      </c>
      <c r="AM54" s="2303">
        <v>1</v>
      </c>
      <c r="AN54" s="2305">
        <v>1</v>
      </c>
      <c r="AO54" s="2303">
        <v>1</v>
      </c>
      <c r="AP54" s="2303">
        <v>1</v>
      </c>
      <c r="AQ54" s="2303">
        <v>2</v>
      </c>
      <c r="AR54" s="2303">
        <v>2</v>
      </c>
      <c r="AS54" s="2533" t="s">
        <v>434</v>
      </c>
      <c r="AT54" s="2534">
        <v>12.95553534007845</v>
      </c>
      <c r="AU54" s="2550">
        <v>10.769878061845583</v>
      </c>
      <c r="AV54" s="2634"/>
      <c r="AW54" s="2534">
        <v>9.3161009888936182</v>
      </c>
      <c r="AX54" s="2550">
        <v>7.9108510380452133</v>
      </c>
      <c r="AY54" s="2635"/>
      <c r="AZ54" s="2535">
        <v>8</v>
      </c>
      <c r="BA54" s="2630">
        <v>8</v>
      </c>
      <c r="BB54" s="2635"/>
      <c r="BC54" s="2538">
        <v>34</v>
      </c>
      <c r="BD54" s="2538">
        <v>34</v>
      </c>
      <c r="BE54" s="2635"/>
      <c r="BF54" s="2546"/>
      <c r="BG54" s="2547"/>
      <c r="BH54" s="2634"/>
      <c r="BI54" s="2546" t="s">
        <v>201</v>
      </c>
      <c r="BJ54" s="2548" t="s">
        <v>201</v>
      </c>
      <c r="BK54" s="2636"/>
      <c r="BL54" s="2543">
        <v>13</v>
      </c>
      <c r="BM54" s="2550">
        <v>12</v>
      </c>
      <c r="BN54" s="2635"/>
      <c r="BO54" s="2336"/>
      <c r="BP54" s="2336"/>
      <c r="BQ54" s="79"/>
    </row>
    <row r="55" spans="1:69" ht="13.5" customHeight="1" x14ac:dyDescent="0.2">
      <c r="A55" s="2391" t="s">
        <v>1210</v>
      </c>
      <c r="B55" s="2391"/>
      <c r="C55" s="2392"/>
      <c r="D55" s="2392"/>
      <c r="E55" s="2392"/>
      <c r="F55" s="2392"/>
      <c r="G55" s="2392"/>
      <c r="H55" s="2392"/>
      <c r="I55" s="2393"/>
      <c r="J55" s="2393"/>
      <c r="K55" s="2301"/>
      <c r="L55" s="2410" t="s">
        <v>394</v>
      </c>
      <c r="M55" s="2367">
        <v>4050</v>
      </c>
      <c r="N55" s="2367">
        <v>4050</v>
      </c>
      <c r="O55" s="2367">
        <v>4050</v>
      </c>
      <c r="P55" s="2367">
        <v>4050</v>
      </c>
      <c r="Q55" s="2302">
        <v>4050</v>
      </c>
      <c r="R55" s="2302">
        <v>4047</v>
      </c>
      <c r="S55" s="2302">
        <v>4043</v>
      </c>
      <c r="T55" s="2302">
        <v>4037</v>
      </c>
      <c r="U55" s="2302">
        <v>2600</v>
      </c>
      <c r="V55" s="2302">
        <v>2597</v>
      </c>
      <c r="W55" s="2413"/>
      <c r="X55" s="2413"/>
      <c r="Y55" s="2464"/>
      <c r="Z55" s="2415"/>
      <c r="AA55" s="2414"/>
      <c r="AB55" s="2414"/>
      <c r="AC55" s="2414"/>
      <c r="AD55" s="2414"/>
      <c r="AE55" s="2414"/>
      <c r="AF55" s="81"/>
      <c r="AG55" s="2415"/>
      <c r="AH55" s="2412" t="s">
        <v>394</v>
      </c>
      <c r="AI55" s="2303">
        <v>4050</v>
      </c>
      <c r="AJ55" s="2303">
        <v>4050</v>
      </c>
      <c r="AK55" s="2303">
        <v>4050</v>
      </c>
      <c r="AL55" s="2303">
        <v>4050</v>
      </c>
      <c r="AM55" s="2303">
        <v>4050</v>
      </c>
      <c r="AN55" s="2303">
        <v>4050</v>
      </c>
      <c r="AO55" s="2303">
        <v>4050</v>
      </c>
      <c r="AP55" s="2303">
        <v>4050</v>
      </c>
      <c r="AQ55" s="2303">
        <v>4050</v>
      </c>
      <c r="AR55" s="2303">
        <v>4050</v>
      </c>
      <c r="AS55" s="2533" t="s">
        <v>1212</v>
      </c>
      <c r="AT55" s="2534"/>
      <c r="AU55" s="2550"/>
      <c r="AV55" s="2634"/>
      <c r="AW55" s="2534"/>
      <c r="AX55" s="2550"/>
      <c r="AY55" s="2635"/>
      <c r="AZ55" s="2630">
        <v>10</v>
      </c>
      <c r="BA55" s="2630">
        <v>9</v>
      </c>
      <c r="BB55" s="2635">
        <v>0.1111111111111111</v>
      </c>
      <c r="BC55" s="2538">
        <v>0</v>
      </c>
      <c r="BD55" s="2538">
        <v>0</v>
      </c>
      <c r="BE55" s="2635"/>
      <c r="BF55" s="2637"/>
      <c r="BG55" s="2638"/>
      <c r="BH55" s="2634" t="s">
        <v>427</v>
      </c>
      <c r="BI55" s="2543"/>
      <c r="BJ55" s="2544"/>
      <c r="BK55" s="2636"/>
      <c r="BL55" s="2543"/>
      <c r="BM55" s="2550"/>
      <c r="BN55" s="2635"/>
      <c r="BO55" s="66"/>
      <c r="BP55" s="66"/>
      <c r="BQ55" s="58"/>
    </row>
    <row r="56" spans="1:69" ht="13.5" customHeight="1" x14ac:dyDescent="0.2">
      <c r="A56" s="2391" t="s">
        <v>1209</v>
      </c>
      <c r="B56" s="2391"/>
      <c r="C56" s="2391"/>
      <c r="D56" s="2391"/>
      <c r="E56" s="2391"/>
      <c r="F56" s="2391"/>
      <c r="G56" s="2391"/>
      <c r="H56" s="2391"/>
      <c r="I56" s="2393"/>
      <c r="J56" s="2393"/>
      <c r="K56" s="2416"/>
      <c r="L56" s="2410" t="s">
        <v>397</v>
      </c>
      <c r="M56" s="2367">
        <v>1080</v>
      </c>
      <c r="N56" s="2367">
        <v>1080</v>
      </c>
      <c r="O56" s="2367">
        <v>1080</v>
      </c>
      <c r="P56" s="2367">
        <v>1080</v>
      </c>
      <c r="Q56" s="2302">
        <v>1080</v>
      </c>
      <c r="R56" s="2302">
        <v>1080</v>
      </c>
      <c r="S56" s="2302">
        <v>1065</v>
      </c>
      <c r="T56" s="2302">
        <v>1065</v>
      </c>
      <c r="U56" s="2302" t="s">
        <v>201</v>
      </c>
      <c r="V56" s="2302" t="s">
        <v>201</v>
      </c>
      <c r="W56" s="83"/>
      <c r="X56" s="83"/>
      <c r="Y56" s="83"/>
      <c r="Z56" s="2465"/>
      <c r="AA56" s="2465"/>
      <c r="AB56" s="2465"/>
      <c r="AC56" s="2415"/>
      <c r="AD56" s="2415"/>
      <c r="AE56" s="2415"/>
      <c r="AF56" s="2415"/>
      <c r="AG56" s="2415"/>
      <c r="AH56" s="2412" t="s">
        <v>397</v>
      </c>
      <c r="AI56" s="2303">
        <v>1080</v>
      </c>
      <c r="AJ56" s="2303">
        <v>1080</v>
      </c>
      <c r="AK56" s="2303">
        <v>1080</v>
      </c>
      <c r="AL56" s="2303">
        <v>1080</v>
      </c>
      <c r="AM56" s="2303">
        <v>1080</v>
      </c>
      <c r="AN56" s="2303">
        <v>1080</v>
      </c>
      <c r="AO56" s="2303">
        <v>1080</v>
      </c>
      <c r="AP56" s="2303">
        <v>1080</v>
      </c>
      <c r="AQ56" s="2303">
        <v>1080</v>
      </c>
      <c r="AR56" s="2303">
        <v>1080</v>
      </c>
      <c r="AS56" s="2533" t="s">
        <v>408</v>
      </c>
      <c r="AT56" s="2552">
        <v>7633</v>
      </c>
      <c r="AU56" s="2553">
        <v>6962</v>
      </c>
      <c r="AV56" s="2495">
        <v>6.0603886538971308E-2</v>
      </c>
      <c r="AW56" s="2552">
        <v>6153</v>
      </c>
      <c r="AX56" s="2553">
        <v>6353.5763995437264</v>
      </c>
      <c r="AY56" s="2497">
        <v>-2.4424234431198899E-2</v>
      </c>
      <c r="AZ56" s="2553">
        <v>9226</v>
      </c>
      <c r="BA56" s="2553">
        <v>8926</v>
      </c>
      <c r="BB56" s="2497">
        <v>3.3609679587721264E-2</v>
      </c>
      <c r="BC56" s="2552">
        <v>2639</v>
      </c>
      <c r="BD56" s="2553">
        <v>2367</v>
      </c>
      <c r="BE56" s="2497">
        <v>0.1149133924799324</v>
      </c>
      <c r="BF56" s="2552">
        <v>894.6515888127758</v>
      </c>
      <c r="BG56" s="2553">
        <v>1065.0145248705064</v>
      </c>
      <c r="BH56" s="2495">
        <v>-0.15996301654049724</v>
      </c>
      <c r="BI56" s="2552">
        <v>2338.348411187224</v>
      </c>
      <c r="BJ56" s="2554">
        <v>1363.4090755857687</v>
      </c>
      <c r="BK56" s="2541">
        <v>0.71507469992642292</v>
      </c>
      <c r="BL56" s="2553">
        <v>28884</v>
      </c>
      <c r="BM56" s="2553">
        <v>27037</v>
      </c>
      <c r="BN56" s="2497">
        <v>6.8313792210674268E-2</v>
      </c>
      <c r="BO56" s="66"/>
      <c r="BP56" s="66"/>
      <c r="BQ56" s="58"/>
    </row>
    <row r="57" spans="1:69" ht="13.5" customHeight="1" x14ac:dyDescent="0.2">
      <c r="A57" s="2391" t="s">
        <v>1208</v>
      </c>
      <c r="B57" s="2391"/>
      <c r="C57" s="2391"/>
      <c r="D57" s="2391"/>
      <c r="E57" s="2391"/>
      <c r="F57" s="2391"/>
      <c r="G57" s="2391"/>
      <c r="H57" s="2391"/>
      <c r="I57" s="2283"/>
      <c r="J57" s="2393"/>
      <c r="K57" s="2282"/>
      <c r="L57" s="2410" t="s">
        <v>399</v>
      </c>
      <c r="M57" s="2367">
        <v>-1023</v>
      </c>
      <c r="N57" s="2367">
        <v>-1188</v>
      </c>
      <c r="O57" s="2367">
        <v>-1201</v>
      </c>
      <c r="P57" s="2367">
        <v>-159</v>
      </c>
      <c r="Q57" s="2302">
        <v>340</v>
      </c>
      <c r="R57" s="2302">
        <v>-47</v>
      </c>
      <c r="S57" s="2302">
        <v>-146</v>
      </c>
      <c r="T57" s="2302">
        <v>-518</v>
      </c>
      <c r="U57" s="2302">
        <v>-888</v>
      </c>
      <c r="V57" s="2302">
        <v>-160</v>
      </c>
      <c r="W57" s="85"/>
      <c r="X57" s="85"/>
      <c r="Y57" s="85"/>
      <c r="Z57" s="2465"/>
      <c r="AA57" s="2465"/>
      <c r="AB57" s="2465"/>
      <c r="AC57" s="2415"/>
      <c r="AD57" s="2415"/>
      <c r="AE57" s="2415"/>
      <c r="AF57" s="2415"/>
      <c r="AG57" s="2415"/>
      <c r="AH57" s="2412" t="s">
        <v>399</v>
      </c>
      <c r="AI57" s="2303">
        <v>-896</v>
      </c>
      <c r="AJ57" s="2303">
        <v>-1023</v>
      </c>
      <c r="AK57" s="2303">
        <v>-1256</v>
      </c>
      <c r="AL57" s="2303">
        <v>-1298</v>
      </c>
      <c r="AM57" s="2303">
        <v>-1303</v>
      </c>
      <c r="AN57" s="2303">
        <v>-1188</v>
      </c>
      <c r="AO57" s="2303">
        <v>-1383</v>
      </c>
      <c r="AP57" s="2303">
        <v>-767</v>
      </c>
      <c r="AQ57" s="2303">
        <v>-1103</v>
      </c>
      <c r="AR57" s="2303">
        <v>-1201</v>
      </c>
      <c r="AS57" s="2533" t="s">
        <v>497</v>
      </c>
      <c r="AT57" s="2552">
        <v>30933</v>
      </c>
      <c r="AU57" s="2553">
        <v>30122</v>
      </c>
      <c r="AV57" s="2495">
        <v>-1.7819892109855129E-2</v>
      </c>
      <c r="AW57" s="2552">
        <v>33611</v>
      </c>
      <c r="AX57" s="2553">
        <v>37805.369241028398</v>
      </c>
      <c r="AY57" s="2497">
        <v>-0.10927459735556377</v>
      </c>
      <c r="AZ57" s="2553">
        <v>46757</v>
      </c>
      <c r="BA57" s="2553">
        <v>52639</v>
      </c>
      <c r="BB57" s="2497">
        <v>-0.11174224434354756</v>
      </c>
      <c r="BC57" s="2552">
        <v>6733</v>
      </c>
      <c r="BD57" s="2553">
        <v>5526</v>
      </c>
      <c r="BE57" s="2497">
        <v>0.21842200506695622</v>
      </c>
      <c r="BF57" s="2552">
        <v>6019.1774150694027</v>
      </c>
      <c r="BG57" s="2553">
        <v>7719.615867469387</v>
      </c>
      <c r="BH57" s="2495">
        <v>-0.22027500870421096</v>
      </c>
      <c r="BI57" s="2552">
        <v>9534.8225849306036</v>
      </c>
      <c r="BJ57" s="2554">
        <v>9251.0148915022146</v>
      </c>
      <c r="BK57" s="2541">
        <v>3.0678546814262374E-2</v>
      </c>
      <c r="BL57" s="2557">
        <v>133588</v>
      </c>
      <c r="BM57" s="2553">
        <v>143063</v>
      </c>
      <c r="BN57" s="2497">
        <v>-6.6229563199429617E-2</v>
      </c>
      <c r="BO57" s="66"/>
      <c r="BP57" s="66"/>
      <c r="BQ57" s="58"/>
    </row>
    <row r="58" spans="1:69" ht="13.5" customHeight="1" thickBot="1" x14ac:dyDescent="0.25">
      <c r="A58" s="2391" t="s">
        <v>1206</v>
      </c>
      <c r="B58" s="2413"/>
      <c r="C58" s="2417"/>
      <c r="D58" s="2418"/>
      <c r="E58" s="2418"/>
      <c r="F58" s="2409"/>
      <c r="G58" s="2409"/>
      <c r="H58" s="2409"/>
      <c r="I58" s="2409"/>
      <c r="J58" s="2283"/>
      <c r="K58" s="2283"/>
      <c r="L58" s="2419" t="s">
        <v>400</v>
      </c>
      <c r="M58" s="2398">
        <v>28302</v>
      </c>
      <c r="N58" s="2398">
        <v>27089</v>
      </c>
      <c r="O58" s="2398">
        <v>25906</v>
      </c>
      <c r="P58" s="2398">
        <v>24236</v>
      </c>
      <c r="Q58" s="2344">
        <v>22530</v>
      </c>
      <c r="R58" s="2344">
        <v>20954</v>
      </c>
      <c r="S58" s="2344">
        <v>19492</v>
      </c>
      <c r="T58" s="2344">
        <v>17756</v>
      </c>
      <c r="U58" s="2344">
        <v>16013</v>
      </c>
      <c r="V58" s="2344">
        <v>14645</v>
      </c>
      <c r="W58" s="2420"/>
      <c r="X58" s="2420"/>
      <c r="Y58" s="2420"/>
      <c r="Z58" s="2465"/>
      <c r="AA58" s="2465"/>
      <c r="AB58" s="2465"/>
      <c r="AC58" s="2415"/>
      <c r="AD58" s="2415"/>
      <c r="AE58" s="2415"/>
      <c r="AF58" s="2415"/>
      <c r="AG58" s="2415"/>
      <c r="AH58" s="2421" t="s">
        <v>400</v>
      </c>
      <c r="AI58" s="2348">
        <v>26666</v>
      </c>
      <c r="AJ58" s="2348">
        <v>28302</v>
      </c>
      <c r="AK58" s="2348">
        <v>27195</v>
      </c>
      <c r="AL58" s="2348">
        <v>26310</v>
      </c>
      <c r="AM58" s="2348">
        <v>25300</v>
      </c>
      <c r="AN58" s="2348">
        <v>27089</v>
      </c>
      <c r="AO58" s="2348">
        <v>26236</v>
      </c>
      <c r="AP58" s="2348">
        <v>25445</v>
      </c>
      <c r="AQ58" s="2348">
        <v>24443</v>
      </c>
      <c r="AR58" s="2348">
        <v>25906</v>
      </c>
      <c r="AS58" s="2558" t="s">
        <v>410</v>
      </c>
      <c r="AT58" s="2559">
        <v>12240</v>
      </c>
      <c r="AU58" s="2560">
        <v>12231</v>
      </c>
      <c r="AV58" s="2519">
        <v>-1.0894810805693877E-3</v>
      </c>
      <c r="AW58" s="2559">
        <v>5926</v>
      </c>
      <c r="AX58" s="2560">
        <v>6005.37</v>
      </c>
      <c r="AY58" s="2521">
        <v>-1.3141571626727466E-2</v>
      </c>
      <c r="AZ58" s="2560">
        <v>4016</v>
      </c>
      <c r="BA58" s="2560">
        <v>4023</v>
      </c>
      <c r="BB58" s="2521">
        <v>-1.7399950285856326E-3</v>
      </c>
      <c r="BC58" s="2559">
        <v>3637</v>
      </c>
      <c r="BD58" s="2560">
        <v>3613</v>
      </c>
      <c r="BE58" s="2521">
        <v>6.6426792139496265E-3</v>
      </c>
      <c r="BF58" s="2559">
        <v>3485.8</v>
      </c>
      <c r="BG58" s="2560">
        <v>2662.1499999999996</v>
      </c>
      <c r="BH58" s="2519">
        <v>0.30939278402794756</v>
      </c>
      <c r="BI58" s="2559">
        <v>2335.2000000000007</v>
      </c>
      <c r="BJ58" s="2561">
        <v>1864.4800000000032</v>
      </c>
      <c r="BK58" s="2562">
        <v>0.25246717583454731</v>
      </c>
      <c r="BL58" s="2559">
        <v>31640</v>
      </c>
      <c r="BM58" s="2560">
        <v>30399</v>
      </c>
      <c r="BN58" s="2521">
        <v>4.0823711306292969E-2</v>
      </c>
      <c r="BO58" s="2342"/>
      <c r="BP58" s="2342"/>
      <c r="BQ58" s="60"/>
    </row>
    <row r="59" spans="1:69" ht="13.5" customHeight="1" x14ac:dyDescent="0.2">
      <c r="J59" s="2409"/>
      <c r="K59" s="2409"/>
      <c r="L59" s="2422" t="s">
        <v>401</v>
      </c>
      <c r="M59" s="2352">
        <f>SUM(M54:M58)</f>
        <v>32410</v>
      </c>
      <c r="N59" s="2352">
        <f>SUM(N54:N58)</f>
        <v>31032</v>
      </c>
      <c r="O59" s="2352">
        <v>29837</v>
      </c>
      <c r="P59" s="2352">
        <v>29209</v>
      </c>
      <c r="Q59" s="2352">
        <v>28005</v>
      </c>
      <c r="R59" s="2352">
        <v>26120</v>
      </c>
      <c r="S59" s="2352">
        <v>24538</v>
      </c>
      <c r="T59" s="2352">
        <v>22420</v>
      </c>
      <c r="U59" s="2352">
        <v>17803</v>
      </c>
      <c r="V59" s="2352">
        <v>17160</v>
      </c>
      <c r="W59" s="2420"/>
      <c r="X59" s="2420"/>
      <c r="Y59" s="2420"/>
      <c r="Z59" s="2466"/>
      <c r="AA59" s="2466"/>
      <c r="AB59" s="2466"/>
      <c r="AC59" s="2423"/>
      <c r="AD59" s="2423"/>
      <c r="AE59" s="2423"/>
      <c r="AF59" s="2423"/>
      <c r="AG59" s="2423"/>
      <c r="AH59" s="2354" t="s">
        <v>401</v>
      </c>
      <c r="AI59" s="2324">
        <f t="shared" ref="AI59:AR59" si="2">SUM(AI54:AI58)</f>
        <v>31077</v>
      </c>
      <c r="AJ59" s="2324">
        <f t="shared" si="2"/>
        <v>32410</v>
      </c>
      <c r="AK59" s="2324">
        <f t="shared" si="2"/>
        <v>31070</v>
      </c>
      <c r="AL59" s="2324">
        <f t="shared" si="2"/>
        <v>30143</v>
      </c>
      <c r="AM59" s="2324">
        <f t="shared" si="2"/>
        <v>29128</v>
      </c>
      <c r="AN59" s="2324">
        <f t="shared" si="2"/>
        <v>31032</v>
      </c>
      <c r="AO59" s="2324">
        <f t="shared" si="2"/>
        <v>29984</v>
      </c>
      <c r="AP59" s="2324">
        <f t="shared" si="2"/>
        <v>29809</v>
      </c>
      <c r="AQ59" s="2324">
        <f t="shared" si="2"/>
        <v>28472</v>
      </c>
      <c r="AR59" s="2324">
        <f t="shared" si="2"/>
        <v>29837</v>
      </c>
      <c r="AS59" s="2563" t="s">
        <v>1207</v>
      </c>
      <c r="AT59" s="2639"/>
      <c r="AU59" s="2566"/>
      <c r="AV59" s="2505"/>
      <c r="AW59" s="2639"/>
      <c r="AX59" s="2566"/>
      <c r="AY59" s="2505"/>
      <c r="AZ59" s="2565"/>
      <c r="BA59" s="2566"/>
      <c r="BB59" s="2507" t="s">
        <v>427</v>
      </c>
      <c r="BC59" s="2640">
        <v>0</v>
      </c>
      <c r="BD59" s="2641"/>
      <c r="BE59" s="2507" t="s">
        <v>427</v>
      </c>
      <c r="BF59" s="2565"/>
      <c r="BG59" s="2566"/>
      <c r="BH59" s="2507"/>
      <c r="BI59" s="2565"/>
      <c r="BJ59" s="2566"/>
      <c r="BK59" s="2507"/>
      <c r="BL59" s="2570"/>
      <c r="BM59" s="2571"/>
      <c r="BN59" s="2507" t="s">
        <v>427</v>
      </c>
      <c r="BO59" s="2349"/>
      <c r="BP59" s="2349"/>
      <c r="BQ59" s="58"/>
    </row>
    <row r="60" spans="1:69" ht="13.5" customHeight="1" x14ac:dyDescent="0.2">
      <c r="L60" s="2422" t="s">
        <v>402</v>
      </c>
      <c r="M60" s="2352">
        <f>M50+M59</f>
        <v>615659</v>
      </c>
      <c r="N60" s="2352">
        <f>N50+N59</f>
        <v>646868</v>
      </c>
      <c r="O60" s="2352">
        <f>O50+O59</f>
        <v>669342</v>
      </c>
      <c r="P60" s="2352">
        <v>630434</v>
      </c>
      <c r="Q60" s="2352">
        <v>668178</v>
      </c>
      <c r="R60" s="2352">
        <v>716204</v>
      </c>
      <c r="S60" s="2352">
        <v>580839</v>
      </c>
      <c r="T60" s="2352">
        <v>507544</v>
      </c>
      <c r="U60" s="2352">
        <v>474074</v>
      </c>
      <c r="V60" s="2352">
        <v>389054</v>
      </c>
      <c r="W60" s="2412"/>
      <c r="X60" s="2412"/>
      <c r="Y60" s="2412"/>
      <c r="Z60" s="2467"/>
      <c r="AA60" s="2305"/>
      <c r="AB60" s="2305"/>
      <c r="AC60" s="2305"/>
      <c r="AD60" s="2305"/>
      <c r="AE60" s="2305"/>
      <c r="AF60" s="2305"/>
      <c r="AG60" s="2305"/>
      <c r="AH60" s="2354" t="s">
        <v>402</v>
      </c>
      <c r="AI60" s="2324">
        <f t="shared" ref="AI60:AP60" si="3">AI50+AI59</f>
        <v>650272</v>
      </c>
      <c r="AJ60" s="2324">
        <f t="shared" si="3"/>
        <v>615659</v>
      </c>
      <c r="AK60" s="2324">
        <f t="shared" si="3"/>
        <v>657190</v>
      </c>
      <c r="AL60" s="2324">
        <f t="shared" si="3"/>
        <v>671236</v>
      </c>
      <c r="AM60" s="2324">
        <f t="shared" si="3"/>
        <v>675555</v>
      </c>
      <c r="AN60" s="2324">
        <f t="shared" si="3"/>
        <v>646868</v>
      </c>
      <c r="AO60" s="2324">
        <f t="shared" si="3"/>
        <v>679877</v>
      </c>
      <c r="AP60" s="2324">
        <f t="shared" si="3"/>
        <v>682652</v>
      </c>
      <c r="AQ60" s="2324">
        <f>+AQ50+AQ59</f>
        <v>725854</v>
      </c>
      <c r="AR60" s="2324">
        <f>+AR50+AR59</f>
        <v>669342</v>
      </c>
      <c r="AS60" s="2533" t="s">
        <v>413</v>
      </c>
      <c r="AT60" s="2572">
        <v>6.4000000000000057</v>
      </c>
      <c r="AU60" s="2573">
        <v>6</v>
      </c>
      <c r="AV60" s="2495">
        <v>5.2837523350626636E-2</v>
      </c>
      <c r="AW60" s="2572">
        <v>70.600000000000009</v>
      </c>
      <c r="AX60" s="2573">
        <v>70.848971509431834</v>
      </c>
      <c r="AY60" s="2495">
        <v>-3.1307473440058686E-3</v>
      </c>
      <c r="AZ60" s="2574">
        <v>82.093999999999994</v>
      </c>
      <c r="BA60" s="2575">
        <v>99.4</v>
      </c>
      <c r="BB60" s="2497">
        <v>-0.17410462776659971</v>
      </c>
      <c r="BC60" s="2576"/>
      <c r="BD60" s="2577"/>
      <c r="BE60" s="2497" t="s">
        <v>427</v>
      </c>
      <c r="BF60" s="2546"/>
      <c r="BG60" s="2547"/>
      <c r="BH60" s="2497"/>
      <c r="BI60" s="2574">
        <v>0.20599999999996044</v>
      </c>
      <c r="BJ60" s="2575">
        <v>-0.20695974761508751</v>
      </c>
      <c r="BK60" s="2497"/>
      <c r="BL60" s="2579">
        <v>159.29999999999995</v>
      </c>
      <c r="BM60" s="2580">
        <v>176.04201176181675</v>
      </c>
      <c r="BN60" s="2497">
        <v>-9.5102365590258017E-2</v>
      </c>
      <c r="BO60" s="2349"/>
      <c r="BP60" s="2349"/>
      <c r="BQ60" s="58"/>
    </row>
    <row r="61" spans="1:69" ht="13.5" customHeight="1" x14ac:dyDescent="0.25">
      <c r="A61" s="2424"/>
      <c r="B61" s="2424"/>
      <c r="C61" s="2424"/>
      <c r="D61" s="2424"/>
      <c r="E61" s="2424"/>
      <c r="F61" s="2424"/>
      <c r="G61" s="2424"/>
      <c r="H61" s="2424"/>
      <c r="I61" s="2424"/>
      <c r="J61" s="2424"/>
      <c r="K61" s="2279"/>
      <c r="L61" s="2273"/>
      <c r="M61" s="2425"/>
      <c r="N61" s="2426"/>
      <c r="O61" s="2426"/>
      <c r="P61" s="2426"/>
      <c r="W61" s="2412"/>
      <c r="X61" s="2412"/>
      <c r="Y61" s="2412"/>
      <c r="Z61" s="2305"/>
      <c r="AA61" s="2305"/>
      <c r="AB61" s="2305"/>
      <c r="AC61" s="2305"/>
      <c r="AD61" s="2305"/>
      <c r="AE61" s="2305"/>
      <c r="AF61" s="2305"/>
      <c r="AG61" s="2305"/>
      <c r="AH61" s="2273"/>
      <c r="AN61" s="2283"/>
      <c r="AO61" s="2283"/>
      <c r="AP61" s="2283"/>
      <c r="AQ61" s="2283"/>
      <c r="AR61" s="2283"/>
      <c r="AS61" s="2533" t="s">
        <v>1205</v>
      </c>
      <c r="AT61" s="2572">
        <v>128.1</v>
      </c>
      <c r="AU61" s="2573">
        <v>125</v>
      </c>
      <c r="AV61" s="2495">
        <v>2.4905323207544017E-2</v>
      </c>
      <c r="AW61" s="2572">
        <v>6.8</v>
      </c>
      <c r="AX61" s="2573">
        <v>7.018867903103466</v>
      </c>
      <c r="AY61" s="2495">
        <v>-3.547590568575576E-2</v>
      </c>
      <c r="AZ61" s="2574">
        <v>0</v>
      </c>
      <c r="BA61" s="2510">
        <v>0.3</v>
      </c>
      <c r="BB61" s="2497">
        <v>-1</v>
      </c>
      <c r="BC61" s="2574">
        <v>7.2</v>
      </c>
      <c r="BD61" s="2577">
        <v>6.8</v>
      </c>
      <c r="BE61" s="2497">
        <v>5.8823529411764761E-2</v>
      </c>
      <c r="BF61" s="2546"/>
      <c r="BG61" s="2547"/>
      <c r="BH61" s="2497"/>
      <c r="BI61" s="2546" t="s">
        <v>201</v>
      </c>
      <c r="BJ61" s="2547" t="s">
        <v>201</v>
      </c>
      <c r="BK61" s="2497"/>
      <c r="BL61" s="2579">
        <v>142.1</v>
      </c>
      <c r="BM61" s="2580">
        <v>139.11886790310348</v>
      </c>
      <c r="BN61" s="2497">
        <v>2.1428668460505871E-2</v>
      </c>
      <c r="BO61" s="2349"/>
      <c r="BP61" s="2349"/>
      <c r="BQ61" s="58"/>
    </row>
    <row r="62" spans="1:69" ht="13.5" customHeight="1" x14ac:dyDescent="0.2">
      <c r="A62" s="86"/>
      <c r="B62" s="86"/>
      <c r="C62" s="86"/>
      <c r="D62" s="2427"/>
      <c r="E62" s="2427"/>
      <c r="F62" s="2428"/>
      <c r="G62" s="2428"/>
      <c r="H62" s="2428"/>
      <c r="I62" s="2428"/>
      <c r="J62" s="2428"/>
      <c r="K62" s="2279"/>
      <c r="L62" s="2273"/>
      <c r="M62" s="2425"/>
      <c r="N62" s="2426"/>
      <c r="O62" s="2426"/>
      <c r="P62" s="2426"/>
      <c r="W62" s="2412"/>
      <c r="X62" s="2412"/>
      <c r="Y62" s="2412"/>
      <c r="Z62" s="2468"/>
      <c r="AA62" s="2468"/>
      <c r="AB62" s="2469"/>
      <c r="AC62" s="2429"/>
      <c r="AD62" s="2283"/>
      <c r="AE62" s="2429"/>
      <c r="AF62" s="2430"/>
      <c r="AG62" s="2430"/>
      <c r="AH62" s="2273"/>
      <c r="AN62" s="2283"/>
      <c r="AO62" s="2283"/>
      <c r="AP62" s="2283"/>
      <c r="AQ62" s="2283"/>
      <c r="AR62" s="2283"/>
      <c r="AS62" s="2533" t="s">
        <v>415</v>
      </c>
      <c r="AT62" s="2572">
        <v>20.6</v>
      </c>
      <c r="AU62" s="2573">
        <v>21.3</v>
      </c>
      <c r="AV62" s="2495">
        <v>-3.1428227824147337E-2</v>
      </c>
      <c r="AW62" s="2572">
        <v>2.2999999999999998</v>
      </c>
      <c r="AX62" s="2573">
        <v>2.4391203350797639</v>
      </c>
      <c r="AY62" s="2495">
        <v>-4.8267844412392957E-2</v>
      </c>
      <c r="AZ62" s="2576"/>
      <c r="BA62" s="2577"/>
      <c r="BB62" s="2497" t="s">
        <v>427</v>
      </c>
      <c r="BC62" s="2576">
        <v>4.0999999999999996</v>
      </c>
      <c r="BD62" s="2577">
        <v>3.8</v>
      </c>
      <c r="BE62" s="2497">
        <v>7.8947368421052586E-2</v>
      </c>
      <c r="BF62" s="2546"/>
      <c r="BG62" s="2547"/>
      <c r="BH62" s="2497"/>
      <c r="BI62" s="2546" t="s">
        <v>201</v>
      </c>
      <c r="BJ62" s="2547" t="s">
        <v>201</v>
      </c>
      <c r="BK62" s="2497"/>
      <c r="BL62" s="2579">
        <v>27</v>
      </c>
      <c r="BM62" s="2580">
        <v>27.539120335079765</v>
      </c>
      <c r="BN62" s="2497">
        <v>-1.9576527082930291E-2</v>
      </c>
      <c r="BO62" s="2342"/>
      <c r="BP62" s="2431"/>
      <c r="BQ62" s="60"/>
    </row>
    <row r="63" spans="1:69" ht="13.5" customHeight="1" x14ac:dyDescent="0.2">
      <c r="A63" s="87"/>
      <c r="B63" s="87"/>
      <c r="C63" s="87"/>
      <c r="D63" s="87"/>
      <c r="E63" s="87"/>
      <c r="F63" s="88"/>
      <c r="G63" s="88"/>
      <c r="H63" s="88"/>
      <c r="I63" s="88"/>
      <c r="J63" s="88"/>
      <c r="K63" s="2273"/>
      <c r="L63" s="2273"/>
      <c r="M63" s="2425"/>
      <c r="N63" s="2432"/>
      <c r="O63" s="2433"/>
      <c r="P63" s="2432"/>
      <c r="W63" s="2434"/>
      <c r="X63" s="2434"/>
      <c r="Y63" s="2434"/>
      <c r="AB63" s="2429"/>
      <c r="AC63" s="2283"/>
      <c r="AD63" s="2283"/>
      <c r="AE63" s="2283"/>
      <c r="AF63" s="2283"/>
      <c r="AG63" s="2283"/>
      <c r="AH63" s="2273"/>
      <c r="AL63" s="2435"/>
      <c r="AM63" s="2478"/>
      <c r="AN63" s="2435"/>
      <c r="AO63" s="2283"/>
      <c r="AP63" s="2283"/>
      <c r="AQ63" s="2283"/>
      <c r="AR63" s="2283"/>
      <c r="AS63" s="2581" t="s">
        <v>416</v>
      </c>
      <c r="AT63" s="2582">
        <v>155.1</v>
      </c>
      <c r="AU63" s="2583">
        <v>152.30000000000001</v>
      </c>
      <c r="AV63" s="2527">
        <v>1.8151251189988615E-2</v>
      </c>
      <c r="AW63" s="2582">
        <v>79.7</v>
      </c>
      <c r="AX63" s="2583">
        <v>80.306959747615068</v>
      </c>
      <c r="AY63" s="2527">
        <v>-7.3286550482841717E-3</v>
      </c>
      <c r="AZ63" s="2584">
        <v>82.093999999999994</v>
      </c>
      <c r="BA63" s="2585">
        <v>99.7</v>
      </c>
      <c r="BB63" s="2527">
        <v>-0.17658976930792386</v>
      </c>
      <c r="BC63" s="2586">
        <v>11.3</v>
      </c>
      <c r="BD63" s="2587">
        <v>10.6</v>
      </c>
      <c r="BE63" s="2527">
        <v>6.60377358490567E-2</v>
      </c>
      <c r="BF63" s="2588"/>
      <c r="BG63" s="2589"/>
      <c r="BH63" s="2527"/>
      <c r="BI63" s="2584">
        <v>0.20599999999996044</v>
      </c>
      <c r="BJ63" s="2585">
        <v>-0.20695974761508751</v>
      </c>
      <c r="BK63" s="2527"/>
      <c r="BL63" s="2607">
        <v>328.4</v>
      </c>
      <c r="BM63" s="2585">
        <v>342.7</v>
      </c>
      <c r="BN63" s="2527">
        <v>-4.1727458418441818E-2</v>
      </c>
      <c r="BO63" s="2349"/>
      <c r="BP63" s="2349"/>
      <c r="BQ63" s="58"/>
    </row>
    <row r="64" spans="1:69" ht="13.5" customHeight="1" x14ac:dyDescent="0.2">
      <c r="A64" s="89"/>
      <c r="B64" s="89"/>
      <c r="C64" s="89"/>
      <c r="D64" s="2436"/>
      <c r="E64" s="2436"/>
      <c r="F64" s="2273"/>
      <c r="G64" s="2273"/>
      <c r="H64" s="2273"/>
      <c r="I64" s="2273"/>
      <c r="J64" s="2273"/>
      <c r="K64" s="2273"/>
      <c r="L64" s="2273"/>
      <c r="N64" s="2281"/>
      <c r="O64" s="2281"/>
      <c r="P64" s="2281"/>
      <c r="W64" s="2273"/>
      <c r="AC64" s="2283"/>
      <c r="AD64" s="2283"/>
      <c r="AE64" s="2283"/>
      <c r="AF64" s="2283"/>
      <c r="AG64" s="2283"/>
      <c r="AH64" s="2354"/>
      <c r="AI64" s="2354"/>
      <c r="AJ64" s="2476"/>
      <c r="AK64" s="2476"/>
      <c r="AL64" s="2324"/>
      <c r="AM64" s="2324"/>
      <c r="AN64" s="2324"/>
      <c r="AO64" s="2324"/>
      <c r="AP64" s="2324"/>
      <c r="AQ64" s="2324"/>
      <c r="AR64" s="2324"/>
      <c r="AS64" s="2533" t="s">
        <v>417</v>
      </c>
      <c r="AT64" s="2572">
        <v>6.2000000000000028</v>
      </c>
      <c r="AU64" s="2573">
        <v>5.5999999999999943</v>
      </c>
      <c r="AV64" s="2495">
        <v>9.2906714978530314E-2</v>
      </c>
      <c r="AW64" s="2572">
        <v>35.199999999999996</v>
      </c>
      <c r="AX64" s="2573">
        <v>36.392864149990899</v>
      </c>
      <c r="AY64" s="2495">
        <v>-3.2170259166290016E-2</v>
      </c>
      <c r="AZ64" s="2593">
        <v>59.182000000000002</v>
      </c>
      <c r="BA64" s="2594">
        <v>68.8</v>
      </c>
      <c r="BB64" s="2497">
        <v>-0.13979651162790691</v>
      </c>
      <c r="BC64" s="2642">
        <v>0</v>
      </c>
      <c r="BD64" s="2643"/>
      <c r="BE64" s="2497" t="s">
        <v>427</v>
      </c>
      <c r="BF64" s="2597"/>
      <c r="BG64" s="2598"/>
      <c r="BH64" s="2497"/>
      <c r="BI64" s="2574">
        <v>5.117999999999995</v>
      </c>
      <c r="BJ64" s="2575">
        <v>2.127323164021135</v>
      </c>
      <c r="BK64" s="2602"/>
      <c r="BL64" s="2579">
        <v>105.69999999999999</v>
      </c>
      <c r="BM64" s="2580">
        <v>112.92018731401203</v>
      </c>
      <c r="BN64" s="2497">
        <v>-6.3940624663807122E-2</v>
      </c>
      <c r="BO64" s="2349"/>
      <c r="BP64" s="2349"/>
      <c r="BQ64" s="70"/>
    </row>
    <row r="65" spans="1:69" ht="13.5" customHeight="1" x14ac:dyDescent="0.2">
      <c r="A65" s="83"/>
      <c r="B65" s="83"/>
      <c r="C65" s="83"/>
      <c r="D65" s="2437"/>
      <c r="E65" s="2437"/>
      <c r="F65" s="2279"/>
      <c r="G65" s="2279"/>
      <c r="H65" s="2279"/>
      <c r="I65" s="2279"/>
      <c r="J65" s="2279"/>
      <c r="K65" s="88"/>
      <c r="L65" s="2273"/>
      <c r="N65" s="2281"/>
      <c r="O65" s="2281"/>
      <c r="P65" s="2281"/>
      <c r="W65" s="90"/>
      <c r="X65" s="90"/>
      <c r="Y65" s="90"/>
      <c r="Z65" s="2435"/>
      <c r="AB65" s="2435"/>
      <c r="AC65" s="2435"/>
      <c r="AD65" s="2435"/>
      <c r="AE65" s="2435"/>
      <c r="AF65" s="2435"/>
      <c r="AG65" s="2435"/>
      <c r="AH65" s="2354"/>
      <c r="AI65" s="2354"/>
      <c r="AJ65" s="2476"/>
      <c r="AK65" s="2476"/>
      <c r="AL65" s="2324"/>
      <c r="AM65" s="2324"/>
      <c r="AN65" s="2324"/>
      <c r="AO65" s="2324"/>
      <c r="AP65" s="2324"/>
      <c r="AQ65" s="2324"/>
      <c r="AR65" s="2324"/>
      <c r="AS65" s="2533" t="s">
        <v>418</v>
      </c>
      <c r="AT65" s="2572">
        <v>74.099999999999994</v>
      </c>
      <c r="AU65" s="2573">
        <v>73.5</v>
      </c>
      <c r="AV65" s="2599">
        <v>9.2203455417070312E-3</v>
      </c>
      <c r="AW65" s="2572">
        <v>3.1</v>
      </c>
      <c r="AX65" s="2573">
        <v>3.1798126859880149</v>
      </c>
      <c r="AY65" s="2599">
        <v>-2.1543955831605177E-2</v>
      </c>
      <c r="AZ65" s="2600">
        <v>0.2</v>
      </c>
      <c r="BA65" s="2601">
        <v>0.1</v>
      </c>
      <c r="BB65" s="2602">
        <v>1</v>
      </c>
      <c r="BC65" s="2576">
        <v>13.5</v>
      </c>
      <c r="BD65" s="2577">
        <v>13.1</v>
      </c>
      <c r="BE65" s="2602">
        <v>3.0534351145038195E-2</v>
      </c>
      <c r="BF65" s="2597"/>
      <c r="BG65" s="2598"/>
      <c r="BH65" s="2602"/>
      <c r="BI65" s="2546" t="s">
        <v>201</v>
      </c>
      <c r="BJ65" s="2547" t="s">
        <v>201</v>
      </c>
      <c r="BK65" s="2602"/>
      <c r="BL65" s="2579">
        <v>90.899999999999991</v>
      </c>
      <c r="BM65" s="2580">
        <v>89.879812685988</v>
      </c>
      <c r="BN65" s="2602">
        <v>1.1350572320129409E-2</v>
      </c>
      <c r="BO65" s="2342"/>
      <c r="BP65" s="2431"/>
      <c r="BQ65" s="72"/>
    </row>
    <row r="66" spans="1:69" ht="13.5" customHeight="1" x14ac:dyDescent="0.2">
      <c r="A66" s="83"/>
      <c r="B66" s="83"/>
      <c r="C66" s="83"/>
      <c r="D66" s="2438"/>
      <c r="E66" s="2438"/>
      <c r="F66" s="2279"/>
      <c r="G66" s="2279"/>
      <c r="H66" s="2279"/>
      <c r="I66" s="2279"/>
      <c r="J66" s="2279"/>
      <c r="K66" s="2273"/>
      <c r="L66" s="2273"/>
      <c r="W66" s="2273"/>
      <c r="Z66" s="2439"/>
      <c r="AA66" s="2439"/>
      <c r="AB66" s="2439"/>
      <c r="AC66" s="2439"/>
      <c r="AD66" s="2439"/>
      <c r="AE66" s="2440"/>
      <c r="AF66" s="2440"/>
      <c r="AG66" s="2440"/>
      <c r="AH66" s="2273"/>
      <c r="AN66" s="2283"/>
      <c r="AO66" s="2283"/>
      <c r="AP66" s="2283"/>
      <c r="AQ66" s="2283"/>
      <c r="AR66" s="2283"/>
      <c r="AS66" s="2581" t="s">
        <v>419</v>
      </c>
      <c r="AT66" s="2582">
        <v>80.3</v>
      </c>
      <c r="AU66" s="2583">
        <v>79.099999999999994</v>
      </c>
      <c r="AV66" s="2604">
        <v>1.5161864779183354E-2</v>
      </c>
      <c r="AW66" s="2582">
        <v>38.299999999999997</v>
      </c>
      <c r="AX66" s="2583">
        <v>39.572676835978911</v>
      </c>
      <c r="AY66" s="2604">
        <v>-3.1316395924011919E-2</v>
      </c>
      <c r="AZ66" s="2605">
        <v>59.382000000000005</v>
      </c>
      <c r="BA66" s="2606">
        <v>68.899999999999991</v>
      </c>
      <c r="BB66" s="2604">
        <v>-0.13814223512336701</v>
      </c>
      <c r="BC66" s="2586">
        <v>13.5</v>
      </c>
      <c r="BD66" s="2587">
        <v>13.1</v>
      </c>
      <c r="BE66" s="2604">
        <v>3.0534351145038195E-2</v>
      </c>
      <c r="BF66" s="2588"/>
      <c r="BG66" s="2589"/>
      <c r="BH66" s="2604"/>
      <c r="BI66" s="2584">
        <v>5.117999999999995</v>
      </c>
      <c r="BJ66" s="2585">
        <v>2.127323164021135</v>
      </c>
      <c r="BK66" s="2527"/>
      <c r="BL66" s="2607">
        <v>196.6</v>
      </c>
      <c r="BM66" s="2585">
        <v>202.8</v>
      </c>
      <c r="BN66" s="2604">
        <v>-3.0571992110453732E-2</v>
      </c>
      <c r="BO66" s="2441"/>
      <c r="BP66" s="2441"/>
      <c r="BQ66" s="2441"/>
    </row>
    <row r="67" spans="1:69" ht="13.5" customHeight="1" x14ac:dyDescent="0.2">
      <c r="A67" s="85"/>
      <c r="B67" s="85"/>
      <c r="C67" s="85"/>
      <c r="D67" s="2438"/>
      <c r="E67" s="2438"/>
      <c r="F67" s="2279"/>
      <c r="G67" s="2279"/>
      <c r="H67" s="2279"/>
      <c r="I67" s="2279"/>
      <c r="J67" s="2279"/>
      <c r="K67" s="2279"/>
      <c r="L67" s="2273"/>
      <c r="W67" s="2273"/>
      <c r="AC67" s="2283"/>
      <c r="AD67" s="2283"/>
      <c r="AE67" s="2440"/>
      <c r="AF67" s="2440"/>
      <c r="AG67" s="2440"/>
      <c r="AH67" s="2273"/>
      <c r="AN67" s="2283"/>
      <c r="AO67" s="2283"/>
      <c r="AP67" s="2283"/>
      <c r="AQ67" s="2283"/>
      <c r="AR67" s="2283"/>
      <c r="BO67" s="2442"/>
      <c r="BP67" s="2442"/>
      <c r="BQ67" s="2442"/>
    </row>
    <row r="68" spans="1:69" ht="20.100000000000001" customHeight="1" x14ac:dyDescent="0.2">
      <c r="A68" s="2420"/>
      <c r="B68" s="2420"/>
      <c r="C68" s="2420"/>
      <c r="D68" s="2438"/>
      <c r="E68" s="2438"/>
      <c r="F68" s="2279"/>
      <c r="G68" s="2279"/>
      <c r="H68" s="2279"/>
      <c r="I68" s="2279"/>
      <c r="J68" s="2279"/>
      <c r="K68" s="2443"/>
      <c r="L68" s="2273"/>
      <c r="W68" s="2273"/>
      <c r="AC68" s="2283"/>
      <c r="AD68" s="2283"/>
      <c r="AE68" s="2283"/>
      <c r="AF68" s="2283"/>
      <c r="AG68" s="2283"/>
      <c r="AH68" s="2273"/>
      <c r="AN68" s="2283"/>
      <c r="AO68" s="2283"/>
      <c r="AP68" s="2283"/>
      <c r="AQ68" s="2283"/>
      <c r="AR68" s="2283"/>
      <c r="BO68" s="2444"/>
      <c r="BP68" s="2444"/>
      <c r="BQ68" s="2444"/>
    </row>
    <row r="69" spans="1:69" ht="20.100000000000001" customHeight="1" x14ac:dyDescent="0.2">
      <c r="A69" s="91"/>
      <c r="B69" s="91"/>
      <c r="C69" s="91"/>
      <c r="D69" s="2438"/>
      <c r="E69" s="2438"/>
      <c r="F69" s="2279"/>
      <c r="G69" s="2279"/>
      <c r="H69" s="2279"/>
      <c r="I69" s="2279"/>
      <c r="J69" s="2279"/>
      <c r="K69" s="2443"/>
      <c r="L69" s="2273"/>
      <c r="W69" s="2273"/>
      <c r="AC69" s="2283"/>
      <c r="AD69" s="2283"/>
      <c r="AE69" s="2283"/>
      <c r="AF69" s="2283"/>
      <c r="AG69" s="2283"/>
      <c r="AH69" s="2273"/>
      <c r="AN69" s="2283"/>
      <c r="AO69" s="2283"/>
      <c r="AP69" s="2283"/>
      <c r="AQ69" s="2283"/>
      <c r="AR69" s="2283"/>
    </row>
    <row r="70" spans="1:69" ht="20.100000000000001" customHeight="1" x14ac:dyDescent="0.2">
      <c r="A70" s="2420"/>
      <c r="B70" s="2420"/>
      <c r="C70" s="2420"/>
      <c r="D70" s="2438"/>
      <c r="E70" s="2438"/>
      <c r="F70" s="2279"/>
      <c r="G70" s="2279"/>
      <c r="H70" s="2279"/>
      <c r="I70" s="2279"/>
      <c r="J70" s="2279"/>
      <c r="K70" s="2340"/>
      <c r="L70" s="2273"/>
      <c r="AH70" s="2273"/>
      <c r="AN70" s="2283"/>
      <c r="AO70" s="2283"/>
      <c r="AP70" s="2283"/>
      <c r="AQ70" s="2283"/>
      <c r="AR70" s="2283"/>
    </row>
    <row r="71" spans="1:69" ht="20.100000000000001" customHeight="1" x14ac:dyDescent="0.2">
      <c r="A71" s="2420"/>
      <c r="B71" s="2420"/>
      <c r="C71" s="2420"/>
      <c r="D71" s="2438"/>
      <c r="E71" s="2438"/>
      <c r="F71" s="2279"/>
      <c r="G71" s="2279"/>
      <c r="H71" s="2279"/>
      <c r="I71" s="2279"/>
      <c r="J71" s="2279"/>
      <c r="K71" s="2340"/>
      <c r="L71" s="2273"/>
      <c r="AH71" s="2273"/>
    </row>
    <row r="72" spans="1:69" ht="20.100000000000001" customHeight="1" x14ac:dyDescent="0.2">
      <c r="A72" s="2340"/>
      <c r="B72" s="2340"/>
      <c r="C72" s="2340"/>
      <c r="D72" s="2340"/>
      <c r="E72" s="2340"/>
      <c r="F72" s="2340"/>
      <c r="G72" s="2340"/>
      <c r="H72" s="2340"/>
      <c r="I72" s="2340"/>
      <c r="J72" s="2340"/>
      <c r="K72" s="2340"/>
      <c r="L72" s="2273"/>
      <c r="AH72" s="2273"/>
    </row>
    <row r="73" spans="1:69" ht="20.100000000000001" customHeight="1" x14ac:dyDescent="0.2">
      <c r="A73" s="2340"/>
      <c r="B73" s="2340"/>
      <c r="C73" s="2340"/>
      <c r="D73" s="2340"/>
      <c r="E73" s="2340"/>
      <c r="F73" s="2340"/>
      <c r="G73" s="2340"/>
      <c r="H73" s="2340"/>
      <c r="I73" s="2340"/>
      <c r="J73" s="2340"/>
      <c r="K73" s="2340"/>
      <c r="L73" s="2273"/>
      <c r="AH73" s="2273"/>
    </row>
    <row r="74" spans="1:69" ht="20.100000000000001" customHeight="1" x14ac:dyDescent="0.2">
      <c r="A74" s="2445"/>
      <c r="B74" s="2445"/>
      <c r="C74" s="2445"/>
      <c r="D74" s="2445"/>
      <c r="E74" s="2445"/>
      <c r="F74" s="2445"/>
      <c r="G74" s="2445"/>
      <c r="H74" s="2445"/>
      <c r="I74" s="2445"/>
      <c r="J74" s="2445"/>
      <c r="K74" s="2445"/>
    </row>
    <row r="75" spans="1:69" ht="20.100000000000001" customHeight="1" x14ac:dyDescent="0.2">
      <c r="A75" s="2445"/>
      <c r="B75" s="2445"/>
      <c r="C75" s="2445"/>
      <c r="D75" s="2445"/>
      <c r="E75" s="2445"/>
      <c r="F75" s="2445"/>
      <c r="G75" s="2445"/>
      <c r="H75" s="2445"/>
      <c r="I75" s="2445"/>
      <c r="J75" s="2445"/>
      <c r="K75" s="2445"/>
    </row>
    <row r="76" spans="1:69" ht="20.100000000000001" customHeight="1" x14ac:dyDescent="0.2">
      <c r="A76" s="2445"/>
      <c r="B76" s="2445"/>
      <c r="C76" s="2445"/>
      <c r="D76" s="2445"/>
      <c r="E76" s="2445"/>
      <c r="F76" s="2445"/>
      <c r="G76" s="2445"/>
      <c r="H76" s="2445"/>
      <c r="I76" s="2445"/>
      <c r="J76" s="2445"/>
      <c r="K76" s="2445"/>
    </row>
    <row r="77" spans="1:69" ht="20.100000000000001" customHeight="1" x14ac:dyDescent="0.2">
      <c r="A77" s="2445"/>
      <c r="B77" s="2445"/>
      <c r="C77" s="2445"/>
      <c r="D77" s="2445"/>
      <c r="E77" s="2445"/>
      <c r="F77" s="2445"/>
      <c r="G77" s="2445"/>
      <c r="H77" s="2445"/>
      <c r="I77" s="2445"/>
      <c r="J77" s="2445"/>
      <c r="K77" s="2445"/>
    </row>
    <row r="78" spans="1:69" ht="20.100000000000001" customHeight="1" x14ac:dyDescent="0.2">
      <c r="A78" s="2445"/>
      <c r="B78" s="2445"/>
      <c r="C78" s="2445"/>
      <c r="D78" s="2445"/>
      <c r="E78" s="2445"/>
      <c r="F78" s="2445"/>
      <c r="G78" s="2445"/>
      <c r="H78" s="2445"/>
      <c r="I78" s="2445"/>
      <c r="J78" s="2445"/>
      <c r="K78" s="2445"/>
    </row>
    <row r="79" spans="1:69" ht="20.100000000000001" customHeight="1" x14ac:dyDescent="0.2">
      <c r="A79" s="2445"/>
      <c r="B79" s="2445"/>
      <c r="C79" s="2445"/>
      <c r="D79" s="2445"/>
      <c r="E79" s="2445"/>
      <c r="F79" s="2445"/>
      <c r="G79" s="2445"/>
      <c r="H79" s="2445"/>
      <c r="I79" s="2445"/>
      <c r="J79" s="2445"/>
      <c r="K79" s="2445"/>
    </row>
    <row r="80" spans="1:69"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sheetData>
  <mergeCells count="23">
    <mergeCell ref="L1:V1"/>
    <mergeCell ref="AS2:BN3"/>
    <mergeCell ref="AT4:AV4"/>
    <mergeCell ref="AW4:AY4"/>
    <mergeCell ref="AZ4:BB4"/>
    <mergeCell ref="BC4:BE4"/>
    <mergeCell ref="BF4:BH4"/>
    <mergeCell ref="BI4:BK4"/>
    <mergeCell ref="BL4:BN4"/>
    <mergeCell ref="BL37:BN37"/>
    <mergeCell ref="BL38:BM38"/>
    <mergeCell ref="W46:AG47"/>
    <mergeCell ref="A52:K52"/>
    <mergeCell ref="A15:A16"/>
    <mergeCell ref="A22:A23"/>
    <mergeCell ref="A24:A25"/>
    <mergeCell ref="AS35:BN36"/>
    <mergeCell ref="AT37:AV37"/>
    <mergeCell ref="AW37:AY37"/>
    <mergeCell ref="AZ37:BB37"/>
    <mergeCell ref="BC37:BE37"/>
    <mergeCell ref="BF37:BH37"/>
    <mergeCell ref="BI37:BK37"/>
  </mergeCells>
  <printOptions horizontalCentered="1"/>
  <pageMargins left="0.7" right="0.7" top="0.75" bottom="0.75" header="0.3" footer="0.3"/>
  <pageSetup paperSize="9" scale="75" orientation="portrait" r:id="rId1"/>
  <headerFooter>
    <oddHeader>&amp;R&amp;"Arial,Normal"&amp;8Key financial figures</oddHeader>
    <oddFooter>&amp;C&amp;7Fact book - Q1 2017</oddFooter>
  </headerFooter>
  <colBreaks count="3" manualBreakCount="3">
    <brk id="11" max="69" man="1"/>
    <brk id="22" max="1048575" man="1"/>
    <brk id="44" max="69" man="1"/>
  </col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9FF99"/>
  </sheetPr>
  <dimension ref="A1:AJ185"/>
  <sheetViews>
    <sheetView showGridLines="0" view="pageLayout" topLeftCell="A102" zoomScale="70" zoomScaleNormal="90" zoomScaleSheetLayoutView="115" zoomScalePageLayoutView="70" workbookViewId="0">
      <selection activeCell="H99" sqref="H99"/>
    </sheetView>
  </sheetViews>
  <sheetFormatPr defaultRowHeight="11.25" x14ac:dyDescent="0.2"/>
  <cols>
    <col min="1" max="1" width="23.6640625" style="778" customWidth="1"/>
    <col min="2" max="2" width="9.33203125" style="778"/>
    <col min="3" max="3" width="7.1640625" style="778" customWidth="1"/>
    <col min="4" max="7" width="9.33203125" style="778"/>
    <col min="8" max="8" width="10.6640625" style="778" customWidth="1"/>
    <col min="9" max="14" width="9.33203125" style="778"/>
    <col min="15" max="15" width="31.1640625" style="778" customWidth="1"/>
    <col min="16" max="20" width="10.6640625" style="778" hidden="1" customWidth="1"/>
    <col min="21" max="16384" width="9.33203125" style="778"/>
  </cols>
  <sheetData>
    <row r="1" spans="1:12" ht="13.5" customHeight="1" x14ac:dyDescent="0.2">
      <c r="A1" s="782" t="s">
        <v>1088</v>
      </c>
      <c r="B1" s="796"/>
      <c r="C1" s="796"/>
      <c r="D1" s="779"/>
      <c r="E1" s="779"/>
      <c r="F1" s="779"/>
      <c r="G1" s="779"/>
      <c r="H1" s="779"/>
      <c r="I1" s="801"/>
      <c r="L1" s="801"/>
    </row>
    <row r="2" spans="1:12" ht="13.5" customHeight="1" x14ac:dyDescent="0.2">
      <c r="A2" s="819"/>
      <c r="B2" s="779"/>
      <c r="C2" s="779"/>
      <c r="D2" s="779"/>
      <c r="E2" s="779"/>
      <c r="F2" s="779"/>
      <c r="G2" s="779"/>
      <c r="H2" s="779"/>
    </row>
    <row r="3" spans="1:12" ht="12" thickBot="1" x14ac:dyDescent="0.25">
      <c r="A3" s="813" t="s">
        <v>617</v>
      </c>
      <c r="B3" s="2802" t="s">
        <v>1089</v>
      </c>
      <c r="C3" s="2802"/>
      <c r="D3" s="812">
        <v>2014</v>
      </c>
      <c r="E3" s="812">
        <v>2015</v>
      </c>
      <c r="F3" s="812" t="s">
        <v>1090</v>
      </c>
      <c r="G3" s="812" t="s">
        <v>1091</v>
      </c>
      <c r="H3" s="812" t="s">
        <v>1092</v>
      </c>
    </row>
    <row r="4" spans="1:12" x14ac:dyDescent="0.2">
      <c r="A4" s="800" t="s">
        <v>1093</v>
      </c>
      <c r="B4" s="800" t="s">
        <v>549</v>
      </c>
      <c r="C4" s="799"/>
      <c r="D4" s="798">
        <v>1.7</v>
      </c>
      <c r="E4" s="798">
        <v>1.6</v>
      </c>
      <c r="F4" s="798">
        <v>1.3</v>
      </c>
      <c r="G4" s="798">
        <v>1.6</v>
      </c>
      <c r="H4" s="798">
        <v>1.7</v>
      </c>
    </row>
    <row r="5" spans="1:12" x14ac:dyDescent="0.2">
      <c r="A5" s="804"/>
      <c r="B5" s="804" t="s">
        <v>551</v>
      </c>
      <c r="C5" s="803"/>
      <c r="D5" s="802">
        <v>-0.6</v>
      </c>
      <c r="E5" s="802">
        <v>0.3</v>
      </c>
      <c r="F5" s="798">
        <v>1.4</v>
      </c>
      <c r="G5" s="798">
        <v>1.3</v>
      </c>
      <c r="H5" s="798">
        <v>1.5</v>
      </c>
    </row>
    <row r="6" spans="1:12" x14ac:dyDescent="0.2">
      <c r="A6" s="800"/>
      <c r="B6" s="800" t="s">
        <v>552</v>
      </c>
      <c r="C6" s="799"/>
      <c r="D6" s="798">
        <v>2.2000000000000002</v>
      </c>
      <c r="E6" s="798">
        <v>1.1000000000000001</v>
      </c>
      <c r="F6" s="798">
        <v>0.8</v>
      </c>
      <c r="G6" s="798">
        <v>1.7</v>
      </c>
      <c r="H6" s="798">
        <v>1.9</v>
      </c>
    </row>
    <row r="7" spans="1:12" ht="12" thickBot="1" x14ac:dyDescent="0.25">
      <c r="A7" s="810"/>
      <c r="B7" s="818" t="s">
        <v>554</v>
      </c>
      <c r="C7" s="817"/>
      <c r="D7" s="807">
        <v>2.7</v>
      </c>
      <c r="E7" s="807">
        <v>3.8</v>
      </c>
      <c r="F7" s="807">
        <v>3</v>
      </c>
      <c r="G7" s="807">
        <v>3</v>
      </c>
      <c r="H7" s="807">
        <v>2.2999999999999998</v>
      </c>
    </row>
    <row r="8" spans="1:12" x14ac:dyDescent="0.2">
      <c r="A8" s="806" t="s">
        <v>1094</v>
      </c>
      <c r="B8" s="806" t="s">
        <v>549</v>
      </c>
      <c r="C8" s="799"/>
      <c r="D8" s="805">
        <v>0.6</v>
      </c>
      <c r="E8" s="805">
        <v>0.5</v>
      </c>
      <c r="F8" s="805">
        <v>0.3</v>
      </c>
      <c r="G8" s="805">
        <v>1.4</v>
      </c>
      <c r="H8" s="805">
        <v>1.9</v>
      </c>
    </row>
    <row r="9" spans="1:12" x14ac:dyDescent="0.2">
      <c r="A9" s="804"/>
      <c r="B9" s="804" t="s">
        <v>551</v>
      </c>
      <c r="C9" s="803"/>
      <c r="D9" s="798">
        <v>1</v>
      </c>
      <c r="E9" s="802" t="s">
        <v>1095</v>
      </c>
      <c r="F9" s="798">
        <v>0.4</v>
      </c>
      <c r="G9" s="798">
        <v>1.1000000000000001</v>
      </c>
      <c r="H9" s="798">
        <v>1.2</v>
      </c>
    </row>
    <row r="10" spans="1:12" x14ac:dyDescent="0.2">
      <c r="A10" s="800"/>
      <c r="B10" s="800" t="s">
        <v>552</v>
      </c>
      <c r="C10" s="799"/>
      <c r="D10" s="798">
        <v>2</v>
      </c>
      <c r="E10" s="798">
        <v>2.2000000000000002</v>
      </c>
      <c r="F10" s="798">
        <v>3.6</v>
      </c>
      <c r="G10" s="798">
        <v>2.2000000000000002</v>
      </c>
      <c r="H10" s="798">
        <v>1.3</v>
      </c>
    </row>
    <row r="11" spans="1:12" ht="12" thickBot="1" x14ac:dyDescent="0.25">
      <c r="A11" s="810"/>
      <c r="B11" s="810" t="s">
        <v>554</v>
      </c>
      <c r="C11" s="809"/>
      <c r="D11" s="807" t="s">
        <v>1095</v>
      </c>
      <c r="E11" s="807" t="s">
        <v>942</v>
      </c>
      <c r="F11" s="807">
        <v>1</v>
      </c>
      <c r="G11" s="807">
        <v>1.7</v>
      </c>
      <c r="H11" s="807">
        <v>1.6</v>
      </c>
    </row>
    <row r="12" spans="1:12" x14ac:dyDescent="0.2">
      <c r="A12" s="806" t="s">
        <v>1096</v>
      </c>
      <c r="B12" s="806" t="s">
        <v>549</v>
      </c>
      <c r="C12" s="799"/>
      <c r="D12" s="805" t="s">
        <v>1097</v>
      </c>
      <c r="E12" s="805">
        <v>1.9</v>
      </c>
      <c r="F12" s="805">
        <v>1.9</v>
      </c>
      <c r="G12" s="805">
        <v>1.8</v>
      </c>
      <c r="H12" s="805">
        <v>2.2000000000000002</v>
      </c>
    </row>
    <row r="13" spans="1:12" x14ac:dyDescent="0.2">
      <c r="A13" s="804"/>
      <c r="B13" s="804" t="s">
        <v>551</v>
      </c>
      <c r="C13" s="803"/>
      <c r="D13" s="798">
        <v>0.8</v>
      </c>
      <c r="E13" s="802">
        <v>1.5</v>
      </c>
      <c r="F13" s="798">
        <v>2</v>
      </c>
      <c r="G13" s="798">
        <v>0.7</v>
      </c>
      <c r="H13" s="798">
        <v>1</v>
      </c>
    </row>
    <row r="14" spans="1:12" x14ac:dyDescent="0.2">
      <c r="A14" s="800"/>
      <c r="B14" s="800" t="s">
        <v>552</v>
      </c>
      <c r="C14" s="799"/>
      <c r="D14" s="798">
        <v>1.9</v>
      </c>
      <c r="E14" s="798">
        <v>2.1</v>
      </c>
      <c r="F14" s="798">
        <v>1.4</v>
      </c>
      <c r="G14" s="798">
        <v>1.8</v>
      </c>
      <c r="H14" s="798">
        <v>2</v>
      </c>
    </row>
    <row r="15" spans="1:12" ht="12" thickBot="1" x14ac:dyDescent="0.25">
      <c r="A15" s="810"/>
      <c r="B15" s="810" t="s">
        <v>554</v>
      </c>
      <c r="C15" s="809"/>
      <c r="D15" s="807">
        <v>2.1</v>
      </c>
      <c r="E15" s="807">
        <v>2.7</v>
      </c>
      <c r="F15" s="807">
        <v>2.2000000000000002</v>
      </c>
      <c r="G15" s="807">
        <v>1.5</v>
      </c>
      <c r="H15" s="807">
        <v>1.6</v>
      </c>
    </row>
    <row r="16" spans="1:12" x14ac:dyDescent="0.2">
      <c r="A16" s="806" t="s">
        <v>1098</v>
      </c>
      <c r="B16" s="806" t="s">
        <v>1099</v>
      </c>
      <c r="C16" s="799"/>
      <c r="D16" s="805">
        <v>5</v>
      </c>
      <c r="E16" s="805">
        <v>4.5999999999999996</v>
      </c>
      <c r="F16" s="805">
        <v>4.2</v>
      </c>
      <c r="G16" s="805">
        <v>4.0999999999999996</v>
      </c>
      <c r="H16" s="805">
        <v>3.9</v>
      </c>
    </row>
    <row r="17" spans="1:36" x14ac:dyDescent="0.2">
      <c r="A17" s="804"/>
      <c r="B17" s="804" t="s">
        <v>551</v>
      </c>
      <c r="C17" s="803"/>
      <c r="D17" s="798" t="s">
        <v>1100</v>
      </c>
      <c r="E17" s="802">
        <v>9.3000000000000007</v>
      </c>
      <c r="F17" s="798">
        <v>8.9</v>
      </c>
      <c r="G17" s="798">
        <v>8.5</v>
      </c>
      <c r="H17" s="798">
        <v>8.3000000000000007</v>
      </c>
    </row>
    <row r="18" spans="1:36" x14ac:dyDescent="0.2">
      <c r="A18" s="800"/>
      <c r="B18" s="800" t="s">
        <v>552</v>
      </c>
      <c r="C18" s="799"/>
      <c r="D18" s="798" t="s">
        <v>233</v>
      </c>
      <c r="E18" s="798" t="s">
        <v>1101</v>
      </c>
      <c r="F18" s="798" t="s">
        <v>1102</v>
      </c>
      <c r="G18" s="798">
        <v>4.8</v>
      </c>
      <c r="H18" s="798">
        <v>4.5999999999999996</v>
      </c>
    </row>
    <row r="19" spans="1:36" ht="12.75" x14ac:dyDescent="0.2">
      <c r="A19" s="800"/>
      <c r="B19" s="800" t="s">
        <v>554</v>
      </c>
      <c r="C19" s="799"/>
      <c r="D19" s="798" t="s">
        <v>1103</v>
      </c>
      <c r="E19" s="798" t="s">
        <v>300</v>
      </c>
      <c r="F19" s="798">
        <v>6.9</v>
      </c>
      <c r="G19" s="798">
        <v>6.7</v>
      </c>
      <c r="H19" s="798">
        <v>6.5</v>
      </c>
      <c r="I19" s="801"/>
      <c r="AA19" s="791"/>
    </row>
    <row r="20" spans="1:36" x14ac:dyDescent="0.2">
      <c r="A20" s="816" t="s">
        <v>1104</v>
      </c>
      <c r="B20" s="800"/>
      <c r="C20" s="800"/>
      <c r="D20" s="800"/>
      <c r="E20" s="800"/>
      <c r="F20" s="800"/>
      <c r="G20" s="800"/>
      <c r="H20" s="780" t="s">
        <v>1372</v>
      </c>
      <c r="S20" s="791"/>
    </row>
    <row r="21" spans="1:36" ht="13.5" customHeight="1" x14ac:dyDescent="0.2">
      <c r="A21" s="779"/>
      <c r="B21" s="779"/>
      <c r="C21" s="779"/>
      <c r="D21" s="779"/>
      <c r="E21" s="779"/>
      <c r="F21" s="779"/>
      <c r="G21" s="779"/>
      <c r="H21" s="779"/>
      <c r="J21" s="791"/>
    </row>
    <row r="22" spans="1:36" ht="12.75" x14ac:dyDescent="0.2">
      <c r="A22" s="782" t="s">
        <v>1105</v>
      </c>
      <c r="B22" s="779"/>
      <c r="C22" s="779"/>
      <c r="D22" s="779"/>
      <c r="E22" s="779"/>
      <c r="F22" s="779"/>
      <c r="G22" s="779"/>
      <c r="H22" s="779"/>
      <c r="AJ22" s="791"/>
    </row>
    <row r="23" spans="1:36" x14ac:dyDescent="0.2">
      <c r="A23" s="815"/>
      <c r="B23" s="814"/>
      <c r="C23" s="814"/>
      <c r="D23" s="814"/>
      <c r="E23" s="814"/>
      <c r="F23" s="814"/>
      <c r="G23" s="814"/>
      <c r="H23" s="814"/>
    </row>
    <row r="24" spans="1:36" x14ac:dyDescent="0.2">
      <c r="A24" s="779"/>
      <c r="B24" s="779"/>
      <c r="C24" s="779"/>
      <c r="D24" s="779"/>
      <c r="E24" s="779"/>
      <c r="F24" s="779"/>
      <c r="G24" s="779"/>
      <c r="H24" s="779"/>
    </row>
    <row r="25" spans="1:36" ht="12" thickBot="1" x14ac:dyDescent="0.25">
      <c r="A25" s="813" t="s">
        <v>617</v>
      </c>
      <c r="B25" s="2802" t="s">
        <v>1089</v>
      </c>
      <c r="C25" s="2802"/>
      <c r="D25" s="812">
        <v>2014</v>
      </c>
      <c r="E25" s="812">
        <v>2015</v>
      </c>
      <c r="F25" s="812" t="s">
        <v>1090</v>
      </c>
      <c r="G25" s="812" t="s">
        <v>1091</v>
      </c>
      <c r="H25" s="812" t="s">
        <v>1092</v>
      </c>
    </row>
    <row r="26" spans="1:36" x14ac:dyDescent="0.2">
      <c r="A26" s="800" t="s">
        <v>1093</v>
      </c>
      <c r="B26" s="800" t="s">
        <v>1106</v>
      </c>
      <c r="C26" s="799"/>
      <c r="D26" s="798">
        <v>2.8</v>
      </c>
      <c r="E26" s="798">
        <v>1.4</v>
      </c>
      <c r="F26" s="798">
        <v>1.6</v>
      </c>
      <c r="G26" s="798">
        <v>2.5</v>
      </c>
      <c r="H26" s="798">
        <v>2.9</v>
      </c>
    </row>
    <row r="27" spans="1:36" x14ac:dyDescent="0.2">
      <c r="A27" s="804"/>
      <c r="B27" s="804" t="s">
        <v>1107</v>
      </c>
      <c r="C27" s="803"/>
      <c r="D27" s="802">
        <v>2.1</v>
      </c>
      <c r="E27" s="802">
        <v>2.7</v>
      </c>
      <c r="F27" s="798">
        <v>2</v>
      </c>
      <c r="G27" s="798">
        <v>3</v>
      </c>
      <c r="H27" s="798">
        <v>2.8</v>
      </c>
    </row>
    <row r="28" spans="1:36" x14ac:dyDescent="0.2">
      <c r="A28" s="800"/>
      <c r="B28" s="800" t="s">
        <v>1108</v>
      </c>
      <c r="C28" s="799"/>
      <c r="D28" s="798">
        <v>3.5</v>
      </c>
      <c r="E28" s="798">
        <v>1.8</v>
      </c>
      <c r="F28" s="798">
        <v>2.2999999999999998</v>
      </c>
      <c r="G28" s="798">
        <v>3</v>
      </c>
      <c r="H28" s="798">
        <v>2.5</v>
      </c>
    </row>
    <row r="29" spans="1:36" ht="12" thickBot="1" x14ac:dyDescent="0.25">
      <c r="A29" s="810"/>
      <c r="B29" s="810" t="s">
        <v>501</v>
      </c>
      <c r="C29" s="809"/>
      <c r="D29" s="807" t="s">
        <v>1109</v>
      </c>
      <c r="E29" s="808" t="s">
        <v>1110</v>
      </c>
      <c r="F29" s="807">
        <v>-0.2</v>
      </c>
      <c r="G29" s="807">
        <v>1.1000000000000001</v>
      </c>
      <c r="H29" s="807" t="s">
        <v>1111</v>
      </c>
    </row>
    <row r="30" spans="1:36" x14ac:dyDescent="0.2">
      <c r="A30" s="806" t="s">
        <v>1094</v>
      </c>
      <c r="B30" s="806" t="s">
        <v>1106</v>
      </c>
      <c r="C30" s="799"/>
      <c r="D30" s="805" t="s">
        <v>1112</v>
      </c>
      <c r="E30" s="811">
        <v>-0.5</v>
      </c>
      <c r="F30" s="805">
        <v>0.1</v>
      </c>
      <c r="G30" s="805">
        <v>3</v>
      </c>
      <c r="H30" s="805">
        <v>2.4</v>
      </c>
    </row>
    <row r="31" spans="1:36" x14ac:dyDescent="0.2">
      <c r="A31" s="804"/>
      <c r="B31" s="804" t="s">
        <v>1107</v>
      </c>
      <c r="C31" s="803"/>
      <c r="D31" s="798">
        <v>0.6</v>
      </c>
      <c r="E31" s="802">
        <v>0.2</v>
      </c>
      <c r="F31" s="798">
        <v>0.2</v>
      </c>
      <c r="G31" s="798">
        <v>3</v>
      </c>
      <c r="H31" s="798">
        <v>2.9</v>
      </c>
    </row>
    <row r="32" spans="1:36" x14ac:dyDescent="0.2">
      <c r="A32" s="800"/>
      <c r="B32" s="800" t="s">
        <v>1108</v>
      </c>
      <c r="C32" s="799"/>
      <c r="D32" s="798" t="s">
        <v>1113</v>
      </c>
      <c r="E32" s="802">
        <v>-0.7</v>
      </c>
      <c r="F32" s="798">
        <v>0.7</v>
      </c>
      <c r="G32" s="798">
        <v>3.4</v>
      </c>
      <c r="H32" s="798">
        <v>3</v>
      </c>
    </row>
    <row r="33" spans="1:9" ht="12" thickBot="1" x14ac:dyDescent="0.25">
      <c r="A33" s="810"/>
      <c r="B33" s="810" t="s">
        <v>501</v>
      </c>
      <c r="C33" s="809"/>
      <c r="D33" s="807">
        <v>11.4</v>
      </c>
      <c r="E33" s="807">
        <v>12.9</v>
      </c>
      <c r="F33" s="807">
        <v>5.4</v>
      </c>
      <c r="G33" s="807">
        <v>4.3</v>
      </c>
      <c r="H33" s="807">
        <v>4.0999999999999996</v>
      </c>
    </row>
    <row r="34" spans="1:9" x14ac:dyDescent="0.2">
      <c r="A34" s="806" t="s">
        <v>1114</v>
      </c>
      <c r="B34" s="806" t="s">
        <v>1106</v>
      </c>
      <c r="C34" s="799"/>
      <c r="D34" s="805">
        <v>3.3</v>
      </c>
      <c r="E34" s="805">
        <v>4.7</v>
      </c>
      <c r="F34" s="805">
        <v>4.0999999999999996</v>
      </c>
      <c r="G34" s="805">
        <v>2.6</v>
      </c>
      <c r="H34" s="805">
        <v>3</v>
      </c>
    </row>
    <row r="35" spans="1:9" x14ac:dyDescent="0.2">
      <c r="A35" s="804"/>
      <c r="B35" s="804" t="s">
        <v>1107</v>
      </c>
      <c r="C35" s="803"/>
      <c r="D35" s="798">
        <v>1.3</v>
      </c>
      <c r="E35" s="802">
        <v>3.5</v>
      </c>
      <c r="F35" s="798">
        <v>3.4</v>
      </c>
      <c r="G35" s="798">
        <v>3.8</v>
      </c>
      <c r="H35" s="798">
        <v>3.6</v>
      </c>
    </row>
    <row r="36" spans="1:9" x14ac:dyDescent="0.2">
      <c r="A36" s="800"/>
      <c r="B36" s="800" t="s">
        <v>1108</v>
      </c>
      <c r="C36" s="799"/>
      <c r="D36" s="798">
        <v>4.3</v>
      </c>
      <c r="E36" s="798">
        <v>4.0999999999999996</v>
      </c>
      <c r="F36" s="798">
        <v>5.6</v>
      </c>
      <c r="G36" s="798">
        <v>3.9</v>
      </c>
      <c r="H36" s="798">
        <v>3</v>
      </c>
    </row>
    <row r="37" spans="1:9" ht="12" thickBot="1" x14ac:dyDescent="0.25">
      <c r="A37" s="810"/>
      <c r="B37" s="810" t="s">
        <v>501</v>
      </c>
      <c r="C37" s="809"/>
      <c r="D37" s="807">
        <v>1.5</v>
      </c>
      <c r="E37" s="808">
        <v>-9.6</v>
      </c>
      <c r="F37" s="807">
        <v>-4</v>
      </c>
      <c r="G37" s="807" t="s">
        <v>1115</v>
      </c>
      <c r="H37" s="807" t="s">
        <v>1116</v>
      </c>
    </row>
    <row r="38" spans="1:9" x14ac:dyDescent="0.2">
      <c r="A38" s="806" t="s">
        <v>1098</v>
      </c>
      <c r="B38" s="806" t="s">
        <v>1106</v>
      </c>
      <c r="C38" s="799"/>
      <c r="D38" s="805">
        <v>7.3</v>
      </c>
      <c r="E38" s="805">
        <v>6.2</v>
      </c>
      <c r="F38" s="805">
        <v>6.8</v>
      </c>
      <c r="G38" s="805">
        <v>7.6</v>
      </c>
      <c r="H38" s="805">
        <v>9.4</v>
      </c>
    </row>
    <row r="39" spans="1:9" ht="12.75" x14ac:dyDescent="0.2">
      <c r="A39" s="804"/>
      <c r="B39" s="804" t="s">
        <v>1107</v>
      </c>
      <c r="C39" s="803"/>
      <c r="D39" s="798" t="s">
        <v>1117</v>
      </c>
      <c r="E39" s="802">
        <v>9.9</v>
      </c>
      <c r="F39" s="798">
        <v>9.6999999999999993</v>
      </c>
      <c r="G39" s="798">
        <v>8.9</v>
      </c>
      <c r="H39" s="798">
        <v>8.4</v>
      </c>
      <c r="I39" s="801"/>
    </row>
    <row r="40" spans="1:9" x14ac:dyDescent="0.2">
      <c r="A40" s="800"/>
      <c r="B40" s="800" t="s">
        <v>1108</v>
      </c>
      <c r="C40" s="799"/>
      <c r="D40" s="798">
        <v>10.7</v>
      </c>
      <c r="E40" s="798">
        <v>9.1999999999999993</v>
      </c>
      <c r="F40" s="798">
        <v>7.9</v>
      </c>
      <c r="G40" s="798">
        <v>7</v>
      </c>
      <c r="H40" s="798">
        <v>6.5</v>
      </c>
    </row>
    <row r="41" spans="1:9" x14ac:dyDescent="0.2">
      <c r="A41" s="800"/>
      <c r="B41" s="800" t="s">
        <v>501</v>
      </c>
      <c r="C41" s="799"/>
      <c r="D41" s="798" t="s">
        <v>1118</v>
      </c>
      <c r="E41" s="798">
        <v>5.6</v>
      </c>
      <c r="F41" s="798">
        <v>5.5</v>
      </c>
      <c r="G41" s="798">
        <v>5.8</v>
      </c>
      <c r="H41" s="798">
        <v>5.8</v>
      </c>
    </row>
    <row r="42" spans="1:9" x14ac:dyDescent="0.2">
      <c r="A42" s="779"/>
      <c r="B42" s="779"/>
      <c r="C42" s="779"/>
      <c r="D42" s="779"/>
      <c r="E42" s="797"/>
      <c r="F42" s="797"/>
      <c r="G42" s="797"/>
      <c r="H42" s="780" t="s">
        <v>1372</v>
      </c>
    </row>
    <row r="43" spans="1:9" ht="13.5" customHeight="1" x14ac:dyDescent="0.2">
      <c r="A43" s="779"/>
      <c r="B43" s="779"/>
      <c r="C43" s="779"/>
      <c r="D43" s="779"/>
      <c r="E43" s="779"/>
      <c r="F43" s="779"/>
      <c r="G43" s="779"/>
      <c r="H43" s="779"/>
    </row>
    <row r="44" spans="1:9" ht="13.5" customHeight="1" x14ac:dyDescent="0.2">
      <c r="A44" s="782" t="s">
        <v>1119</v>
      </c>
      <c r="B44" s="796"/>
      <c r="C44" s="796"/>
      <c r="D44" s="796"/>
      <c r="E44" s="779"/>
      <c r="F44" s="779"/>
      <c r="G44" s="779"/>
      <c r="H44" s="779"/>
    </row>
    <row r="45" spans="1:9" ht="13.5" customHeight="1" thickBot="1" x14ac:dyDescent="0.25">
      <c r="A45" s="779"/>
      <c r="B45" s="779"/>
      <c r="C45" s="779"/>
      <c r="D45" s="779"/>
      <c r="E45" s="779"/>
      <c r="F45" s="779"/>
      <c r="G45" s="779"/>
      <c r="H45" s="779"/>
    </row>
    <row r="46" spans="1:9" ht="21.75" customHeight="1" thickBot="1" x14ac:dyDescent="0.25">
      <c r="A46" s="795" t="s">
        <v>1120</v>
      </c>
      <c r="B46" s="794" t="s">
        <v>1364</v>
      </c>
      <c r="C46" s="794" t="s">
        <v>580</v>
      </c>
      <c r="D46" s="794" t="s">
        <v>131</v>
      </c>
      <c r="E46" s="794" t="s">
        <v>132</v>
      </c>
      <c r="F46" s="794" t="s">
        <v>133</v>
      </c>
      <c r="G46" s="794" t="s">
        <v>134</v>
      </c>
      <c r="H46" s="793" t="s">
        <v>1365</v>
      </c>
    </row>
    <row r="47" spans="1:9" ht="13.5" customHeight="1" x14ac:dyDescent="0.2">
      <c r="A47" s="788" t="s">
        <v>1121</v>
      </c>
      <c r="B47" s="790">
        <v>-0.42</v>
      </c>
      <c r="C47" s="790">
        <v>-0.42</v>
      </c>
      <c r="D47" s="790">
        <v>-0.39</v>
      </c>
      <c r="E47" s="790">
        <v>-0.42</v>
      </c>
      <c r="F47" s="790">
        <v>-0.33</v>
      </c>
      <c r="G47" s="790">
        <v>-0.14000000000000001</v>
      </c>
      <c r="H47" s="789">
        <f t="shared" ref="H47:H54" si="0">B47-G47</f>
        <v>-0.27999999999999997</v>
      </c>
    </row>
    <row r="48" spans="1:9" ht="13.5" customHeight="1" x14ac:dyDescent="0.2">
      <c r="A48" s="788" t="s">
        <v>1087</v>
      </c>
      <c r="B48" s="790">
        <v>0.19</v>
      </c>
      <c r="C48" s="790">
        <v>7.4999999999999997E-2</v>
      </c>
      <c r="D48" s="790">
        <v>-0.14899999999999999</v>
      </c>
      <c r="E48" s="790">
        <v>-6.0100000000000001E-2</v>
      </c>
      <c r="F48" s="790">
        <v>0.02</v>
      </c>
      <c r="G48" s="790">
        <v>0.33</v>
      </c>
      <c r="H48" s="789">
        <f t="shared" si="0"/>
        <v>-0.14000000000000001</v>
      </c>
    </row>
    <row r="49" spans="1:27" ht="13.5" customHeight="1" x14ac:dyDescent="0.2">
      <c r="A49" s="788" t="s">
        <v>1122</v>
      </c>
      <c r="B49" s="790">
        <v>-0.5</v>
      </c>
      <c r="C49" s="790">
        <v>-0.52500000000000002</v>
      </c>
      <c r="D49" s="790">
        <v>-0.46500000000000002</v>
      </c>
      <c r="E49" s="790">
        <v>0</v>
      </c>
      <c r="F49" s="792">
        <v>-0.24</v>
      </c>
      <c r="G49" s="790">
        <v>-0.5</v>
      </c>
      <c r="H49" s="789">
        <f t="shared" si="0"/>
        <v>0</v>
      </c>
      <c r="S49" s="791"/>
      <c r="AA49" s="791"/>
    </row>
    <row r="50" spans="1:27" ht="13.5" customHeight="1" x14ac:dyDescent="0.2">
      <c r="A50" s="788" t="s">
        <v>1123</v>
      </c>
      <c r="B50" s="790">
        <v>0.39</v>
      </c>
      <c r="C50" s="790">
        <v>0.32379999999999998</v>
      </c>
      <c r="D50" s="790">
        <v>0.115</v>
      </c>
      <c r="E50" s="790">
        <v>0.18</v>
      </c>
      <c r="F50" s="790">
        <v>0.35</v>
      </c>
      <c r="G50" s="790">
        <v>0.63</v>
      </c>
      <c r="H50" s="789">
        <f t="shared" si="0"/>
        <v>-0.24</v>
      </c>
    </row>
    <row r="51" spans="1:27" ht="13.5" customHeight="1" x14ac:dyDescent="0.2">
      <c r="A51" s="788" t="s">
        <v>1124</v>
      </c>
      <c r="B51" s="790">
        <v>0.73</v>
      </c>
      <c r="C51" s="790">
        <v>0.7</v>
      </c>
      <c r="D51" s="790">
        <v>1</v>
      </c>
      <c r="E51" s="790">
        <v>0.67</v>
      </c>
      <c r="F51" s="790">
        <v>0.6</v>
      </c>
      <c r="G51" s="790">
        <v>0.83</v>
      </c>
      <c r="H51" s="789">
        <f t="shared" si="0"/>
        <v>-9.9999999999999978E-2</v>
      </c>
      <c r="J51" s="791"/>
    </row>
    <row r="52" spans="1:27" x14ac:dyDescent="0.2">
      <c r="A52" s="788" t="s">
        <v>1125</v>
      </c>
      <c r="B52" s="790">
        <v>1.5</v>
      </c>
      <c r="C52" s="790">
        <v>1.5550000000000002</v>
      </c>
      <c r="D52" s="790">
        <v>1.25</v>
      </c>
      <c r="E52" s="790">
        <v>0.94399999999999995</v>
      </c>
      <c r="F52" s="790">
        <v>0.95</v>
      </c>
      <c r="G52" s="790">
        <v>1.26</v>
      </c>
      <c r="H52" s="789">
        <f t="shared" si="0"/>
        <v>0.24</v>
      </c>
    </row>
    <row r="53" spans="1:27" ht="13.5" customHeight="1" x14ac:dyDescent="0.2">
      <c r="A53" s="788" t="s">
        <v>1126</v>
      </c>
      <c r="B53" s="790">
        <v>-0.57999999999999996</v>
      </c>
      <c r="C53" s="790">
        <v>-0.25</v>
      </c>
      <c r="D53" s="790">
        <v>-0.5</v>
      </c>
      <c r="E53" s="790">
        <v>-0.35</v>
      </c>
      <c r="F53" s="790">
        <v>-0.53</v>
      </c>
      <c r="G53" s="790">
        <v>-0.44</v>
      </c>
      <c r="H53" s="789">
        <f t="shared" si="0"/>
        <v>-0.13999999999999996</v>
      </c>
    </row>
    <row r="54" spans="1:27" ht="13.5" customHeight="1" x14ac:dyDescent="0.2">
      <c r="A54" s="788" t="s">
        <v>1127</v>
      </c>
      <c r="B54" s="790">
        <v>0.34</v>
      </c>
      <c r="C54" s="790">
        <v>0.25800000000000001</v>
      </c>
      <c r="D54" s="790">
        <v>-7.2999999999999995E-2</v>
      </c>
      <c r="E54" s="790">
        <v>-0.01</v>
      </c>
      <c r="F54" s="790">
        <v>0.28000000000000003</v>
      </c>
      <c r="G54" s="790">
        <v>0.72</v>
      </c>
      <c r="H54" s="789">
        <f t="shared" si="0"/>
        <v>-0.37999999999999995</v>
      </c>
    </row>
    <row r="55" spans="1:27" ht="13.5" customHeight="1" x14ac:dyDescent="0.2">
      <c r="A55" s="788"/>
      <c r="B55" s="787"/>
      <c r="C55" s="787"/>
      <c r="D55" s="787"/>
      <c r="E55" s="787"/>
      <c r="F55" s="787"/>
      <c r="G55" s="787"/>
      <c r="H55" s="786"/>
    </row>
    <row r="56" spans="1:27" ht="13.5" customHeight="1" x14ac:dyDescent="0.2">
      <c r="B56" s="779"/>
      <c r="C56" s="779"/>
      <c r="D56" s="779"/>
      <c r="E56" s="779"/>
      <c r="F56" s="785"/>
      <c r="G56" s="784"/>
      <c r="H56" s="784"/>
      <c r="I56" s="784"/>
      <c r="J56" s="784"/>
    </row>
    <row r="57" spans="1:27" ht="12.75" x14ac:dyDescent="0.2">
      <c r="A57" s="782" t="s">
        <v>1371</v>
      </c>
      <c r="B57" s="779"/>
      <c r="C57" s="779"/>
      <c r="D57" s="779"/>
      <c r="E57" s="779"/>
      <c r="F57" s="785"/>
      <c r="G57" s="784"/>
      <c r="H57" s="784"/>
      <c r="I57" s="784"/>
      <c r="J57" s="784"/>
    </row>
    <row r="58" spans="1:27" x14ac:dyDescent="0.2">
      <c r="B58" s="779"/>
      <c r="C58" s="779"/>
      <c r="D58" s="779"/>
      <c r="E58" s="779"/>
      <c r="F58" s="785"/>
      <c r="G58" s="784"/>
      <c r="H58" s="784"/>
      <c r="I58" s="784"/>
      <c r="J58" s="784"/>
    </row>
    <row r="59" spans="1:27" x14ac:dyDescent="0.2">
      <c r="A59" s="779"/>
      <c r="B59" s="779"/>
      <c r="C59" s="779"/>
      <c r="D59" s="779"/>
      <c r="E59" s="779"/>
      <c r="F59" s="785"/>
      <c r="G59" s="784"/>
      <c r="H59" s="784"/>
      <c r="I59" s="784"/>
      <c r="J59" s="784"/>
    </row>
    <row r="60" spans="1:27" x14ac:dyDescent="0.2">
      <c r="A60" s="779"/>
      <c r="B60" s="779"/>
      <c r="C60" s="779"/>
      <c r="D60" s="779"/>
      <c r="E60" s="779"/>
      <c r="F60" s="785"/>
      <c r="G60" s="784"/>
      <c r="H60" s="784"/>
      <c r="I60" s="784"/>
      <c r="J60" s="784"/>
    </row>
    <row r="61" spans="1:27" x14ac:dyDescent="0.2">
      <c r="A61" s="779"/>
      <c r="B61" s="779"/>
      <c r="C61" s="779"/>
      <c r="D61" s="779"/>
      <c r="E61" s="779"/>
      <c r="F61" s="784"/>
      <c r="G61" s="784"/>
      <c r="H61" s="784"/>
      <c r="I61" s="784"/>
      <c r="J61" s="784"/>
    </row>
    <row r="62" spans="1:27" x14ac:dyDescent="0.2">
      <c r="A62" s="779"/>
      <c r="B62" s="779"/>
      <c r="C62" s="779"/>
      <c r="D62" s="779"/>
      <c r="E62" s="779"/>
      <c r="F62" s="779"/>
      <c r="G62" s="779"/>
      <c r="H62" s="779"/>
    </row>
    <row r="63" spans="1:27" x14ac:dyDescent="0.2">
      <c r="A63" s="779"/>
      <c r="B63" s="779"/>
      <c r="C63" s="779"/>
      <c r="D63" s="779"/>
      <c r="E63" s="779"/>
      <c r="F63" s="779"/>
      <c r="G63" s="779"/>
      <c r="H63" s="779"/>
    </row>
    <row r="64" spans="1:27" x14ac:dyDescent="0.2">
      <c r="A64" s="779"/>
      <c r="B64" s="779"/>
      <c r="C64" s="779"/>
      <c r="D64" s="779"/>
      <c r="E64" s="779"/>
      <c r="F64" s="779"/>
      <c r="G64" s="779"/>
      <c r="H64" s="779"/>
    </row>
    <row r="65" spans="1:8" x14ac:dyDescent="0.2">
      <c r="A65" s="779"/>
      <c r="B65" s="779"/>
      <c r="C65" s="779"/>
      <c r="D65" s="779"/>
      <c r="E65" s="779"/>
      <c r="F65" s="779"/>
      <c r="G65" s="779"/>
      <c r="H65" s="779"/>
    </row>
    <row r="66" spans="1:8" x14ac:dyDescent="0.2">
      <c r="A66" s="779"/>
      <c r="B66" s="779"/>
      <c r="C66" s="779"/>
      <c r="D66" s="779"/>
      <c r="E66" s="779"/>
      <c r="F66" s="779"/>
      <c r="G66" s="779"/>
      <c r="H66" s="779"/>
    </row>
    <row r="67" spans="1:8" x14ac:dyDescent="0.2">
      <c r="A67" s="779"/>
      <c r="B67" s="779"/>
      <c r="C67" s="779"/>
      <c r="D67" s="779"/>
      <c r="E67" s="779"/>
      <c r="F67" s="779"/>
      <c r="G67" s="779"/>
      <c r="H67" s="779"/>
    </row>
    <row r="68" spans="1:8" x14ac:dyDescent="0.2">
      <c r="A68" s="779"/>
      <c r="B68" s="779"/>
      <c r="C68" s="779"/>
      <c r="D68" s="779"/>
      <c r="E68" s="779"/>
      <c r="F68" s="779"/>
      <c r="G68" s="779"/>
      <c r="H68" s="779"/>
    </row>
    <row r="69" spans="1:8" x14ac:dyDescent="0.2">
      <c r="A69" s="779"/>
      <c r="B69" s="779"/>
      <c r="C69" s="779"/>
      <c r="D69" s="779"/>
      <c r="E69" s="779"/>
      <c r="F69" s="779"/>
      <c r="G69" s="779"/>
      <c r="H69" s="779"/>
    </row>
    <row r="70" spans="1:8" x14ac:dyDescent="0.2">
      <c r="A70" s="779"/>
      <c r="B70" s="779"/>
      <c r="C70" s="779"/>
      <c r="D70" s="779"/>
      <c r="E70" s="779"/>
      <c r="F70" s="779"/>
      <c r="G70" s="779"/>
      <c r="H70" s="779"/>
    </row>
    <row r="71" spans="1:8" x14ac:dyDescent="0.2">
      <c r="A71" s="779"/>
      <c r="B71" s="779"/>
      <c r="C71" s="779"/>
      <c r="D71" s="779"/>
      <c r="E71" s="779"/>
      <c r="F71" s="779"/>
      <c r="G71" s="779"/>
      <c r="H71" s="779"/>
    </row>
    <row r="72" spans="1:8" x14ac:dyDescent="0.2">
      <c r="A72" s="779"/>
      <c r="B72" s="779"/>
      <c r="C72" s="779"/>
      <c r="D72" s="779"/>
      <c r="E72" s="779"/>
      <c r="F72" s="779"/>
      <c r="G72" s="779"/>
      <c r="H72" s="779"/>
    </row>
    <row r="73" spans="1:8" x14ac:dyDescent="0.2">
      <c r="A73" s="779"/>
      <c r="B73" s="779"/>
      <c r="C73" s="779"/>
      <c r="D73" s="779"/>
      <c r="F73" s="779"/>
      <c r="G73" s="779"/>
      <c r="H73" s="779"/>
    </row>
    <row r="74" spans="1:8" x14ac:dyDescent="0.2">
      <c r="B74" s="779"/>
      <c r="C74" s="779"/>
      <c r="D74" s="779"/>
      <c r="E74" s="779"/>
      <c r="F74" s="779"/>
      <c r="G74" s="779"/>
      <c r="H74" s="779"/>
    </row>
    <row r="75" spans="1:8" x14ac:dyDescent="0.2">
      <c r="A75" s="779"/>
      <c r="B75" s="779"/>
      <c r="C75" s="779"/>
      <c r="D75" s="779"/>
      <c r="F75" s="779"/>
      <c r="G75" s="779"/>
      <c r="H75" s="779"/>
    </row>
    <row r="76" spans="1:8" x14ac:dyDescent="0.2">
      <c r="B76" s="779"/>
      <c r="C76" s="779"/>
      <c r="D76" s="779"/>
      <c r="E76" s="779" t="s">
        <v>1128</v>
      </c>
      <c r="F76" s="779"/>
      <c r="G76" s="779"/>
      <c r="H76" s="779"/>
    </row>
    <row r="77" spans="1:8" ht="12.75" x14ac:dyDescent="0.2">
      <c r="A77" s="782" t="s">
        <v>1359</v>
      </c>
      <c r="B77" s="779"/>
      <c r="C77" s="779"/>
      <c r="D77" s="779"/>
      <c r="E77" s="779"/>
      <c r="F77" s="779"/>
      <c r="G77" s="779"/>
      <c r="H77" s="779"/>
    </row>
    <row r="78" spans="1:8" x14ac:dyDescent="0.2">
      <c r="B78" s="779"/>
      <c r="C78" s="779"/>
      <c r="D78" s="779"/>
      <c r="E78" s="779"/>
      <c r="F78" s="779"/>
      <c r="G78" s="779"/>
      <c r="H78" s="779"/>
    </row>
    <row r="79" spans="1:8" x14ac:dyDescent="0.2">
      <c r="A79" s="779"/>
      <c r="B79" s="779"/>
      <c r="C79" s="779"/>
      <c r="D79" s="779"/>
      <c r="E79" s="779"/>
      <c r="F79" s="779"/>
      <c r="G79" s="779"/>
      <c r="H79" s="779"/>
    </row>
    <row r="80" spans="1:8" x14ac:dyDescent="0.2">
      <c r="A80" s="779"/>
      <c r="B80" s="779"/>
      <c r="C80" s="779"/>
      <c r="D80" s="779"/>
      <c r="E80" s="779"/>
      <c r="F80" s="779"/>
      <c r="G80" s="779"/>
      <c r="H80" s="779"/>
    </row>
    <row r="81" spans="1:8" x14ac:dyDescent="0.2">
      <c r="A81" s="779"/>
      <c r="B81" s="779"/>
      <c r="C81" s="779"/>
      <c r="D81" s="779"/>
      <c r="E81" s="779"/>
      <c r="F81" s="779"/>
      <c r="G81" s="779"/>
      <c r="H81" s="779"/>
    </row>
    <row r="82" spans="1:8" x14ac:dyDescent="0.2">
      <c r="A82" s="779"/>
      <c r="B82" s="779"/>
      <c r="C82" s="779"/>
      <c r="D82" s="779"/>
      <c r="E82" s="779"/>
      <c r="F82" s="779"/>
      <c r="G82" s="779"/>
      <c r="H82" s="779"/>
    </row>
    <row r="83" spans="1:8" x14ac:dyDescent="0.2">
      <c r="A83" s="779"/>
      <c r="B83" s="779"/>
      <c r="C83" s="779"/>
      <c r="D83" s="779"/>
      <c r="E83" s="779"/>
      <c r="F83" s="779"/>
      <c r="G83" s="779"/>
      <c r="H83" s="779"/>
    </row>
    <row r="84" spans="1:8" x14ac:dyDescent="0.2">
      <c r="A84" s="779"/>
      <c r="B84" s="779"/>
      <c r="C84" s="779"/>
      <c r="D84" s="779"/>
      <c r="E84" s="779"/>
      <c r="F84" s="779"/>
      <c r="G84" s="779"/>
      <c r="H84" s="779"/>
    </row>
    <row r="85" spans="1:8" x14ac:dyDescent="0.2">
      <c r="A85" s="779"/>
      <c r="B85" s="779"/>
      <c r="C85" s="779"/>
      <c r="D85" s="779"/>
      <c r="E85" s="779"/>
      <c r="F85" s="779"/>
      <c r="G85" s="779"/>
      <c r="H85" s="779"/>
    </row>
    <row r="86" spans="1:8" x14ac:dyDescent="0.2">
      <c r="A86" s="779"/>
      <c r="B86" s="779"/>
      <c r="C86" s="779"/>
      <c r="D86" s="779"/>
      <c r="E86" s="779"/>
      <c r="F86" s="779"/>
      <c r="G86" s="779"/>
      <c r="H86" s="779"/>
    </row>
    <row r="87" spans="1:8" x14ac:dyDescent="0.2">
      <c r="A87" s="779"/>
      <c r="B87" s="779"/>
      <c r="C87" s="779"/>
      <c r="D87" s="779"/>
      <c r="E87" s="779"/>
      <c r="F87" s="779"/>
      <c r="G87" s="779"/>
      <c r="H87" s="779"/>
    </row>
    <row r="88" spans="1:8" x14ac:dyDescent="0.2">
      <c r="A88" s="779"/>
      <c r="B88" s="779"/>
      <c r="C88" s="779"/>
      <c r="D88" s="779"/>
      <c r="E88" s="779"/>
      <c r="F88" s="779"/>
      <c r="G88" s="779"/>
      <c r="H88" s="779"/>
    </row>
    <row r="89" spans="1:8" x14ac:dyDescent="0.2">
      <c r="A89" s="779"/>
      <c r="B89" s="779"/>
      <c r="C89" s="779"/>
      <c r="D89" s="779"/>
      <c r="E89" s="779"/>
      <c r="F89" s="779"/>
      <c r="G89" s="779"/>
      <c r="H89" s="779"/>
    </row>
    <row r="90" spans="1:8" x14ac:dyDescent="0.2">
      <c r="A90" s="779"/>
      <c r="B90" s="779"/>
      <c r="C90" s="779"/>
      <c r="D90" s="779"/>
      <c r="E90" s="779"/>
      <c r="F90" s="779"/>
      <c r="G90" s="779"/>
      <c r="H90" s="779"/>
    </row>
    <row r="91" spans="1:8" x14ac:dyDescent="0.2">
      <c r="A91" s="779"/>
      <c r="B91" s="779"/>
      <c r="C91" s="779"/>
      <c r="D91" s="779"/>
      <c r="E91" s="779"/>
      <c r="F91" s="779"/>
      <c r="G91" s="779"/>
      <c r="H91" s="779"/>
    </row>
    <row r="92" spans="1:8" x14ac:dyDescent="0.2">
      <c r="B92" s="779"/>
      <c r="C92" s="779"/>
      <c r="D92" s="779"/>
      <c r="F92" s="779"/>
      <c r="G92" s="779"/>
      <c r="H92" s="779"/>
    </row>
    <row r="93" spans="1:8" x14ac:dyDescent="0.2">
      <c r="A93" s="779"/>
      <c r="B93" s="779"/>
      <c r="C93" s="779"/>
      <c r="D93" s="779"/>
      <c r="E93" s="779"/>
      <c r="F93" s="779"/>
      <c r="G93" s="783"/>
      <c r="H93" s="779"/>
    </row>
    <row r="94" spans="1:8" x14ac:dyDescent="0.2">
      <c r="B94" s="779"/>
      <c r="C94" s="779"/>
      <c r="D94" s="779"/>
      <c r="F94" s="779"/>
      <c r="G94" s="779"/>
      <c r="H94" s="779"/>
    </row>
    <row r="95" spans="1:8" x14ac:dyDescent="0.2">
      <c r="A95" s="779"/>
      <c r="B95" s="779"/>
      <c r="C95" s="779"/>
      <c r="D95" s="779"/>
      <c r="E95" s="779"/>
      <c r="F95" s="779"/>
      <c r="G95" s="779"/>
      <c r="H95" s="779"/>
    </row>
    <row r="96" spans="1:8" x14ac:dyDescent="0.2">
      <c r="A96" s="779"/>
      <c r="B96" s="779"/>
      <c r="C96" s="779"/>
      <c r="D96" s="779"/>
      <c r="E96" s="783" t="s">
        <v>1370</v>
      </c>
      <c r="F96" s="779"/>
      <c r="G96" s="779"/>
      <c r="H96" s="779"/>
    </row>
    <row r="97" spans="1:8" x14ac:dyDescent="0.2">
      <c r="B97" s="779"/>
      <c r="C97" s="779"/>
      <c r="D97" s="779"/>
      <c r="E97" s="779"/>
      <c r="F97" s="779"/>
      <c r="G97" s="779"/>
      <c r="H97" s="779"/>
    </row>
    <row r="98" spans="1:8" ht="12.75" x14ac:dyDescent="0.2">
      <c r="A98" s="782" t="s">
        <v>1369</v>
      </c>
      <c r="B98" s="779"/>
      <c r="C98" s="779"/>
      <c r="D98" s="779"/>
      <c r="E98" s="779"/>
      <c r="F98" s="779"/>
      <c r="G98" s="779"/>
      <c r="H98" s="779"/>
    </row>
    <row r="99" spans="1:8" x14ac:dyDescent="0.2">
      <c r="A99" s="779"/>
      <c r="B99" s="779"/>
      <c r="C99" s="779"/>
      <c r="D99" s="779"/>
      <c r="E99" s="779"/>
      <c r="F99" s="779"/>
      <c r="G99" s="779"/>
      <c r="H99" s="779"/>
    </row>
    <row r="100" spans="1:8" x14ac:dyDescent="0.2">
      <c r="A100" s="779"/>
      <c r="B100" s="779"/>
      <c r="C100" s="779"/>
      <c r="D100" s="779"/>
      <c r="E100" s="779"/>
      <c r="F100" s="779"/>
      <c r="G100" s="779"/>
      <c r="H100" s="779"/>
    </row>
    <row r="101" spans="1:8" x14ac:dyDescent="0.2">
      <c r="A101" s="779"/>
      <c r="B101" s="779"/>
      <c r="C101" s="779"/>
      <c r="D101" s="779"/>
      <c r="E101" s="779"/>
      <c r="F101" s="779"/>
      <c r="G101" s="779"/>
      <c r="H101" s="779"/>
    </row>
    <row r="102" spans="1:8" x14ac:dyDescent="0.2">
      <c r="A102" s="779"/>
      <c r="B102" s="779"/>
      <c r="C102" s="779"/>
      <c r="D102" s="779"/>
      <c r="E102" s="779"/>
      <c r="F102" s="779"/>
      <c r="G102" s="779"/>
      <c r="H102" s="779"/>
    </row>
    <row r="103" spans="1:8" x14ac:dyDescent="0.2">
      <c r="A103" s="779"/>
      <c r="B103" s="779"/>
      <c r="C103" s="779"/>
      <c r="D103" s="779"/>
      <c r="E103" s="779"/>
      <c r="F103" s="779"/>
      <c r="G103" s="779"/>
      <c r="H103" s="779"/>
    </row>
    <row r="104" spans="1:8" x14ac:dyDescent="0.2">
      <c r="A104" s="779"/>
      <c r="B104" s="779"/>
      <c r="C104" s="779"/>
      <c r="D104" s="779"/>
      <c r="E104" s="779"/>
      <c r="F104" s="779"/>
      <c r="G104" s="779"/>
      <c r="H104" s="779"/>
    </row>
    <row r="105" spans="1:8" x14ac:dyDescent="0.2">
      <c r="A105" s="779"/>
      <c r="B105" s="779"/>
      <c r="C105" s="779"/>
      <c r="D105" s="779"/>
      <c r="E105" s="779"/>
      <c r="F105" s="779"/>
      <c r="G105" s="779"/>
      <c r="H105" s="779"/>
    </row>
    <row r="106" spans="1:8" x14ac:dyDescent="0.2">
      <c r="A106" s="779"/>
      <c r="B106" s="779"/>
      <c r="C106" s="779"/>
      <c r="D106" s="779"/>
      <c r="E106" s="779"/>
      <c r="F106" s="779"/>
      <c r="G106" s="779"/>
      <c r="H106" s="779"/>
    </row>
    <row r="107" spans="1:8" x14ac:dyDescent="0.2">
      <c r="A107" s="779"/>
      <c r="B107" s="779"/>
      <c r="C107" s="779"/>
      <c r="D107" s="779"/>
      <c r="E107" s="779"/>
      <c r="F107" s="779"/>
      <c r="G107" s="779"/>
      <c r="H107" s="779"/>
    </row>
    <row r="108" spans="1:8" x14ac:dyDescent="0.2">
      <c r="A108" s="779"/>
      <c r="B108" s="779"/>
      <c r="C108" s="779"/>
      <c r="D108" s="779"/>
      <c r="E108" s="779"/>
      <c r="F108" s="779"/>
      <c r="G108" s="779"/>
      <c r="H108" s="779"/>
    </row>
    <row r="109" spans="1:8" x14ac:dyDescent="0.2">
      <c r="A109" s="779"/>
      <c r="B109" s="779"/>
      <c r="C109" s="779"/>
      <c r="D109" s="779"/>
      <c r="E109" s="779"/>
      <c r="F109" s="779"/>
      <c r="G109" s="779"/>
      <c r="H109" s="779"/>
    </row>
    <row r="117" spans="1:8" x14ac:dyDescent="0.2">
      <c r="E117" s="778" t="s">
        <v>1128</v>
      </c>
    </row>
    <row r="122" spans="1:8" ht="12.75" x14ac:dyDescent="0.2">
      <c r="A122" s="782" t="s">
        <v>1368</v>
      </c>
    </row>
    <row r="123" spans="1:8" x14ac:dyDescent="0.2">
      <c r="B123" s="779"/>
      <c r="C123" s="779"/>
      <c r="D123" s="779"/>
      <c r="E123" s="779"/>
      <c r="F123" s="779"/>
      <c r="G123" s="779"/>
      <c r="H123" s="779"/>
    </row>
    <row r="124" spans="1:8" x14ac:dyDescent="0.2">
      <c r="A124" s="779"/>
      <c r="B124" s="779"/>
      <c r="C124" s="779"/>
      <c r="D124" s="779"/>
      <c r="E124" s="779"/>
      <c r="F124" s="779"/>
      <c r="G124" s="779"/>
      <c r="H124" s="779"/>
    </row>
    <row r="125" spans="1:8" x14ac:dyDescent="0.2">
      <c r="A125" s="779"/>
      <c r="B125" s="779"/>
      <c r="C125" s="779"/>
      <c r="D125" s="779"/>
      <c r="E125" s="779"/>
      <c r="F125" s="779"/>
      <c r="G125" s="779"/>
      <c r="H125" s="779"/>
    </row>
    <row r="126" spans="1:8" x14ac:dyDescent="0.2">
      <c r="A126" s="779"/>
      <c r="B126" s="779"/>
      <c r="C126" s="779"/>
      <c r="D126" s="779"/>
      <c r="E126" s="779"/>
      <c r="F126" s="779"/>
      <c r="G126" s="779"/>
      <c r="H126" s="779"/>
    </row>
    <row r="127" spans="1:8" x14ac:dyDescent="0.2">
      <c r="A127" s="779"/>
      <c r="B127" s="779"/>
      <c r="C127" s="779"/>
      <c r="D127" s="779"/>
      <c r="E127" s="779"/>
      <c r="F127" s="779"/>
      <c r="G127" s="779"/>
      <c r="H127" s="779"/>
    </row>
    <row r="128" spans="1:8" x14ac:dyDescent="0.2">
      <c r="A128" s="779"/>
      <c r="B128" s="779"/>
      <c r="C128" s="779"/>
      <c r="D128" s="779"/>
      <c r="E128" s="779"/>
      <c r="F128" s="779"/>
      <c r="G128" s="779"/>
      <c r="H128" s="779"/>
    </row>
    <row r="129" spans="1:8" x14ac:dyDescent="0.2">
      <c r="A129" s="779"/>
      <c r="B129" s="779"/>
      <c r="C129" s="779"/>
      <c r="D129" s="779"/>
      <c r="E129" s="779"/>
      <c r="F129" s="779"/>
      <c r="G129" s="779"/>
      <c r="H129" s="779"/>
    </row>
    <row r="130" spans="1:8" x14ac:dyDescent="0.2">
      <c r="A130" s="779"/>
      <c r="B130" s="779"/>
      <c r="C130" s="779"/>
      <c r="D130" s="779"/>
      <c r="E130" s="779"/>
      <c r="F130" s="779"/>
      <c r="G130" s="779"/>
      <c r="H130" s="779"/>
    </row>
    <row r="131" spans="1:8" x14ac:dyDescent="0.2">
      <c r="A131" s="779"/>
      <c r="B131" s="779"/>
      <c r="C131" s="779"/>
      <c r="D131" s="779"/>
      <c r="E131" s="779"/>
      <c r="F131" s="779"/>
      <c r="G131" s="779"/>
      <c r="H131" s="779"/>
    </row>
    <row r="132" spans="1:8" x14ac:dyDescent="0.2">
      <c r="A132" s="779"/>
      <c r="B132" s="779"/>
      <c r="C132" s="779"/>
      <c r="D132" s="779"/>
      <c r="E132" s="779"/>
      <c r="F132" s="779"/>
      <c r="G132" s="779"/>
      <c r="H132" s="779"/>
    </row>
    <row r="133" spans="1:8" x14ac:dyDescent="0.2">
      <c r="A133" s="779"/>
      <c r="B133" s="779"/>
      <c r="C133" s="779"/>
      <c r="D133" s="779"/>
      <c r="E133" s="779"/>
      <c r="F133" s="779"/>
      <c r="G133" s="779"/>
      <c r="H133" s="779"/>
    </row>
    <row r="134" spans="1:8" x14ac:dyDescent="0.2">
      <c r="A134" s="779"/>
      <c r="B134" s="779"/>
      <c r="C134" s="779"/>
      <c r="D134" s="779"/>
      <c r="E134" s="779"/>
      <c r="F134" s="779"/>
      <c r="G134" s="779"/>
      <c r="H134" s="779"/>
    </row>
    <row r="135" spans="1:8" x14ac:dyDescent="0.2">
      <c r="A135" s="779"/>
      <c r="B135" s="779"/>
      <c r="C135" s="779"/>
      <c r="D135" s="779"/>
      <c r="E135" s="779"/>
      <c r="F135" s="779"/>
      <c r="G135" s="779"/>
      <c r="H135" s="779"/>
    </row>
    <row r="136" spans="1:8" x14ac:dyDescent="0.2">
      <c r="A136" s="779"/>
      <c r="B136" s="779"/>
      <c r="C136" s="779"/>
      <c r="D136" s="779"/>
      <c r="E136" s="779"/>
      <c r="F136" s="779"/>
      <c r="G136" s="779"/>
      <c r="H136" s="779"/>
    </row>
    <row r="137" spans="1:8" x14ac:dyDescent="0.2">
      <c r="A137" s="779"/>
      <c r="B137" s="779"/>
      <c r="C137" s="779"/>
      <c r="D137" s="779"/>
      <c r="E137" s="779"/>
      <c r="F137" s="779"/>
      <c r="G137" s="779"/>
      <c r="H137" s="779"/>
    </row>
    <row r="138" spans="1:8" x14ac:dyDescent="0.2">
      <c r="A138" s="779"/>
      <c r="B138" s="779"/>
      <c r="C138" s="779"/>
      <c r="D138" s="779"/>
      <c r="E138" s="779"/>
      <c r="F138" s="779"/>
      <c r="G138" s="779"/>
      <c r="H138" s="779"/>
    </row>
    <row r="139" spans="1:8" x14ac:dyDescent="0.2">
      <c r="A139" s="779"/>
      <c r="B139" s="779"/>
      <c r="C139" s="779"/>
      <c r="D139" s="779"/>
      <c r="E139" s="779"/>
      <c r="F139" s="779"/>
      <c r="G139" s="779"/>
      <c r="H139" s="779"/>
    </row>
    <row r="140" spans="1:8" x14ac:dyDescent="0.2">
      <c r="A140" s="779"/>
      <c r="B140" s="779"/>
      <c r="C140" s="779"/>
      <c r="D140" s="779"/>
      <c r="F140" s="779"/>
      <c r="G140" s="779"/>
      <c r="H140" s="779"/>
    </row>
    <row r="141" spans="1:8" x14ac:dyDescent="0.2">
      <c r="B141" s="779"/>
      <c r="C141" s="779"/>
      <c r="D141" s="779"/>
      <c r="E141" s="779"/>
      <c r="F141" s="779"/>
      <c r="G141" s="779"/>
      <c r="H141" s="779"/>
    </row>
    <row r="142" spans="1:8" x14ac:dyDescent="0.2">
      <c r="A142" s="779"/>
      <c r="B142" s="779"/>
      <c r="C142" s="779"/>
      <c r="D142" s="779"/>
      <c r="E142" s="779" t="s">
        <v>1128</v>
      </c>
      <c r="F142" s="779"/>
      <c r="G142" s="779"/>
      <c r="H142" s="779"/>
    </row>
    <row r="143" spans="1:8" ht="12.75" x14ac:dyDescent="0.2">
      <c r="A143" s="781" t="s">
        <v>1367</v>
      </c>
      <c r="B143" s="779"/>
      <c r="C143" s="779"/>
      <c r="D143" s="779"/>
      <c r="E143" s="779"/>
      <c r="F143" s="779"/>
      <c r="G143" s="779"/>
      <c r="H143" s="779"/>
    </row>
    <row r="144" spans="1:8" x14ac:dyDescent="0.2">
      <c r="A144" s="779"/>
      <c r="B144" s="779"/>
      <c r="C144" s="779"/>
      <c r="D144" s="779"/>
      <c r="E144" s="779"/>
      <c r="F144" s="779"/>
      <c r="G144" s="779"/>
      <c r="H144" s="779"/>
    </row>
    <row r="145" spans="1:8" x14ac:dyDescent="0.2">
      <c r="A145" s="779"/>
      <c r="B145" s="779"/>
      <c r="C145" s="779"/>
      <c r="D145" s="779"/>
      <c r="E145" s="779"/>
      <c r="F145" s="779"/>
      <c r="G145" s="779"/>
      <c r="H145" s="779"/>
    </row>
    <row r="146" spans="1:8" x14ac:dyDescent="0.2">
      <c r="A146" s="779"/>
      <c r="B146" s="779"/>
      <c r="C146" s="779"/>
      <c r="D146" s="779"/>
      <c r="E146" s="779"/>
      <c r="F146" s="779"/>
      <c r="G146" s="779"/>
      <c r="H146" s="779"/>
    </row>
    <row r="147" spans="1:8" x14ac:dyDescent="0.2">
      <c r="A147" s="779"/>
      <c r="B147" s="779"/>
      <c r="C147" s="779"/>
      <c r="D147" s="779"/>
      <c r="E147" s="779"/>
      <c r="F147" s="779"/>
      <c r="G147" s="779"/>
      <c r="H147" s="779"/>
    </row>
    <row r="148" spans="1:8" x14ac:dyDescent="0.2">
      <c r="A148" s="779"/>
      <c r="B148" s="779"/>
      <c r="C148" s="779"/>
      <c r="D148" s="779"/>
      <c r="E148" s="779"/>
      <c r="F148" s="779"/>
      <c r="G148" s="779"/>
      <c r="H148" s="779"/>
    </row>
    <row r="149" spans="1:8" x14ac:dyDescent="0.2">
      <c r="A149" s="779"/>
      <c r="B149" s="779"/>
      <c r="C149" s="779"/>
      <c r="D149" s="779"/>
      <c r="E149" s="779"/>
      <c r="F149" s="779"/>
      <c r="G149" s="779"/>
      <c r="H149" s="779"/>
    </row>
    <row r="150" spans="1:8" x14ac:dyDescent="0.2">
      <c r="A150" s="779"/>
      <c r="B150" s="779"/>
      <c r="C150" s="779"/>
      <c r="D150" s="779"/>
      <c r="E150" s="779"/>
      <c r="F150" s="779"/>
      <c r="G150" s="779"/>
      <c r="H150" s="779"/>
    </row>
    <row r="151" spans="1:8" x14ac:dyDescent="0.2">
      <c r="A151" s="779"/>
      <c r="B151" s="779"/>
      <c r="C151" s="779"/>
      <c r="D151" s="779"/>
      <c r="E151" s="779"/>
      <c r="F151" s="779"/>
      <c r="G151" s="779"/>
      <c r="H151" s="779"/>
    </row>
    <row r="152" spans="1:8" x14ac:dyDescent="0.2">
      <c r="A152" s="779"/>
      <c r="B152" s="779"/>
      <c r="C152" s="779"/>
      <c r="D152" s="779"/>
      <c r="E152" s="779"/>
      <c r="F152" s="779"/>
      <c r="G152" s="779"/>
      <c r="H152" s="779"/>
    </row>
    <row r="153" spans="1:8" x14ac:dyDescent="0.2">
      <c r="A153" s="779"/>
      <c r="B153" s="779"/>
      <c r="C153" s="779"/>
      <c r="D153" s="779"/>
      <c r="E153" s="779"/>
      <c r="F153" s="779"/>
      <c r="G153" s="779"/>
      <c r="H153" s="779"/>
    </row>
    <row r="154" spans="1:8" x14ac:dyDescent="0.2">
      <c r="A154" s="779"/>
      <c r="B154" s="779"/>
      <c r="C154" s="779"/>
      <c r="D154" s="779"/>
      <c r="E154" s="779"/>
      <c r="F154" s="779"/>
      <c r="G154" s="779"/>
      <c r="H154" s="779"/>
    </row>
    <row r="155" spans="1:8" x14ac:dyDescent="0.2">
      <c r="A155" s="779"/>
      <c r="B155" s="779"/>
      <c r="C155" s="779"/>
      <c r="D155" s="779"/>
      <c r="E155" s="779"/>
      <c r="F155" s="779"/>
      <c r="G155" s="779"/>
      <c r="H155" s="779"/>
    </row>
    <row r="156" spans="1:8" x14ac:dyDescent="0.2">
      <c r="A156" s="779"/>
      <c r="B156" s="779"/>
      <c r="C156" s="779"/>
      <c r="D156" s="779"/>
      <c r="E156" s="779"/>
      <c r="F156" s="779"/>
      <c r="G156" s="779"/>
      <c r="H156" s="779"/>
    </row>
    <row r="157" spans="1:8" x14ac:dyDescent="0.2">
      <c r="A157" s="779"/>
      <c r="B157" s="779"/>
      <c r="C157" s="779"/>
      <c r="D157" s="779"/>
      <c r="E157" s="779"/>
      <c r="F157" s="779"/>
      <c r="G157" s="779"/>
      <c r="H157" s="779"/>
    </row>
    <row r="158" spans="1:8" x14ac:dyDescent="0.2">
      <c r="A158" s="779"/>
      <c r="B158" s="779"/>
      <c r="C158" s="779"/>
      <c r="D158" s="779"/>
      <c r="E158" s="779"/>
      <c r="F158" s="779"/>
      <c r="G158" s="779"/>
      <c r="H158" s="779"/>
    </row>
    <row r="159" spans="1:8" x14ac:dyDescent="0.2">
      <c r="A159" s="779"/>
      <c r="B159" s="779"/>
      <c r="C159" s="779"/>
      <c r="D159" s="779"/>
      <c r="F159" s="779"/>
      <c r="G159" s="779"/>
      <c r="H159" s="779"/>
    </row>
    <row r="160" spans="1:8" x14ac:dyDescent="0.2">
      <c r="A160" s="779"/>
      <c r="B160" s="779"/>
      <c r="C160" s="779"/>
      <c r="D160" s="779"/>
      <c r="F160" s="779"/>
      <c r="G160" s="779"/>
      <c r="H160" s="779"/>
    </row>
    <row r="161" spans="1:8" x14ac:dyDescent="0.2">
      <c r="B161" s="779"/>
      <c r="C161" s="779"/>
      <c r="D161" s="779"/>
      <c r="E161" s="779"/>
      <c r="F161" s="779"/>
      <c r="G161" s="779"/>
      <c r="H161" s="779"/>
    </row>
    <row r="162" spans="1:8" x14ac:dyDescent="0.2">
      <c r="B162" s="779"/>
      <c r="C162" s="779"/>
      <c r="D162" s="779"/>
      <c r="E162" s="779"/>
      <c r="F162" s="779"/>
      <c r="G162" s="779"/>
      <c r="H162" s="779"/>
    </row>
    <row r="163" spans="1:8" x14ac:dyDescent="0.2">
      <c r="A163" s="779"/>
      <c r="B163" s="779"/>
      <c r="C163" s="779"/>
      <c r="D163" s="779"/>
      <c r="E163" s="779" t="s">
        <v>1128</v>
      </c>
      <c r="F163" s="779"/>
      <c r="G163" s="779"/>
      <c r="H163" s="779"/>
    </row>
    <row r="164" spans="1:8" x14ac:dyDescent="0.2">
      <c r="A164" s="779"/>
      <c r="B164" s="779"/>
      <c r="C164" s="779"/>
      <c r="D164" s="779"/>
      <c r="E164" s="779"/>
      <c r="F164" s="779"/>
      <c r="G164" s="779"/>
      <c r="H164" s="779"/>
    </row>
    <row r="165" spans="1:8" ht="12.75" x14ac:dyDescent="0.2">
      <c r="A165" s="781" t="s">
        <v>1366</v>
      </c>
      <c r="B165" s="779"/>
      <c r="C165" s="779"/>
      <c r="D165" s="779"/>
      <c r="E165" s="779"/>
      <c r="F165" s="779"/>
      <c r="G165" s="779"/>
      <c r="H165" s="779"/>
    </row>
    <row r="166" spans="1:8" x14ac:dyDescent="0.2">
      <c r="A166" s="779"/>
      <c r="B166" s="779"/>
      <c r="C166" s="779"/>
      <c r="D166" s="779"/>
      <c r="E166" s="779"/>
      <c r="F166" s="779"/>
      <c r="G166" s="779"/>
      <c r="H166" s="779"/>
    </row>
    <row r="167" spans="1:8" x14ac:dyDescent="0.2">
      <c r="A167" s="779"/>
      <c r="B167" s="779"/>
      <c r="C167" s="779"/>
      <c r="D167" s="779"/>
      <c r="E167" s="779"/>
      <c r="F167" s="779"/>
      <c r="G167" s="779"/>
      <c r="H167" s="779"/>
    </row>
    <row r="168" spans="1:8" x14ac:dyDescent="0.2">
      <c r="A168" s="779"/>
      <c r="B168" s="779"/>
      <c r="C168" s="779"/>
      <c r="D168" s="779"/>
      <c r="E168" s="779"/>
      <c r="F168" s="779"/>
      <c r="G168" s="779"/>
      <c r="H168" s="779"/>
    </row>
    <row r="169" spans="1:8" x14ac:dyDescent="0.2">
      <c r="A169" s="779"/>
      <c r="B169" s="779"/>
      <c r="C169" s="779"/>
      <c r="D169" s="779"/>
      <c r="E169" s="779"/>
      <c r="F169" s="779"/>
      <c r="G169" s="779"/>
      <c r="H169" s="779"/>
    </row>
    <row r="170" spans="1:8" x14ac:dyDescent="0.2">
      <c r="A170" s="779"/>
      <c r="B170" s="780"/>
      <c r="C170" s="779"/>
      <c r="D170" s="779"/>
      <c r="E170" s="779"/>
      <c r="F170" s="779"/>
      <c r="G170" s="779"/>
      <c r="H170" s="779"/>
    </row>
    <row r="171" spans="1:8" x14ac:dyDescent="0.2">
      <c r="A171" s="779"/>
      <c r="B171" s="779"/>
      <c r="C171" s="779"/>
      <c r="D171" s="779"/>
      <c r="E171" s="779"/>
      <c r="F171" s="779"/>
      <c r="G171" s="779"/>
      <c r="H171" s="779"/>
    </row>
    <row r="172" spans="1:8" x14ac:dyDescent="0.2">
      <c r="A172" s="779"/>
      <c r="B172" s="779"/>
      <c r="C172" s="779"/>
      <c r="D172" s="779"/>
      <c r="E172" s="779"/>
      <c r="F172" s="779"/>
      <c r="G172" s="779"/>
      <c r="H172" s="779"/>
    </row>
    <row r="173" spans="1:8" x14ac:dyDescent="0.2">
      <c r="A173" s="779"/>
      <c r="B173" s="779"/>
      <c r="C173" s="779"/>
      <c r="D173" s="779"/>
      <c r="E173" s="779"/>
      <c r="F173" s="779"/>
      <c r="G173" s="779"/>
      <c r="H173" s="779"/>
    </row>
    <row r="174" spans="1:8" x14ac:dyDescent="0.2">
      <c r="A174" s="779"/>
      <c r="B174" s="779"/>
      <c r="C174" s="779"/>
      <c r="D174" s="779"/>
      <c r="E174" s="779"/>
      <c r="F174" s="779"/>
      <c r="G174" s="779"/>
      <c r="H174" s="779"/>
    </row>
    <row r="175" spans="1:8" x14ac:dyDescent="0.2">
      <c r="A175" s="779"/>
      <c r="B175" s="779"/>
      <c r="C175" s="779"/>
      <c r="D175" s="779"/>
      <c r="E175" s="779"/>
      <c r="F175" s="779"/>
      <c r="G175" s="779"/>
      <c r="H175" s="779"/>
    </row>
    <row r="176" spans="1:8" x14ac:dyDescent="0.2">
      <c r="A176" s="779"/>
      <c r="B176" s="779"/>
      <c r="C176" s="779"/>
      <c r="D176" s="779"/>
      <c r="E176" s="779"/>
      <c r="F176" s="779"/>
      <c r="G176" s="779"/>
      <c r="H176" s="779"/>
    </row>
    <row r="185" spans="5:5" x14ac:dyDescent="0.2">
      <c r="E185" s="778" t="s">
        <v>1128</v>
      </c>
    </row>
  </sheetData>
  <mergeCells count="2">
    <mergeCell ref="B3:C3"/>
    <mergeCell ref="B25:C25"/>
  </mergeCells>
  <printOptions horizontalCentered="1"/>
  <pageMargins left="0.7" right="0.7" top="0.75" bottom="0.75" header="0.3" footer="0.3"/>
  <pageSetup paperSize="9" orientation="portrait" r:id="rId1"/>
  <headerFooter>
    <oddHeader>&amp;R&amp;"Arial,Normal"&amp;8General information</oddHeader>
    <oddFooter>&amp;C&amp;7Fact book - Q1  2017</oddFooter>
  </headerFooter>
  <rowBreaks count="2" manualBreakCount="2">
    <brk id="55" max="9" man="1"/>
    <brk id="118" max="9" man="1"/>
  </rowBreaks>
  <drawing r:id="rId2"/>
  <legacyDrawing r:id="rId3"/>
  <legacyDrawingHF r:id="rId4"/>
  <oleObjects>
    <mc:AlternateContent xmlns:mc="http://schemas.openxmlformats.org/markup-compatibility/2006">
      <mc:Choice Requires="x14">
        <oleObject progId="Mbnd.mbnd" shapeId="19457" r:id="rId5">
          <objectPr defaultSize="0" autoPict="0" r:id="rId6">
            <anchor moveWithCells="1">
              <from>
                <xdr:col>0</xdr:col>
                <xdr:colOff>57150</xdr:colOff>
                <xdr:row>166</xdr:row>
                <xdr:rowOff>19050</xdr:rowOff>
              </from>
              <to>
                <xdr:col>6</xdr:col>
                <xdr:colOff>161925</xdr:colOff>
                <xdr:row>182</xdr:row>
                <xdr:rowOff>95250</xdr:rowOff>
              </to>
            </anchor>
          </objectPr>
        </oleObject>
      </mc:Choice>
      <mc:Fallback>
        <oleObject progId="Mbnd.mbnd" shapeId="19457" r:id="rId5"/>
      </mc:Fallback>
    </mc:AlternateContent>
    <mc:AlternateContent xmlns:mc="http://schemas.openxmlformats.org/markup-compatibility/2006">
      <mc:Choice Requires="x14">
        <oleObject progId="Mbnd.mbnd" shapeId="19458" r:id="rId7">
          <objectPr defaultSize="0" autoPict="0" r:id="rId8">
            <anchor moveWithCells="1">
              <from>
                <xdr:col>0</xdr:col>
                <xdr:colOff>85725</xdr:colOff>
                <xdr:row>98</xdr:row>
                <xdr:rowOff>133350</xdr:rowOff>
              </from>
              <to>
                <xdr:col>6</xdr:col>
                <xdr:colOff>180975</xdr:colOff>
                <xdr:row>115</xdr:row>
                <xdr:rowOff>66675</xdr:rowOff>
              </to>
            </anchor>
          </objectPr>
        </oleObject>
      </mc:Choice>
      <mc:Fallback>
        <oleObject progId="Mbnd.mbnd" shapeId="19458" r:id="rId7"/>
      </mc:Fallback>
    </mc:AlternateContent>
    <mc:AlternateContent xmlns:mc="http://schemas.openxmlformats.org/markup-compatibility/2006">
      <mc:Choice Requires="x14">
        <oleObject progId="Mbnd.mbnd" shapeId="19459" r:id="rId9">
          <objectPr defaultSize="0" autoPict="0" r:id="rId10">
            <anchor moveWithCells="1">
              <from>
                <xdr:col>0</xdr:col>
                <xdr:colOff>57150</xdr:colOff>
                <xdr:row>123</xdr:row>
                <xdr:rowOff>47625</xdr:rowOff>
              </from>
              <to>
                <xdr:col>6</xdr:col>
                <xdr:colOff>152400</xdr:colOff>
                <xdr:row>139</xdr:row>
                <xdr:rowOff>114300</xdr:rowOff>
              </to>
            </anchor>
          </objectPr>
        </oleObject>
      </mc:Choice>
      <mc:Fallback>
        <oleObject progId="Mbnd.mbnd" shapeId="19459" r:id="rId9"/>
      </mc:Fallback>
    </mc:AlternateContent>
    <mc:AlternateContent xmlns:mc="http://schemas.openxmlformats.org/markup-compatibility/2006">
      <mc:Choice Requires="x14">
        <oleObject progId="Mbnd.mbnd" shapeId="19460" r:id="rId11">
          <objectPr defaultSize="0" autoPict="0" r:id="rId12">
            <anchor moveWithCells="1">
              <from>
                <xdr:col>0</xdr:col>
                <xdr:colOff>38100</xdr:colOff>
                <xdr:row>144</xdr:row>
                <xdr:rowOff>9525</xdr:rowOff>
              </from>
              <to>
                <xdr:col>6</xdr:col>
                <xdr:colOff>133350</xdr:colOff>
                <xdr:row>160</xdr:row>
                <xdr:rowOff>85725</xdr:rowOff>
              </to>
            </anchor>
          </objectPr>
        </oleObject>
      </mc:Choice>
      <mc:Fallback>
        <oleObject progId="Mbnd.mbnd" shapeId="19460" r:id="rId11"/>
      </mc:Fallback>
    </mc:AlternateContent>
    <mc:AlternateContent xmlns:mc="http://schemas.openxmlformats.org/markup-compatibility/2006">
      <mc:Choice Requires="x14">
        <oleObject progId="Mbnd.mbnd" shapeId="19461" r:id="rId13">
          <objectPr defaultSize="0" autoPict="0" r:id="rId14">
            <anchor moveWithCells="1">
              <from>
                <xdr:col>0</xdr:col>
                <xdr:colOff>133350</xdr:colOff>
                <xdr:row>57</xdr:row>
                <xdr:rowOff>123825</xdr:rowOff>
              </from>
              <to>
                <xdr:col>6</xdr:col>
                <xdr:colOff>200025</xdr:colOff>
                <xdr:row>73</xdr:row>
                <xdr:rowOff>57150</xdr:rowOff>
              </to>
            </anchor>
          </objectPr>
        </oleObject>
      </mc:Choice>
      <mc:Fallback>
        <oleObject progId="Mbnd.mbnd" shapeId="19461" r:id="rId13"/>
      </mc:Fallback>
    </mc:AlternateContent>
  </oleObjec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11">
    <tabColor rgb="FF99FF99"/>
  </sheetPr>
  <dimension ref="A1:S57"/>
  <sheetViews>
    <sheetView view="pageLayout" topLeftCell="A31" zoomScaleNormal="100" zoomScaleSheetLayoutView="100" workbookViewId="0">
      <selection activeCell="L46" sqref="L46"/>
    </sheetView>
  </sheetViews>
  <sheetFormatPr defaultColWidth="10.6640625" defaultRowHeight="11.25" x14ac:dyDescent="0.2"/>
  <cols>
    <col min="1" max="1" width="26.5" style="262" customWidth="1"/>
    <col min="2" max="2" width="10.6640625" style="262"/>
    <col min="3" max="3" width="14" style="262" customWidth="1"/>
    <col min="4" max="4" width="15.33203125" style="262" customWidth="1"/>
    <col min="5" max="5" width="31.6640625" style="262" customWidth="1"/>
    <col min="6" max="8" width="10.6640625" style="262" customWidth="1"/>
    <col min="9" max="9" width="10.6640625" style="262"/>
    <col min="10" max="10" width="10.83203125" style="262" customWidth="1"/>
    <col min="11" max="16384" width="10.6640625" style="262"/>
  </cols>
  <sheetData>
    <row r="1" spans="1:19" ht="13.5" customHeight="1" x14ac:dyDescent="0.2">
      <c r="A1" s="287" t="s">
        <v>0</v>
      </c>
    </row>
    <row r="2" spans="1:19" ht="13.5" customHeight="1" x14ac:dyDescent="0.2">
      <c r="A2" s="263"/>
      <c r="B2" s="263"/>
      <c r="C2" s="263"/>
      <c r="D2" s="263"/>
      <c r="E2" s="263"/>
      <c r="F2" s="263"/>
      <c r="G2" s="263"/>
      <c r="H2" s="263"/>
      <c r="I2" s="263"/>
      <c r="J2" s="263"/>
      <c r="K2" s="263"/>
      <c r="L2" s="263"/>
      <c r="M2" s="263"/>
      <c r="N2" s="263"/>
      <c r="O2" s="263"/>
      <c r="P2" s="263"/>
      <c r="Q2" s="263"/>
      <c r="R2" s="263"/>
      <c r="S2" s="263"/>
    </row>
    <row r="3" spans="1:19" ht="13.5" customHeight="1" x14ac:dyDescent="0.2">
      <c r="A3" s="389" t="s">
        <v>1129</v>
      </c>
      <c r="B3" s="389"/>
      <c r="C3" s="389"/>
      <c r="D3" s="389"/>
      <c r="E3" s="389"/>
      <c r="F3" s="389"/>
      <c r="G3" s="389"/>
      <c r="H3" s="263"/>
      <c r="I3" s="390"/>
      <c r="J3" s="390"/>
      <c r="K3" s="390"/>
      <c r="L3" s="390"/>
      <c r="M3" s="390"/>
      <c r="N3" s="390"/>
      <c r="O3" s="390"/>
      <c r="P3" s="390"/>
      <c r="Q3" s="263"/>
      <c r="R3" s="263"/>
      <c r="S3" s="263"/>
    </row>
    <row r="4" spans="1:19" ht="13.5" customHeight="1" x14ac:dyDescent="0.2">
      <c r="A4" s="389" t="s">
        <v>1130</v>
      </c>
      <c r="B4" s="389"/>
      <c r="C4" s="389"/>
      <c r="D4" s="389"/>
      <c r="E4" s="389"/>
      <c r="F4" s="389"/>
      <c r="G4" s="389"/>
      <c r="H4" s="263"/>
      <c r="I4" s="263"/>
      <c r="J4" s="263"/>
      <c r="K4" s="263"/>
      <c r="L4" s="263"/>
      <c r="M4" s="263"/>
      <c r="N4" s="263"/>
      <c r="O4" s="263"/>
      <c r="P4" s="263"/>
      <c r="Q4" s="263"/>
      <c r="R4" s="263"/>
      <c r="S4" s="263"/>
    </row>
    <row r="5" spans="1:19" ht="13.5" customHeight="1" x14ac:dyDescent="0.2">
      <c r="A5" s="389"/>
      <c r="B5" s="389"/>
      <c r="C5" s="389"/>
      <c r="D5" s="389"/>
      <c r="E5" s="389"/>
      <c r="F5" s="389"/>
      <c r="G5" s="389"/>
      <c r="H5" s="263"/>
      <c r="I5" s="263"/>
      <c r="J5" s="263"/>
      <c r="K5" s="263"/>
      <c r="L5" s="263"/>
      <c r="M5" s="263"/>
      <c r="N5" s="263"/>
      <c r="O5" s="263"/>
      <c r="P5" s="263"/>
      <c r="Q5" s="263"/>
      <c r="R5" s="263"/>
      <c r="S5" s="263"/>
    </row>
    <row r="6" spans="1:19" ht="13.5" customHeight="1" x14ac:dyDescent="0.2">
      <c r="A6" s="389"/>
      <c r="B6" s="389"/>
      <c r="C6" s="389"/>
      <c r="D6" s="389"/>
      <c r="E6" s="389"/>
      <c r="F6" s="389"/>
      <c r="G6" s="389"/>
      <c r="H6" s="263"/>
      <c r="I6" s="263"/>
      <c r="J6" s="263"/>
      <c r="K6" s="263"/>
      <c r="L6" s="263"/>
      <c r="M6" s="263"/>
      <c r="N6" s="263"/>
      <c r="O6" s="263"/>
      <c r="P6" s="263"/>
      <c r="Q6" s="263"/>
      <c r="R6" s="263"/>
      <c r="S6" s="263"/>
    </row>
    <row r="7" spans="1:19" ht="13.5" customHeight="1" x14ac:dyDescent="0.2">
      <c r="A7" s="389" t="s">
        <v>1131</v>
      </c>
      <c r="B7" s="389"/>
      <c r="C7" s="389"/>
      <c r="D7" s="389"/>
      <c r="E7" s="389"/>
      <c r="F7" s="389"/>
      <c r="G7" s="389"/>
      <c r="H7" s="263"/>
      <c r="I7" s="263"/>
      <c r="J7" s="263"/>
      <c r="K7" s="263"/>
      <c r="L7" s="263"/>
      <c r="M7" s="263"/>
      <c r="N7" s="263"/>
      <c r="O7" s="263"/>
      <c r="P7" s="263"/>
      <c r="Q7" s="263"/>
      <c r="R7" s="263"/>
      <c r="S7" s="263"/>
    </row>
    <row r="8" spans="1:19" ht="13.5" customHeight="1" x14ac:dyDescent="0.2">
      <c r="A8" s="389"/>
      <c r="B8" s="389"/>
      <c r="C8" s="389"/>
      <c r="D8" s="389"/>
      <c r="E8" s="389"/>
      <c r="F8" s="389"/>
      <c r="G8" s="389"/>
      <c r="H8" s="263"/>
      <c r="I8" s="263"/>
      <c r="J8" s="263"/>
      <c r="K8" s="263"/>
      <c r="L8" s="263"/>
      <c r="M8" s="263"/>
      <c r="N8" s="263"/>
      <c r="O8" s="263"/>
      <c r="P8" s="263"/>
      <c r="Q8" s="263"/>
      <c r="R8" s="263"/>
      <c r="S8" s="263"/>
    </row>
    <row r="9" spans="1:19" ht="13.5" customHeight="1" x14ac:dyDescent="0.2">
      <c r="A9" s="389" t="s">
        <v>1132</v>
      </c>
      <c r="B9" s="389"/>
      <c r="C9" s="389"/>
      <c r="D9" s="391" t="s">
        <v>1133</v>
      </c>
      <c r="E9" s="262" t="s">
        <v>1134</v>
      </c>
      <c r="F9" s="389"/>
      <c r="G9" s="389"/>
      <c r="H9" s="263"/>
      <c r="I9" s="263"/>
      <c r="J9" s="263"/>
      <c r="K9" s="263"/>
      <c r="L9" s="263"/>
      <c r="M9" s="263"/>
      <c r="N9" s="263"/>
      <c r="O9" s="263"/>
      <c r="P9" s="263"/>
      <c r="Q9" s="263"/>
      <c r="R9" s="263"/>
      <c r="S9" s="263"/>
    </row>
    <row r="10" spans="1:19" ht="13.5" customHeight="1" x14ac:dyDescent="0.2">
      <c r="A10" s="389" t="s">
        <v>1135</v>
      </c>
      <c r="B10" s="389"/>
      <c r="C10" s="389"/>
      <c r="D10" s="277" t="s">
        <v>1136</v>
      </c>
      <c r="E10" s="262" t="s">
        <v>1137</v>
      </c>
      <c r="F10" s="389"/>
      <c r="G10" s="389"/>
      <c r="H10" s="263"/>
    </row>
    <row r="11" spans="1:19" ht="13.5" customHeight="1" x14ac:dyDescent="0.2">
      <c r="A11" s="389" t="s">
        <v>1334</v>
      </c>
      <c r="B11" s="389"/>
      <c r="C11" s="389"/>
      <c r="D11" s="277" t="s">
        <v>1138</v>
      </c>
      <c r="E11" s="262" t="s">
        <v>1139</v>
      </c>
      <c r="F11" s="389"/>
      <c r="G11" s="389"/>
      <c r="H11" s="263"/>
    </row>
    <row r="12" spans="1:19" ht="13.5" customHeight="1" x14ac:dyDescent="0.2">
      <c r="A12" s="389" t="s">
        <v>1140</v>
      </c>
      <c r="B12" s="389"/>
      <c r="C12" s="389"/>
      <c r="D12" s="391" t="s">
        <v>1141</v>
      </c>
      <c r="E12" s="392" t="s">
        <v>1142</v>
      </c>
      <c r="F12" s="389"/>
      <c r="G12" s="389"/>
      <c r="H12" s="263"/>
    </row>
    <row r="13" spans="1:19" ht="13.5" customHeight="1" x14ac:dyDescent="0.2">
      <c r="A13" s="389" t="s">
        <v>1143</v>
      </c>
      <c r="B13" s="389"/>
      <c r="C13" s="389"/>
      <c r="D13" s="277" t="s">
        <v>1144</v>
      </c>
      <c r="E13" s="262" t="s">
        <v>1145</v>
      </c>
      <c r="F13" s="389"/>
      <c r="G13" s="389"/>
      <c r="H13" s="263"/>
    </row>
    <row r="14" spans="1:19" ht="13.5" customHeight="1" x14ac:dyDescent="0.2">
      <c r="A14" s="389" t="s">
        <v>1146</v>
      </c>
      <c r="B14" s="389"/>
      <c r="C14" s="389"/>
      <c r="D14" s="391" t="s">
        <v>1147</v>
      </c>
      <c r="E14" s="262" t="s">
        <v>1148</v>
      </c>
      <c r="F14" s="389"/>
      <c r="G14" s="389"/>
      <c r="H14" s="263"/>
    </row>
    <row r="15" spans="1:19" ht="13.5" customHeight="1" x14ac:dyDescent="0.2">
      <c r="A15" s="389"/>
      <c r="B15" s="389"/>
      <c r="C15" s="389"/>
      <c r="D15" s="389"/>
      <c r="F15" s="389"/>
      <c r="G15" s="389"/>
      <c r="H15" s="263"/>
      <c r="I15" s="282"/>
      <c r="J15" s="282"/>
      <c r="K15" s="282"/>
      <c r="L15" s="282"/>
      <c r="M15" s="282"/>
      <c r="N15" s="282"/>
      <c r="O15" s="282"/>
      <c r="P15" s="282"/>
    </row>
    <row r="16" spans="1:19" ht="13.5" customHeight="1" x14ac:dyDescent="0.2">
      <c r="A16" s="389"/>
      <c r="B16" s="389"/>
      <c r="C16" s="389"/>
      <c r="D16" s="389"/>
      <c r="F16" s="389"/>
      <c r="G16" s="389"/>
      <c r="H16" s="263"/>
      <c r="I16" s="282"/>
      <c r="J16" s="282"/>
      <c r="K16" s="282"/>
      <c r="L16" s="282"/>
      <c r="M16" s="282"/>
      <c r="N16" s="282"/>
      <c r="O16" s="282"/>
      <c r="P16" s="282"/>
    </row>
    <row r="17" spans="1:16" ht="13.5" customHeight="1" x14ac:dyDescent="0.2">
      <c r="A17" s="393" t="s">
        <v>1149</v>
      </c>
      <c r="B17" s="389"/>
      <c r="C17" s="389"/>
      <c r="D17" s="389"/>
      <c r="F17" s="389"/>
      <c r="G17" s="389"/>
      <c r="H17" s="263"/>
      <c r="I17" s="282"/>
      <c r="J17" s="394"/>
      <c r="K17" s="282"/>
      <c r="L17" s="282"/>
      <c r="M17" s="282"/>
      <c r="N17" s="282"/>
      <c r="O17" s="282"/>
      <c r="P17" s="282"/>
    </row>
    <row r="18" spans="1:16" ht="13.5" customHeight="1" x14ac:dyDescent="0.2">
      <c r="A18" s="389"/>
      <c r="B18" s="389"/>
      <c r="C18" s="389"/>
      <c r="D18" s="389"/>
      <c r="F18" s="389"/>
      <c r="G18" s="389"/>
      <c r="H18" s="263"/>
      <c r="I18" s="282"/>
      <c r="J18" s="282"/>
      <c r="K18" s="282"/>
      <c r="L18" s="282"/>
      <c r="M18" s="282"/>
      <c r="N18" s="282"/>
      <c r="O18" s="282"/>
      <c r="P18" s="282"/>
    </row>
    <row r="19" spans="1:16" ht="13.5" customHeight="1" x14ac:dyDescent="0.2">
      <c r="F19" s="389"/>
      <c r="G19" s="389"/>
      <c r="H19" s="263"/>
      <c r="I19" s="282"/>
      <c r="J19" s="282"/>
      <c r="K19" s="282"/>
      <c r="L19" s="282"/>
      <c r="M19" s="282"/>
      <c r="N19" s="282"/>
      <c r="O19" s="282"/>
      <c r="P19" s="282"/>
    </row>
    <row r="20" spans="1:16" ht="13.5" customHeight="1" x14ac:dyDescent="0.2">
      <c r="A20" s="395" t="s">
        <v>1151</v>
      </c>
      <c r="B20" s="389"/>
      <c r="C20" s="389"/>
      <c r="D20" s="389" t="s">
        <v>1150</v>
      </c>
      <c r="F20" s="389"/>
      <c r="G20" s="389"/>
      <c r="H20" s="263"/>
      <c r="I20" s="282"/>
      <c r="J20" s="282"/>
      <c r="K20" s="282"/>
      <c r="L20" s="282"/>
      <c r="M20" s="282"/>
      <c r="N20" s="282"/>
      <c r="O20" s="282"/>
      <c r="P20" s="282"/>
    </row>
    <row r="21" spans="1:16" ht="13.5" customHeight="1" x14ac:dyDescent="0.2">
      <c r="A21" s="396">
        <v>42936</v>
      </c>
      <c r="B21" s="389"/>
      <c r="C21" s="389"/>
      <c r="D21" s="389" t="s">
        <v>1152</v>
      </c>
      <c r="F21" s="389"/>
      <c r="G21" s="389"/>
      <c r="H21" s="263"/>
      <c r="I21" s="282"/>
      <c r="J21" s="394"/>
      <c r="K21" s="282"/>
      <c r="L21" s="282"/>
      <c r="M21" s="282"/>
      <c r="N21" s="282"/>
      <c r="O21" s="282"/>
      <c r="P21" s="282"/>
    </row>
    <row r="22" spans="1:16" ht="13.5" customHeight="1" x14ac:dyDescent="0.2">
      <c r="B22" s="389"/>
      <c r="C22" s="389"/>
      <c r="D22" s="395"/>
      <c r="F22" s="389"/>
      <c r="G22" s="389"/>
      <c r="H22" s="263"/>
      <c r="I22" s="282"/>
      <c r="J22" s="282"/>
      <c r="K22" s="282"/>
      <c r="L22" s="282"/>
      <c r="M22" s="282"/>
      <c r="N22" s="282"/>
      <c r="O22" s="282"/>
      <c r="P22" s="282"/>
    </row>
    <row r="23" spans="1:16" ht="13.5" customHeight="1" x14ac:dyDescent="0.2">
      <c r="A23" s="395" t="s">
        <v>1153</v>
      </c>
      <c r="B23" s="389"/>
      <c r="C23" s="389"/>
      <c r="D23" s="389" t="s">
        <v>1150</v>
      </c>
      <c r="F23" s="389"/>
      <c r="G23" s="263"/>
      <c r="H23" s="263"/>
      <c r="I23" s="282"/>
      <c r="J23" s="282"/>
      <c r="K23" s="282"/>
      <c r="L23" s="282"/>
      <c r="M23" s="282"/>
      <c r="N23" s="282"/>
      <c r="O23" s="282"/>
      <c r="P23" s="282"/>
    </row>
    <row r="24" spans="1:16" ht="13.5" customHeight="1" x14ac:dyDescent="0.2">
      <c r="A24" s="396">
        <v>43034</v>
      </c>
      <c r="B24" s="389"/>
      <c r="C24" s="389"/>
      <c r="D24" s="389" t="s">
        <v>1154</v>
      </c>
      <c r="F24" s="389"/>
      <c r="G24" s="263"/>
      <c r="H24" s="263"/>
      <c r="I24" s="282"/>
      <c r="J24" s="282"/>
      <c r="K24" s="282"/>
      <c r="L24" s="282"/>
      <c r="M24" s="282"/>
      <c r="N24" s="282"/>
      <c r="O24" s="282"/>
      <c r="P24" s="282"/>
    </row>
    <row r="25" spans="1:16" ht="13.5" customHeight="1" x14ac:dyDescent="0.2">
      <c r="F25" s="389"/>
      <c r="G25" s="263"/>
      <c r="H25" s="263"/>
      <c r="I25" s="282"/>
      <c r="J25" s="282"/>
      <c r="K25" s="282"/>
      <c r="L25" s="282"/>
      <c r="M25" s="282"/>
      <c r="N25" s="282"/>
      <c r="O25" s="282"/>
      <c r="P25" s="282"/>
    </row>
    <row r="26" spans="1:16" ht="13.5" customHeight="1" x14ac:dyDescent="0.2">
      <c r="F26" s="263"/>
      <c r="G26" s="263"/>
      <c r="H26" s="263"/>
      <c r="I26" s="282"/>
      <c r="J26" s="282"/>
      <c r="K26" s="282"/>
      <c r="L26" s="282"/>
      <c r="M26" s="282"/>
      <c r="N26" s="282"/>
      <c r="O26" s="282"/>
      <c r="P26" s="282"/>
    </row>
    <row r="27" spans="1:16" ht="13.5" customHeight="1" x14ac:dyDescent="0.2">
      <c r="F27" s="389"/>
      <c r="G27" s="263"/>
      <c r="H27" s="263"/>
      <c r="I27" s="282"/>
      <c r="J27" s="282"/>
      <c r="K27" s="282"/>
      <c r="L27" s="282"/>
      <c r="M27" s="282"/>
      <c r="N27" s="282"/>
      <c r="O27" s="282"/>
      <c r="P27" s="282"/>
    </row>
    <row r="28" spans="1:16" ht="13.5" customHeight="1" x14ac:dyDescent="0.2">
      <c r="F28" s="389"/>
      <c r="G28" s="263"/>
      <c r="H28" s="263"/>
      <c r="I28" s="282"/>
      <c r="J28" s="282"/>
      <c r="K28" s="282"/>
      <c r="L28" s="282"/>
      <c r="M28" s="282"/>
      <c r="N28" s="282"/>
      <c r="O28" s="282"/>
      <c r="P28" s="282"/>
    </row>
    <row r="29" spans="1:16" ht="13.5" customHeight="1" x14ac:dyDescent="0.2">
      <c r="F29" s="263"/>
      <c r="G29" s="263"/>
      <c r="H29" s="263"/>
      <c r="I29" s="282"/>
      <c r="J29" s="282"/>
      <c r="K29" s="282"/>
      <c r="L29" s="282"/>
      <c r="M29" s="282"/>
      <c r="N29" s="282"/>
      <c r="O29" s="282"/>
      <c r="P29" s="282"/>
    </row>
    <row r="30" spans="1:16" ht="13.5" customHeight="1" x14ac:dyDescent="0.2">
      <c r="A30" s="395"/>
      <c r="B30" s="389"/>
      <c r="C30" s="389"/>
      <c r="D30" s="389"/>
      <c r="F30" s="263"/>
      <c r="G30" s="263"/>
      <c r="H30" s="263"/>
      <c r="I30" s="282"/>
      <c r="J30" s="282"/>
      <c r="K30" s="282"/>
      <c r="L30" s="282"/>
      <c r="M30" s="282"/>
      <c r="N30" s="282"/>
      <c r="O30" s="282"/>
      <c r="P30" s="282"/>
    </row>
    <row r="31" spans="1:16" ht="13.5" customHeight="1" x14ac:dyDescent="0.2">
      <c r="A31" s="263"/>
      <c r="B31" s="263"/>
      <c r="C31" s="263"/>
      <c r="D31" s="263"/>
      <c r="E31" s="263"/>
      <c r="F31" s="263"/>
      <c r="G31" s="263"/>
      <c r="H31" s="263"/>
      <c r="I31" s="282"/>
      <c r="J31" s="394"/>
      <c r="K31" s="282"/>
      <c r="L31" s="282"/>
      <c r="M31" s="282"/>
      <c r="N31" s="282"/>
      <c r="O31" s="282"/>
      <c r="P31" s="282"/>
    </row>
    <row r="32" spans="1:16" ht="13.5" customHeight="1" x14ac:dyDescent="0.2">
      <c r="A32" s="263"/>
      <c r="B32" s="263"/>
      <c r="C32" s="263"/>
      <c r="D32" s="263"/>
      <c r="E32" s="263"/>
      <c r="F32" s="263"/>
      <c r="G32" s="263"/>
      <c r="H32" s="263"/>
      <c r="I32" s="282"/>
      <c r="J32" s="282"/>
      <c r="K32" s="282"/>
      <c r="L32" s="282"/>
      <c r="M32" s="282"/>
      <c r="N32" s="282"/>
      <c r="O32" s="282"/>
      <c r="P32" s="282"/>
    </row>
    <row r="33" spans="1:16" ht="13.5" customHeight="1" x14ac:dyDescent="0.2">
      <c r="A33" s="263"/>
      <c r="B33" s="263"/>
      <c r="C33" s="263"/>
      <c r="D33" s="263"/>
      <c r="E33" s="263"/>
      <c r="F33" s="263"/>
      <c r="G33" s="263"/>
      <c r="H33" s="263"/>
      <c r="I33" s="282"/>
      <c r="J33" s="282"/>
      <c r="K33" s="282"/>
      <c r="L33" s="282"/>
      <c r="M33" s="282"/>
      <c r="N33" s="282"/>
      <c r="O33" s="282"/>
      <c r="P33" s="282"/>
    </row>
    <row r="34" spans="1:16" ht="13.5" customHeight="1" x14ac:dyDescent="0.2">
      <c r="A34" s="263"/>
      <c r="B34" s="263"/>
      <c r="C34" s="263"/>
      <c r="D34" s="263"/>
      <c r="E34" s="263"/>
      <c r="F34" s="263"/>
      <c r="G34" s="263"/>
      <c r="H34" s="263"/>
      <c r="I34" s="282"/>
      <c r="J34" s="282"/>
      <c r="K34" s="282"/>
      <c r="L34" s="282"/>
      <c r="M34" s="282"/>
      <c r="N34" s="282"/>
      <c r="O34" s="282"/>
      <c r="P34" s="282"/>
    </row>
    <row r="35" spans="1:16" x14ac:dyDescent="0.2">
      <c r="A35" s="263"/>
      <c r="B35" s="263"/>
      <c r="C35" s="263"/>
      <c r="D35" s="263"/>
      <c r="E35" s="263"/>
      <c r="F35" s="263"/>
      <c r="G35" s="263"/>
      <c r="H35" s="263"/>
      <c r="I35" s="282"/>
      <c r="J35" s="282"/>
      <c r="K35" s="282"/>
      <c r="L35" s="282"/>
      <c r="M35" s="282"/>
      <c r="N35" s="282"/>
      <c r="O35" s="282"/>
      <c r="P35" s="282"/>
    </row>
    <row r="36" spans="1:16" x14ac:dyDescent="0.2">
      <c r="A36" s="263"/>
      <c r="B36" s="263"/>
      <c r="C36" s="263"/>
      <c r="D36" s="263"/>
      <c r="E36" s="263"/>
      <c r="F36" s="263"/>
      <c r="G36" s="263"/>
      <c r="H36" s="263"/>
      <c r="I36" s="282"/>
      <c r="J36" s="282"/>
      <c r="K36" s="282"/>
      <c r="L36" s="282"/>
      <c r="M36" s="282"/>
      <c r="N36" s="282"/>
      <c r="O36" s="282"/>
      <c r="P36" s="282"/>
    </row>
    <row r="37" spans="1:16" x14ac:dyDescent="0.2">
      <c r="A37" s="263"/>
      <c r="B37" s="263"/>
      <c r="C37" s="263"/>
      <c r="D37" s="263"/>
      <c r="E37" s="263"/>
      <c r="F37" s="263"/>
      <c r="G37" s="263"/>
      <c r="H37" s="263"/>
      <c r="I37" s="282"/>
      <c r="J37" s="282"/>
      <c r="K37" s="282"/>
      <c r="L37" s="282"/>
      <c r="M37" s="282"/>
      <c r="N37" s="282"/>
      <c r="O37" s="282"/>
      <c r="P37" s="282"/>
    </row>
    <row r="38" spans="1:16" x14ac:dyDescent="0.2">
      <c r="A38" s="263"/>
      <c r="B38" s="263"/>
      <c r="C38" s="263"/>
      <c r="D38" s="263"/>
      <c r="E38" s="263"/>
      <c r="F38" s="263"/>
      <c r="G38" s="263"/>
      <c r="H38" s="263"/>
    </row>
    <row r="39" spans="1:16" x14ac:dyDescent="0.2">
      <c r="A39" s="263"/>
      <c r="B39" s="263"/>
      <c r="C39" s="263"/>
      <c r="D39" s="263"/>
      <c r="E39" s="263"/>
      <c r="F39" s="263"/>
      <c r="G39" s="263"/>
      <c r="H39" s="263"/>
    </row>
    <row r="40" spans="1:16" x14ac:dyDescent="0.2">
      <c r="A40" s="263"/>
      <c r="B40" s="263"/>
      <c r="C40" s="263"/>
      <c r="D40" s="263"/>
      <c r="E40" s="263"/>
      <c r="F40" s="263"/>
      <c r="G40" s="263"/>
      <c r="H40" s="263"/>
    </row>
    <row r="41" spans="1:16" x14ac:dyDescent="0.2">
      <c r="A41" s="263"/>
      <c r="B41" s="263"/>
      <c r="C41" s="263"/>
      <c r="D41" s="263"/>
      <c r="E41" s="263"/>
      <c r="F41" s="263"/>
      <c r="G41" s="263"/>
      <c r="H41" s="263"/>
    </row>
    <row r="42" spans="1:16" x14ac:dyDescent="0.2">
      <c r="A42" s="263"/>
      <c r="B42" s="263"/>
      <c r="C42" s="263"/>
      <c r="D42" s="263"/>
      <c r="E42" s="263"/>
      <c r="F42" s="263"/>
      <c r="G42" s="263"/>
      <c r="H42" s="263"/>
    </row>
    <row r="43" spans="1:16" x14ac:dyDescent="0.2">
      <c r="A43" s="263"/>
      <c r="B43" s="263"/>
      <c r="C43" s="263"/>
      <c r="D43" s="263"/>
      <c r="E43" s="263"/>
      <c r="F43" s="263"/>
      <c r="G43" s="263"/>
      <c r="H43" s="263"/>
    </row>
    <row r="44" spans="1:16" x14ac:dyDescent="0.2">
      <c r="A44" s="263"/>
      <c r="B44" s="263"/>
      <c r="C44" s="263"/>
      <c r="D44" s="263"/>
      <c r="E44" s="263"/>
      <c r="F44" s="263"/>
      <c r="G44" s="263"/>
      <c r="H44" s="263"/>
    </row>
    <row r="45" spans="1:16" ht="15" customHeight="1" x14ac:dyDescent="0.2"/>
    <row r="54" spans="1:8" ht="15" x14ac:dyDescent="0.25">
      <c r="A54" s="265"/>
    </row>
    <row r="55" spans="1:8" ht="12.75" customHeight="1" x14ac:dyDescent="0.2">
      <c r="A55" s="397" t="s">
        <v>1155</v>
      </c>
      <c r="B55" s="398"/>
      <c r="C55" s="398"/>
      <c r="D55" s="398"/>
      <c r="E55" s="398"/>
      <c r="F55" s="398"/>
      <c r="G55" s="398"/>
      <c r="H55" s="398"/>
    </row>
    <row r="56" spans="1:8" ht="15" x14ac:dyDescent="0.2">
      <c r="A56" s="397"/>
      <c r="B56" s="398"/>
      <c r="C56" s="2803" t="s">
        <v>1156</v>
      </c>
      <c r="D56" s="2804"/>
      <c r="E56" s="398"/>
      <c r="F56" s="398"/>
      <c r="G56" s="398"/>
      <c r="H56" s="398"/>
    </row>
    <row r="57" spans="1:8" x14ac:dyDescent="0.2">
      <c r="A57" s="397"/>
      <c r="B57" s="398"/>
      <c r="C57" s="398"/>
      <c r="D57" s="398"/>
      <c r="E57" s="398"/>
      <c r="F57" s="398"/>
      <c r="G57" s="398"/>
      <c r="H57" s="398"/>
    </row>
  </sheetData>
  <mergeCells count="1">
    <mergeCell ref="C56:D56"/>
  </mergeCells>
  <hyperlinks>
    <hyperlink ref="E12" r:id="rId1" display="pawel.wyszinski@nordea.com"/>
  </hyperlinks>
  <printOptions horizontalCentered="1"/>
  <pageMargins left="0.7" right="0.7" top="0.75" bottom="0.75" header="0.3" footer="0.3"/>
  <pageSetup paperSize="9" orientation="portrait" r:id="rId2"/>
  <headerFooter>
    <oddHeader>&amp;R&amp;"Arial,Normal"&amp;8General information</oddHeader>
    <oddFooter>&amp;C&amp;7Fact book - Q1 2017</oddFooter>
  </headerFooter>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M329"/>
  <sheetViews>
    <sheetView view="pageBreakPreview" zoomScaleNormal="100" zoomScaleSheetLayoutView="100" zoomScalePageLayoutView="110" workbookViewId="0">
      <selection activeCell="J52" sqref="J52"/>
    </sheetView>
  </sheetViews>
  <sheetFormatPr defaultRowHeight="11.25" x14ac:dyDescent="0.2"/>
  <cols>
    <col min="1" max="1" width="32.1640625" style="1815" customWidth="1"/>
    <col min="2" max="7" width="11.83203125" style="1815" customWidth="1"/>
    <col min="8" max="10" width="7.6640625" style="1815" customWidth="1"/>
    <col min="11" max="11" width="6.5" style="1815" hidden="1" customWidth="1"/>
    <col min="12" max="12" width="6.33203125" style="1815" hidden="1" customWidth="1"/>
    <col min="13" max="13" width="6.1640625" style="1815" hidden="1" customWidth="1"/>
    <col min="14" max="16384" width="9.33203125" style="1815"/>
  </cols>
  <sheetData>
    <row r="1" spans="1:13" ht="13.5" customHeight="1" x14ac:dyDescent="0.2">
      <c r="A1" s="1903" t="s">
        <v>1458</v>
      </c>
      <c r="E1" s="1902"/>
      <c r="F1" s="1902"/>
      <c r="G1" s="1902"/>
    </row>
    <row r="2" spans="1:13" ht="13.5" customHeight="1" x14ac:dyDescent="0.2">
      <c r="A2" s="1901"/>
    </row>
    <row r="3" spans="1:13" ht="13.5" customHeight="1" thickBot="1" x14ac:dyDescent="0.25">
      <c r="A3" s="1840" t="s">
        <v>127</v>
      </c>
      <c r="B3" s="1839" t="s">
        <v>1469</v>
      </c>
      <c r="C3" s="1839" t="s">
        <v>1457</v>
      </c>
      <c r="D3" s="1839" t="s">
        <v>1456</v>
      </c>
      <c r="E3" s="1839" t="s">
        <v>1455</v>
      </c>
      <c r="F3" s="1839" t="s">
        <v>1454</v>
      </c>
      <c r="G3" s="1838" t="s">
        <v>1453</v>
      </c>
      <c r="H3" s="1885"/>
      <c r="I3" s="1885"/>
      <c r="J3" s="1885"/>
    </row>
    <row r="4" spans="1:13" ht="13.5" customHeight="1" x14ac:dyDescent="0.2">
      <c r="A4" s="1872" t="s">
        <v>142</v>
      </c>
      <c r="B4" s="1819">
        <v>1209</v>
      </c>
      <c r="C4" s="1819">
        <v>1178</v>
      </c>
      <c r="D4" s="1819">
        <v>1172</v>
      </c>
      <c r="E4" s="1819">
        <v>1168</v>
      </c>
      <c r="F4" s="1880">
        <v>1203</v>
      </c>
      <c r="G4" s="1819">
        <v>1168</v>
      </c>
      <c r="H4" s="1834"/>
      <c r="I4" s="1834"/>
      <c r="J4" s="1885"/>
    </row>
    <row r="5" spans="1:13" ht="13.5" customHeight="1" x14ac:dyDescent="0.2">
      <c r="A5" s="1872" t="s">
        <v>146</v>
      </c>
      <c r="B5" s="1835">
        <v>26</v>
      </c>
      <c r="C5" s="1835">
        <v>13</v>
      </c>
      <c r="D5" s="1835">
        <v>13.513418335765</v>
      </c>
      <c r="E5" s="1835">
        <v>9</v>
      </c>
      <c r="F5" s="1836">
        <v>16</v>
      </c>
      <c r="G5" s="1835">
        <v>60</v>
      </c>
      <c r="H5" s="1900"/>
      <c r="I5" s="1900"/>
      <c r="J5" s="1884"/>
      <c r="K5" s="1899"/>
      <c r="L5" s="1899"/>
      <c r="M5" s="1899"/>
    </row>
    <row r="6" spans="1:13" ht="13.5" customHeight="1" x14ac:dyDescent="0.2">
      <c r="A6" s="1861" t="s">
        <v>149</v>
      </c>
      <c r="B6" s="1831">
        <v>16</v>
      </c>
      <c r="C6" s="1831">
        <v>13</v>
      </c>
      <c r="D6" s="1831">
        <v>0</v>
      </c>
      <c r="E6" s="1831">
        <v>16</v>
      </c>
      <c r="F6" s="1830">
        <v>12</v>
      </c>
      <c r="G6" s="1831">
        <v>45</v>
      </c>
      <c r="H6" s="1884"/>
      <c r="I6" s="1884"/>
      <c r="J6" s="1884"/>
      <c r="K6" s="1899"/>
      <c r="L6" s="1899"/>
      <c r="M6" s="1899"/>
    </row>
    <row r="7" spans="1:13" ht="13.5" customHeight="1" x14ac:dyDescent="0.2">
      <c r="A7" s="1861" t="s">
        <v>153</v>
      </c>
      <c r="B7" s="1831">
        <v>10</v>
      </c>
      <c r="C7" s="1831">
        <v>0</v>
      </c>
      <c r="D7" s="1831">
        <v>14</v>
      </c>
      <c r="E7" s="1831">
        <v>-7</v>
      </c>
      <c r="F7" s="1830">
        <v>4</v>
      </c>
      <c r="G7" s="1831">
        <v>15</v>
      </c>
      <c r="H7" s="1892"/>
      <c r="I7" s="1892"/>
      <c r="J7" s="1892"/>
      <c r="K7" s="1898"/>
      <c r="L7" s="1898"/>
      <c r="M7" s="1897"/>
    </row>
    <row r="8" spans="1:13" ht="13.5" customHeight="1" x14ac:dyDescent="0.2">
      <c r="A8" s="1872" t="s">
        <v>157</v>
      </c>
      <c r="B8" s="1835">
        <v>-6</v>
      </c>
      <c r="C8" s="1835">
        <v>0</v>
      </c>
      <c r="D8" s="1835">
        <v>-2</v>
      </c>
      <c r="E8" s="1835">
        <v>-2</v>
      </c>
      <c r="F8" s="1836">
        <v>4</v>
      </c>
      <c r="G8" s="1835">
        <v>-11</v>
      </c>
      <c r="H8" s="1892"/>
      <c r="I8" s="1892"/>
      <c r="J8" s="1892"/>
      <c r="K8" s="1896"/>
      <c r="L8" s="1896"/>
      <c r="M8" s="1895"/>
    </row>
    <row r="9" spans="1:13" ht="13.5" customHeight="1" x14ac:dyDescent="0.2">
      <c r="A9" s="1861" t="s">
        <v>161</v>
      </c>
      <c r="B9" s="1831">
        <v>-6</v>
      </c>
      <c r="C9" s="1831">
        <v>-1</v>
      </c>
      <c r="D9" s="1831">
        <v>-2</v>
      </c>
      <c r="E9" s="1831">
        <v>-1</v>
      </c>
      <c r="F9" s="1830">
        <v>4</v>
      </c>
      <c r="G9" s="1829">
        <v>-11</v>
      </c>
      <c r="H9" s="1892"/>
      <c r="I9" s="1892"/>
      <c r="J9" s="1892"/>
      <c r="K9" s="1894"/>
      <c r="L9" s="1894"/>
      <c r="M9" s="1893"/>
    </row>
    <row r="10" spans="1:13" ht="13.5" customHeight="1" x14ac:dyDescent="0.2">
      <c r="A10" s="1861" t="s">
        <v>166</v>
      </c>
      <c r="B10" s="1831">
        <v>0</v>
      </c>
      <c r="C10" s="1831">
        <v>1</v>
      </c>
      <c r="D10" s="1831">
        <v>0</v>
      </c>
      <c r="E10" s="1831">
        <v>-1</v>
      </c>
      <c r="F10" s="1830">
        <v>0</v>
      </c>
      <c r="G10" s="1829">
        <v>0</v>
      </c>
      <c r="H10" s="1892"/>
      <c r="I10" s="1892"/>
      <c r="J10" s="1892"/>
      <c r="K10" s="1891"/>
      <c r="L10" s="1891"/>
      <c r="M10" s="1890"/>
    </row>
    <row r="11" spans="1:13" ht="13.5" customHeight="1" x14ac:dyDescent="0.2">
      <c r="A11" s="1861" t="s">
        <v>171</v>
      </c>
      <c r="B11" s="1831">
        <v>-28</v>
      </c>
      <c r="C11" s="1831">
        <v>0</v>
      </c>
      <c r="D11" s="1831">
        <v>14</v>
      </c>
      <c r="E11" s="1831">
        <v>0</v>
      </c>
      <c r="F11" s="1830">
        <v>-14</v>
      </c>
      <c r="G11" s="1829">
        <v>-14</v>
      </c>
      <c r="H11" s="1889"/>
      <c r="I11" s="1889"/>
      <c r="J11" s="1884"/>
      <c r="K11" s="1843"/>
      <c r="L11" s="1843"/>
      <c r="M11" s="53"/>
    </row>
    <row r="12" spans="1:13" ht="13.5" customHeight="1" x14ac:dyDescent="0.2">
      <c r="A12" s="1861" t="s">
        <v>177</v>
      </c>
      <c r="B12" s="1831">
        <v>-6</v>
      </c>
      <c r="C12" s="1831">
        <v>22</v>
      </c>
      <c r="D12" s="1831">
        <v>-19</v>
      </c>
      <c r="E12" s="1831">
        <v>-8</v>
      </c>
      <c r="F12" s="1830">
        <v>14</v>
      </c>
      <c r="G12" s="1831">
        <v>-15</v>
      </c>
      <c r="H12" s="1889"/>
      <c r="I12" s="1889"/>
      <c r="J12" s="1884"/>
      <c r="K12" s="1843"/>
      <c r="L12" s="1843"/>
      <c r="M12" s="53"/>
    </row>
    <row r="13" spans="1:13" ht="13.5" customHeight="1" x14ac:dyDescent="0.2">
      <c r="A13" s="1861" t="s">
        <v>181</v>
      </c>
      <c r="B13" s="1831">
        <v>2</v>
      </c>
      <c r="C13" s="1831">
        <v>-4</v>
      </c>
      <c r="D13" s="1831">
        <v>-1</v>
      </c>
      <c r="E13" s="1831">
        <v>5</v>
      </c>
      <c r="F13" s="1830">
        <v>-55</v>
      </c>
      <c r="G13" s="1829">
        <v>9</v>
      </c>
      <c r="H13" s="1888"/>
      <c r="I13" s="1888"/>
      <c r="J13" s="1887"/>
      <c r="K13" s="1843"/>
      <c r="L13" s="1843"/>
      <c r="M13" s="53"/>
    </row>
    <row r="14" spans="1:13" ht="13.5" customHeight="1" thickBot="1" x14ac:dyDescent="0.25">
      <c r="A14" s="1857" t="s">
        <v>184</v>
      </c>
      <c r="B14" s="1825">
        <v>10</v>
      </c>
      <c r="C14" s="1825">
        <v>7</v>
      </c>
      <c r="D14" s="1825">
        <v>-3</v>
      </c>
      <c r="E14" s="1823">
        <v>13</v>
      </c>
      <c r="F14" s="1824">
        <v>-14</v>
      </c>
      <c r="G14" s="1823">
        <v>29</v>
      </c>
      <c r="H14" s="1886"/>
      <c r="I14" s="1886"/>
      <c r="J14" s="1885"/>
      <c r="K14" s="1843"/>
      <c r="L14" s="1843"/>
      <c r="M14" s="53"/>
    </row>
    <row r="15" spans="1:13" ht="13.5" customHeight="1" x14ac:dyDescent="0.2">
      <c r="A15" s="1821" t="s">
        <v>1196</v>
      </c>
      <c r="B15" s="1819">
        <v>1197</v>
      </c>
      <c r="C15" s="1819">
        <v>1209</v>
      </c>
      <c r="D15" s="1819">
        <v>1178</v>
      </c>
      <c r="E15" s="1819">
        <v>1172</v>
      </c>
      <c r="F15" s="1819">
        <v>1168</v>
      </c>
      <c r="G15" s="1819">
        <v>1197</v>
      </c>
      <c r="H15" s="1847"/>
      <c r="I15" s="1847"/>
      <c r="J15" s="1885"/>
      <c r="K15" s="1843"/>
      <c r="L15" s="1843"/>
      <c r="M15" s="53"/>
    </row>
    <row r="16" spans="1:13" ht="17.25" customHeight="1" x14ac:dyDescent="0.2">
      <c r="H16" s="1883"/>
      <c r="I16" s="1883"/>
      <c r="J16" s="1884"/>
      <c r="K16" s="1842"/>
      <c r="L16" s="1842"/>
      <c r="M16" s="57"/>
    </row>
    <row r="17" spans="1:13" ht="13.5" customHeight="1" thickBot="1" x14ac:dyDescent="0.25">
      <c r="A17" s="1840" t="s">
        <v>1198</v>
      </c>
      <c r="B17" s="1839" t="s">
        <v>1469</v>
      </c>
      <c r="C17" s="1839" t="s">
        <v>1457</v>
      </c>
      <c r="D17" s="1839" t="s">
        <v>1456</v>
      </c>
      <c r="E17" s="1839" t="s">
        <v>1455</v>
      </c>
      <c r="F17" s="1839" t="s">
        <v>1454</v>
      </c>
      <c r="G17" s="1838" t="s">
        <v>1453</v>
      </c>
      <c r="H17" s="1883"/>
      <c r="I17" s="1883"/>
      <c r="J17" s="1882"/>
      <c r="K17" s="1843"/>
      <c r="L17" s="1843"/>
      <c r="M17" s="58"/>
    </row>
    <row r="18" spans="1:13" ht="13.5" customHeight="1" x14ac:dyDescent="0.2">
      <c r="A18" s="1872" t="s">
        <v>142</v>
      </c>
      <c r="B18" s="1819">
        <v>544</v>
      </c>
      <c r="C18" s="1819">
        <v>536</v>
      </c>
      <c r="D18" s="1819">
        <v>520</v>
      </c>
      <c r="E18" s="1880">
        <v>512</v>
      </c>
      <c r="F18" s="1819">
        <v>520</v>
      </c>
      <c r="G18" s="1819">
        <v>512</v>
      </c>
      <c r="H18" s="1883"/>
      <c r="I18" s="1883"/>
      <c r="J18" s="1882"/>
      <c r="K18" s="1843"/>
      <c r="L18" s="1843"/>
      <c r="M18" s="58"/>
    </row>
    <row r="19" spans="1:13" ht="13.5" customHeight="1" x14ac:dyDescent="0.2">
      <c r="A19" s="1872" t="s">
        <v>146</v>
      </c>
      <c r="B19" s="1819">
        <v>15</v>
      </c>
      <c r="C19" s="1819">
        <v>11</v>
      </c>
      <c r="D19" s="1819">
        <v>5</v>
      </c>
      <c r="E19" s="1880">
        <v>3</v>
      </c>
      <c r="F19" s="1819">
        <v>18</v>
      </c>
      <c r="G19" s="1835">
        <v>33</v>
      </c>
      <c r="H19" s="1834"/>
      <c r="I19" s="1834"/>
      <c r="K19" s="1845"/>
      <c r="L19" s="1845"/>
      <c r="M19" s="58"/>
    </row>
    <row r="20" spans="1:13" ht="13.5" customHeight="1" x14ac:dyDescent="0.2">
      <c r="A20" s="1861" t="s">
        <v>149</v>
      </c>
      <c r="B20" s="1879">
        <v>15</v>
      </c>
      <c r="C20" s="1879">
        <v>11</v>
      </c>
      <c r="D20" s="1879">
        <v>-5</v>
      </c>
      <c r="E20" s="1878">
        <v>9</v>
      </c>
      <c r="F20" s="1879">
        <v>17</v>
      </c>
      <c r="G20" s="1831">
        <v>27</v>
      </c>
      <c r="H20" s="1834"/>
      <c r="I20" s="1834"/>
      <c r="K20" s="1842"/>
      <c r="L20" s="1842"/>
      <c r="M20" s="60"/>
    </row>
    <row r="21" spans="1:13" ht="13.5" customHeight="1" x14ac:dyDescent="0.2">
      <c r="A21" s="1861" t="s">
        <v>153</v>
      </c>
      <c r="B21" s="1879">
        <v>0</v>
      </c>
      <c r="C21" s="1879">
        <v>0</v>
      </c>
      <c r="D21" s="1879">
        <v>10</v>
      </c>
      <c r="E21" s="1878">
        <v>-6</v>
      </c>
      <c r="F21" s="1879">
        <v>1</v>
      </c>
      <c r="G21" s="1831">
        <v>6</v>
      </c>
      <c r="H21" s="1881"/>
      <c r="I21" s="1881"/>
      <c r="K21" s="1843"/>
      <c r="L21" s="1843"/>
      <c r="M21" s="58"/>
    </row>
    <row r="22" spans="1:13" ht="13.5" customHeight="1" x14ac:dyDescent="0.2">
      <c r="A22" s="1872" t="s">
        <v>157</v>
      </c>
      <c r="B22" s="1819">
        <v>1</v>
      </c>
      <c r="C22" s="1819">
        <v>3</v>
      </c>
      <c r="D22" s="1819">
        <v>4</v>
      </c>
      <c r="E22" s="1880">
        <v>3</v>
      </c>
      <c r="F22" s="1819">
        <v>2</v>
      </c>
      <c r="G22" s="1835">
        <v>13</v>
      </c>
      <c r="H22" s="1849"/>
      <c r="I22" s="1849"/>
      <c r="K22" s="1842"/>
      <c r="L22" s="1842"/>
      <c r="M22" s="57"/>
    </row>
    <row r="23" spans="1:13" ht="13.5" customHeight="1" x14ac:dyDescent="0.2">
      <c r="A23" s="1861" t="s">
        <v>161</v>
      </c>
      <c r="B23" s="1879">
        <v>1</v>
      </c>
      <c r="C23" s="1879">
        <v>3</v>
      </c>
      <c r="D23" s="1879">
        <v>4</v>
      </c>
      <c r="E23" s="1878">
        <v>3</v>
      </c>
      <c r="F23" s="1877">
        <v>2</v>
      </c>
      <c r="G23" s="1829">
        <v>12</v>
      </c>
      <c r="H23" s="1849"/>
      <c r="I23" s="1849"/>
      <c r="K23" s="64"/>
      <c r="L23" s="64"/>
      <c r="M23" s="58"/>
    </row>
    <row r="24" spans="1:13" ht="13.5" customHeight="1" x14ac:dyDescent="0.2">
      <c r="A24" s="1861" t="s">
        <v>166</v>
      </c>
      <c r="B24" s="1879">
        <v>0</v>
      </c>
      <c r="C24" s="1879">
        <v>0</v>
      </c>
      <c r="D24" s="1879">
        <v>0</v>
      </c>
      <c r="E24" s="1878">
        <v>0</v>
      </c>
      <c r="F24" s="1877">
        <v>0</v>
      </c>
      <c r="G24" s="1829">
        <v>1</v>
      </c>
      <c r="H24" s="1877"/>
      <c r="I24" s="1849"/>
      <c r="K24" s="1841"/>
      <c r="L24" s="1841"/>
      <c r="M24" s="65"/>
    </row>
    <row r="25" spans="1:13" ht="13.5" customHeight="1" x14ac:dyDescent="0.2">
      <c r="A25" s="1861" t="s">
        <v>171</v>
      </c>
      <c r="B25" s="1879">
        <v>-12</v>
      </c>
      <c r="C25" s="1879">
        <v>0</v>
      </c>
      <c r="D25" s="1879">
        <v>6</v>
      </c>
      <c r="E25" s="1878">
        <v>0</v>
      </c>
      <c r="F25" s="1877">
        <v>-6</v>
      </c>
      <c r="G25" s="1829">
        <v>-6</v>
      </c>
      <c r="H25" s="1849"/>
      <c r="I25" s="1849"/>
      <c r="K25" s="66"/>
      <c r="L25" s="66"/>
      <c r="M25" s="58"/>
    </row>
    <row r="26" spans="1:13" ht="13.5" customHeight="1" x14ac:dyDescent="0.2">
      <c r="A26" s="1861" t="s">
        <v>181</v>
      </c>
      <c r="B26" s="1879">
        <v>12</v>
      </c>
      <c r="C26" s="1879">
        <v>-5</v>
      </c>
      <c r="D26" s="1879">
        <v>2</v>
      </c>
      <c r="E26" s="1878">
        <v>3</v>
      </c>
      <c r="F26" s="1877">
        <v>-22</v>
      </c>
      <c r="G26" s="1829">
        <v>8</v>
      </c>
      <c r="H26" s="1847"/>
      <c r="I26" s="1847"/>
      <c r="K26" s="66"/>
      <c r="L26" s="66"/>
      <c r="M26" s="58"/>
    </row>
    <row r="27" spans="1:13" ht="13.5" customHeight="1" thickBot="1" x14ac:dyDescent="0.25">
      <c r="A27" s="1857" t="s">
        <v>184</v>
      </c>
      <c r="B27" s="1876">
        <v>5</v>
      </c>
      <c r="C27" s="1876">
        <v>-2</v>
      </c>
      <c r="D27" s="1874">
        <v>-4</v>
      </c>
      <c r="E27" s="1875">
        <v>3</v>
      </c>
      <c r="F27" s="1874">
        <v>-1</v>
      </c>
      <c r="G27" s="1823">
        <v>3</v>
      </c>
      <c r="H27" s="1849"/>
      <c r="I27" s="1849"/>
      <c r="K27" s="66"/>
      <c r="L27" s="66"/>
      <c r="M27" s="58"/>
    </row>
    <row r="28" spans="1:13" ht="13.5" customHeight="1" x14ac:dyDescent="0.2">
      <c r="A28" s="1821" t="s">
        <v>1196</v>
      </c>
      <c r="B28" s="1819">
        <v>560</v>
      </c>
      <c r="C28" s="1819">
        <v>545</v>
      </c>
      <c r="D28" s="1819">
        <v>537</v>
      </c>
      <c r="E28" s="1819">
        <v>521</v>
      </c>
      <c r="F28" s="1819">
        <v>512</v>
      </c>
      <c r="G28" s="1819">
        <v>560</v>
      </c>
      <c r="H28" s="1849"/>
      <c r="I28" s="1849"/>
      <c r="K28" s="1828"/>
      <c r="L28" s="1828"/>
      <c r="M28" s="60"/>
    </row>
    <row r="29" spans="1:13" ht="17.25" customHeight="1" x14ac:dyDescent="0.2">
      <c r="H29" s="1834"/>
      <c r="I29" s="1834"/>
      <c r="K29" s="1833"/>
      <c r="L29" s="1833"/>
      <c r="M29" s="58"/>
    </row>
    <row r="30" spans="1:13" ht="13.5" customHeight="1" thickBot="1" x14ac:dyDescent="0.25">
      <c r="A30" s="1840" t="s">
        <v>1197</v>
      </c>
      <c r="B30" s="1839" t="s">
        <v>1469</v>
      </c>
      <c r="C30" s="1839" t="s">
        <v>1457</v>
      </c>
      <c r="D30" s="1839" t="s">
        <v>1456</v>
      </c>
      <c r="E30" s="1839" t="s">
        <v>1455</v>
      </c>
      <c r="F30" s="1839" t="s">
        <v>1454</v>
      </c>
      <c r="G30" s="1838" t="s">
        <v>1453</v>
      </c>
      <c r="H30" s="1834"/>
      <c r="I30" s="1834"/>
      <c r="K30" s="1833"/>
      <c r="L30" s="1833"/>
      <c r="M30" s="58"/>
    </row>
    <row r="31" spans="1:13" ht="13.5" customHeight="1" x14ac:dyDescent="0.2">
      <c r="A31" s="1872" t="s">
        <v>142</v>
      </c>
      <c r="B31" s="1854">
        <v>276</v>
      </c>
      <c r="C31" s="1854">
        <v>273</v>
      </c>
      <c r="D31" s="1854">
        <v>282</v>
      </c>
      <c r="E31" s="1853">
        <v>279</v>
      </c>
      <c r="F31" s="1854">
        <v>302</v>
      </c>
      <c r="G31" s="1873">
        <v>279</v>
      </c>
      <c r="H31" s="1834"/>
      <c r="I31" s="1834"/>
      <c r="K31" s="1833"/>
      <c r="L31" s="1833"/>
      <c r="M31" s="58"/>
    </row>
    <row r="32" spans="1:13" ht="13.5" customHeight="1" x14ac:dyDescent="0.2">
      <c r="A32" s="1872" t="s">
        <v>146</v>
      </c>
      <c r="B32" s="1835">
        <v>5</v>
      </c>
      <c r="C32" s="1835">
        <v>0</v>
      </c>
      <c r="D32" s="1835">
        <v>2</v>
      </c>
      <c r="E32" s="1836">
        <v>2</v>
      </c>
      <c r="F32" s="1835">
        <v>-1</v>
      </c>
      <c r="G32" s="1835">
        <v>11</v>
      </c>
      <c r="H32" s="1834"/>
      <c r="I32" s="1834"/>
      <c r="K32" s="1833"/>
      <c r="L32" s="1833"/>
      <c r="M32" s="58"/>
    </row>
    <row r="33" spans="1:13" ht="13.5" customHeight="1" x14ac:dyDescent="0.2">
      <c r="A33" s="1861" t="s">
        <v>149</v>
      </c>
      <c r="B33" s="1831">
        <v>0</v>
      </c>
      <c r="C33" s="1831">
        <v>-1</v>
      </c>
      <c r="D33" s="1831">
        <v>1</v>
      </c>
      <c r="E33" s="1830">
        <v>6</v>
      </c>
      <c r="F33" s="1831">
        <v>-2</v>
      </c>
      <c r="G33" s="1831">
        <v>7</v>
      </c>
      <c r="H33" s="1834"/>
      <c r="I33" s="1834"/>
      <c r="K33" s="1833"/>
      <c r="L33" s="1833"/>
      <c r="M33" s="58"/>
    </row>
    <row r="34" spans="1:13" ht="13.5" customHeight="1" x14ac:dyDescent="0.2">
      <c r="A34" s="1861" t="s">
        <v>153</v>
      </c>
      <c r="B34" s="1831">
        <v>5</v>
      </c>
      <c r="C34" s="1831">
        <v>1</v>
      </c>
      <c r="D34" s="1831">
        <v>1</v>
      </c>
      <c r="E34" s="1830">
        <v>-4</v>
      </c>
      <c r="F34" s="1831">
        <v>1</v>
      </c>
      <c r="G34" s="1831">
        <v>4</v>
      </c>
      <c r="H34" s="1834"/>
      <c r="I34" s="1834"/>
      <c r="K34" s="1833"/>
      <c r="L34" s="1833"/>
      <c r="M34" s="70"/>
    </row>
    <row r="35" spans="1:13" ht="13.5" customHeight="1" x14ac:dyDescent="0.2">
      <c r="A35" s="1872" t="s">
        <v>157</v>
      </c>
      <c r="B35" s="1835">
        <v>-2</v>
      </c>
      <c r="C35" s="1835">
        <v>0</v>
      </c>
      <c r="D35" s="1835">
        <v>1</v>
      </c>
      <c r="E35" s="1836">
        <v>1</v>
      </c>
      <c r="F35" s="1835">
        <v>-1</v>
      </c>
      <c r="G35" s="1835">
        <v>0</v>
      </c>
      <c r="H35" s="1834"/>
      <c r="I35" s="1871"/>
      <c r="J35" s="1834"/>
      <c r="K35" s="1828"/>
      <c r="L35" s="1828"/>
      <c r="M35" s="72"/>
    </row>
    <row r="36" spans="1:13" ht="13.5" customHeight="1" x14ac:dyDescent="0.2">
      <c r="A36" s="1861" t="s">
        <v>161</v>
      </c>
      <c r="B36" s="1831">
        <v>-2</v>
      </c>
      <c r="C36" s="1831">
        <v>0</v>
      </c>
      <c r="D36" s="1831">
        <v>1</v>
      </c>
      <c r="E36" s="1830">
        <v>1</v>
      </c>
      <c r="F36" s="1829">
        <v>-1</v>
      </c>
      <c r="G36" s="1829">
        <v>0</v>
      </c>
      <c r="H36" s="1834"/>
      <c r="I36" s="1871"/>
      <c r="J36" s="1834"/>
      <c r="K36" s="1870"/>
      <c r="L36" s="1870"/>
      <c r="M36" s="1870"/>
    </row>
    <row r="37" spans="1:13" s="1864" customFormat="1" ht="13.5" customHeight="1" x14ac:dyDescent="0.2">
      <c r="A37" s="1861" t="s">
        <v>166</v>
      </c>
      <c r="B37" s="1831">
        <v>0</v>
      </c>
      <c r="C37" s="1831">
        <v>0</v>
      </c>
      <c r="D37" s="1831">
        <v>0</v>
      </c>
      <c r="E37" s="1830">
        <v>0</v>
      </c>
      <c r="F37" s="1829">
        <v>0</v>
      </c>
      <c r="G37" s="1829">
        <v>0</v>
      </c>
      <c r="H37" s="1869"/>
      <c r="I37" s="1868"/>
      <c r="J37" s="1867"/>
      <c r="K37" s="1866"/>
      <c r="L37" s="1866"/>
      <c r="M37" s="1865"/>
    </row>
    <row r="38" spans="1:13" ht="13.5" customHeight="1" x14ac:dyDescent="0.2">
      <c r="A38" s="1861" t="s">
        <v>171</v>
      </c>
      <c r="B38" s="1831">
        <v>-6</v>
      </c>
      <c r="C38" s="1831">
        <v>0</v>
      </c>
      <c r="D38" s="1831">
        <v>3</v>
      </c>
      <c r="E38" s="1830">
        <v>0</v>
      </c>
      <c r="F38" s="1829">
        <v>-3</v>
      </c>
      <c r="G38" s="1829">
        <v>-3</v>
      </c>
      <c r="H38" s="1834"/>
      <c r="I38" s="1850"/>
      <c r="J38" s="1849"/>
      <c r="K38" s="1863"/>
      <c r="L38" s="1862"/>
      <c r="M38" s="1862"/>
    </row>
    <row r="39" spans="1:13" ht="13.5" customHeight="1" x14ac:dyDescent="0.2">
      <c r="A39" s="1861" t="s">
        <v>181</v>
      </c>
      <c r="B39" s="1831">
        <v>6</v>
      </c>
      <c r="C39" s="1831">
        <v>3</v>
      </c>
      <c r="D39" s="1831">
        <v>-16</v>
      </c>
      <c r="E39" s="1830">
        <v>0</v>
      </c>
      <c r="F39" s="1829">
        <v>-19</v>
      </c>
      <c r="G39" s="1829">
        <v>-8</v>
      </c>
      <c r="H39" s="1834"/>
      <c r="I39" s="1850"/>
      <c r="J39" s="1849"/>
      <c r="K39" s="1860"/>
      <c r="L39" s="1859"/>
      <c r="M39" s="1858"/>
    </row>
    <row r="40" spans="1:13" ht="13.5" customHeight="1" thickBot="1" x14ac:dyDescent="0.25">
      <c r="A40" s="1857" t="s">
        <v>184</v>
      </c>
      <c r="B40" s="1825">
        <v>2</v>
      </c>
      <c r="C40" s="1825">
        <v>1</v>
      </c>
      <c r="D40" s="1823">
        <v>-1</v>
      </c>
      <c r="E40" s="1824">
        <v>2</v>
      </c>
      <c r="F40" s="1823">
        <v>-1</v>
      </c>
      <c r="G40" s="1823">
        <v>4</v>
      </c>
      <c r="H40" s="1834"/>
      <c r="I40" s="1850"/>
      <c r="J40" s="1849"/>
      <c r="K40" s="1856"/>
      <c r="L40" s="1856"/>
      <c r="M40" s="1855"/>
    </row>
    <row r="41" spans="1:13" ht="13.5" customHeight="1" x14ac:dyDescent="0.2">
      <c r="A41" s="1821" t="s">
        <v>1196</v>
      </c>
      <c r="B41" s="1820">
        <v>279</v>
      </c>
      <c r="C41" s="1820">
        <v>276</v>
      </c>
      <c r="D41" s="1820">
        <v>272</v>
      </c>
      <c r="E41" s="1820">
        <v>282</v>
      </c>
      <c r="F41" s="1820">
        <v>278</v>
      </c>
      <c r="G41" s="1819">
        <v>279</v>
      </c>
      <c r="H41" s="1834"/>
      <c r="I41" s="1850"/>
      <c r="J41" s="1849"/>
      <c r="K41" s="1843"/>
      <c r="L41" s="1843"/>
      <c r="M41" s="58"/>
    </row>
    <row r="42" spans="1:13" ht="17.25" customHeight="1" x14ac:dyDescent="0.2">
      <c r="H42" s="1834"/>
      <c r="I42" s="1848"/>
      <c r="J42" s="1847"/>
      <c r="K42" s="1843"/>
      <c r="L42" s="1843"/>
      <c r="M42" s="58"/>
    </row>
    <row r="43" spans="1:13" ht="13.5" customHeight="1" thickBot="1" x14ac:dyDescent="0.25">
      <c r="A43" s="1840" t="s">
        <v>328</v>
      </c>
      <c r="B43" s="1839" t="s">
        <v>1469</v>
      </c>
      <c r="C43" s="1839" t="s">
        <v>1457</v>
      </c>
      <c r="D43" s="1839" t="s">
        <v>1456</v>
      </c>
      <c r="E43" s="1839" t="s">
        <v>1455</v>
      </c>
      <c r="F43" s="1839" t="s">
        <v>1454</v>
      </c>
      <c r="G43" s="1838" t="s">
        <v>1453</v>
      </c>
      <c r="H43" s="1834"/>
      <c r="I43" s="1848"/>
      <c r="J43" s="1849"/>
      <c r="K43" s="1843"/>
      <c r="L43" s="1843"/>
      <c r="M43" s="58"/>
    </row>
    <row r="44" spans="1:13" ht="13.5" customHeight="1" x14ac:dyDescent="0.2">
      <c r="A44" s="1837" t="s">
        <v>142</v>
      </c>
      <c r="B44" s="1835">
        <v>203</v>
      </c>
      <c r="C44" s="1835">
        <v>204</v>
      </c>
      <c r="D44" s="1854">
        <v>209</v>
      </c>
      <c r="E44" s="1854">
        <v>214</v>
      </c>
      <c r="F44" s="1853">
        <v>251</v>
      </c>
      <c r="G44" s="1852">
        <v>214</v>
      </c>
      <c r="H44" s="1834"/>
      <c r="I44" s="1850"/>
      <c r="J44" s="1849"/>
      <c r="K44" s="1843"/>
      <c r="L44" s="1843"/>
      <c r="M44" s="58"/>
    </row>
    <row r="45" spans="1:13" ht="13.5" customHeight="1" x14ac:dyDescent="0.2">
      <c r="A45" s="1837" t="s">
        <v>146</v>
      </c>
      <c r="B45" s="1835">
        <v>5</v>
      </c>
      <c r="C45" s="1835">
        <v>1</v>
      </c>
      <c r="D45" s="1835">
        <v>5.6</v>
      </c>
      <c r="E45" s="1835">
        <v>5</v>
      </c>
      <c r="F45" s="1836">
        <v>-2</v>
      </c>
      <c r="G45" s="1851">
        <v>20</v>
      </c>
      <c r="H45" s="1834"/>
      <c r="I45" s="1850"/>
      <c r="J45" s="1849"/>
      <c r="K45" s="1843"/>
      <c r="L45" s="1843"/>
      <c r="M45" s="58"/>
    </row>
    <row r="46" spans="1:13" ht="13.5" customHeight="1" x14ac:dyDescent="0.2">
      <c r="A46" s="1832" t="s">
        <v>149</v>
      </c>
      <c r="B46" s="1831">
        <v>2</v>
      </c>
      <c r="C46" s="1831">
        <v>2</v>
      </c>
      <c r="D46" s="1831">
        <v>4</v>
      </c>
      <c r="E46" s="1831">
        <v>2</v>
      </c>
      <c r="F46" s="1830">
        <v>-2</v>
      </c>
      <c r="G46" s="1831">
        <v>14</v>
      </c>
      <c r="H46" s="1834"/>
      <c r="I46" s="1850"/>
      <c r="J46" s="1849"/>
      <c r="K46" s="1842"/>
      <c r="L46" s="1842"/>
      <c r="M46" s="60"/>
    </row>
    <row r="47" spans="1:13" ht="13.5" customHeight="1" x14ac:dyDescent="0.2">
      <c r="A47" s="1832" t="s">
        <v>153</v>
      </c>
      <c r="B47" s="1831">
        <v>3</v>
      </c>
      <c r="C47" s="1831">
        <v>-1</v>
      </c>
      <c r="D47" s="1831">
        <v>2</v>
      </c>
      <c r="E47" s="1831">
        <v>3</v>
      </c>
      <c r="F47" s="1830">
        <v>0</v>
      </c>
      <c r="G47" s="1831">
        <v>6</v>
      </c>
      <c r="H47" s="1834"/>
      <c r="I47" s="1848"/>
      <c r="J47" s="1847"/>
      <c r="K47" s="1843"/>
      <c r="L47" s="1843"/>
      <c r="M47" s="58"/>
    </row>
    <row r="48" spans="1:13" ht="13.5" customHeight="1" x14ac:dyDescent="0.2">
      <c r="A48" s="1837" t="s">
        <v>157</v>
      </c>
      <c r="B48" s="1835">
        <v>-5</v>
      </c>
      <c r="C48" s="1835">
        <v>-4</v>
      </c>
      <c r="D48" s="1835">
        <v>-7.4</v>
      </c>
      <c r="E48" s="1835">
        <v>-7</v>
      </c>
      <c r="F48" s="1836">
        <v>2</v>
      </c>
      <c r="G48" s="1846">
        <v>-28</v>
      </c>
      <c r="H48" s="1834"/>
      <c r="I48" s="1834"/>
      <c r="K48" s="1843"/>
      <c r="L48" s="1843"/>
      <c r="M48" s="58"/>
    </row>
    <row r="49" spans="1:13" ht="13.5" customHeight="1" x14ac:dyDescent="0.2">
      <c r="A49" s="1832" t="s">
        <v>161</v>
      </c>
      <c r="B49" s="1831">
        <v>-5</v>
      </c>
      <c r="C49" s="1831">
        <v>-5</v>
      </c>
      <c r="D49" s="1831">
        <v>-7</v>
      </c>
      <c r="E49" s="1831">
        <v>-6</v>
      </c>
      <c r="F49" s="1830">
        <v>2</v>
      </c>
      <c r="G49" s="1829">
        <v>-27</v>
      </c>
      <c r="H49" s="1834"/>
      <c r="I49" s="1834"/>
      <c r="K49" s="1845"/>
      <c r="L49" s="1843"/>
      <c r="M49" s="58"/>
    </row>
    <row r="50" spans="1:13" ht="13.5" customHeight="1" x14ac:dyDescent="0.2">
      <c r="A50" s="1832" t="s">
        <v>166</v>
      </c>
      <c r="B50" s="1831">
        <v>0</v>
      </c>
      <c r="C50" s="1831">
        <v>1</v>
      </c>
      <c r="D50" s="1831">
        <v>0</v>
      </c>
      <c r="E50" s="1831">
        <v>-1</v>
      </c>
      <c r="F50" s="1830">
        <v>0</v>
      </c>
      <c r="G50" s="1829">
        <v>-1</v>
      </c>
      <c r="H50" s="1834"/>
      <c r="I50" s="1834"/>
      <c r="K50" s="1842"/>
      <c r="L50" s="1842"/>
      <c r="M50" s="60"/>
    </row>
    <row r="51" spans="1:13" ht="13.5" customHeight="1" x14ac:dyDescent="0.2">
      <c r="A51" s="1832" t="s">
        <v>171</v>
      </c>
      <c r="B51" s="1831">
        <v>-5</v>
      </c>
      <c r="C51" s="1831">
        <v>0</v>
      </c>
      <c r="D51" s="1831">
        <v>3</v>
      </c>
      <c r="E51" s="1831">
        <v>0</v>
      </c>
      <c r="F51" s="1830">
        <v>-3</v>
      </c>
      <c r="G51" s="1829">
        <v>-3</v>
      </c>
      <c r="H51" s="1844"/>
      <c r="I51" s="1834"/>
      <c r="K51" s="1843"/>
      <c r="L51" s="1843"/>
      <c r="M51" s="58"/>
    </row>
    <row r="52" spans="1:13" ht="13.5" customHeight="1" x14ac:dyDescent="0.2">
      <c r="A52" s="1832" t="s">
        <v>181</v>
      </c>
      <c r="B52" s="1831">
        <v>2</v>
      </c>
      <c r="C52" s="1831">
        <v>2</v>
      </c>
      <c r="D52" s="1831">
        <v>-6</v>
      </c>
      <c r="E52" s="1831">
        <v>-3</v>
      </c>
      <c r="F52" s="1830">
        <v>-34</v>
      </c>
      <c r="G52" s="1829">
        <v>-3</v>
      </c>
      <c r="H52" s="1834"/>
      <c r="I52" s="1834"/>
      <c r="K52" s="1842"/>
      <c r="L52" s="1842"/>
      <c r="M52" s="60"/>
    </row>
    <row r="53" spans="1:13" ht="13.5" customHeight="1" thickBot="1" x14ac:dyDescent="0.25">
      <c r="A53" s="1826" t="s">
        <v>184</v>
      </c>
      <c r="B53" s="1825">
        <v>4</v>
      </c>
      <c r="C53" s="1825">
        <v>2</v>
      </c>
      <c r="D53" s="1825">
        <v>-1</v>
      </c>
      <c r="E53" s="1823">
        <v>5</v>
      </c>
      <c r="F53" s="1824">
        <v>-7</v>
      </c>
      <c r="G53" s="1823">
        <v>12</v>
      </c>
      <c r="H53" s="1834"/>
      <c r="I53" s="1834"/>
      <c r="K53" s="64"/>
      <c r="L53" s="64"/>
      <c r="M53" s="58"/>
    </row>
    <row r="54" spans="1:13" ht="13.5" customHeight="1" x14ac:dyDescent="0.2">
      <c r="A54" s="1821" t="s">
        <v>1196</v>
      </c>
      <c r="B54" s="1820">
        <v>200</v>
      </c>
      <c r="C54" s="1820">
        <v>203</v>
      </c>
      <c r="D54" s="1820">
        <v>204</v>
      </c>
      <c r="E54" s="1820">
        <v>209</v>
      </c>
      <c r="F54" s="1820">
        <v>214</v>
      </c>
      <c r="G54" s="1819">
        <v>200</v>
      </c>
      <c r="H54" s="1834"/>
      <c r="I54" s="1834"/>
      <c r="K54" s="1841"/>
      <c r="L54" s="1841"/>
      <c r="M54" s="79"/>
    </row>
    <row r="55" spans="1:13" ht="17.25" customHeight="1" x14ac:dyDescent="0.2">
      <c r="H55" s="1834"/>
      <c r="I55" s="1834"/>
      <c r="K55" s="66"/>
      <c r="L55" s="66"/>
      <c r="M55" s="58"/>
    </row>
    <row r="56" spans="1:13" ht="13.5" customHeight="1" thickBot="1" x14ac:dyDescent="0.25">
      <c r="A56" s="1840" t="s">
        <v>395</v>
      </c>
      <c r="B56" s="1839" t="s">
        <v>1469</v>
      </c>
      <c r="C56" s="1839" t="s">
        <v>1457</v>
      </c>
      <c r="D56" s="1839" t="s">
        <v>1456</v>
      </c>
      <c r="E56" s="1839" t="s">
        <v>1455</v>
      </c>
      <c r="F56" s="1839" t="s">
        <v>1454</v>
      </c>
      <c r="G56" s="1838" t="s">
        <v>1453</v>
      </c>
      <c r="H56" s="1834"/>
      <c r="I56" s="1834"/>
      <c r="K56" s="66"/>
      <c r="L56" s="66"/>
      <c r="M56" s="58"/>
    </row>
    <row r="57" spans="1:13" ht="13.5" customHeight="1" x14ac:dyDescent="0.2">
      <c r="A57" s="1837" t="s">
        <v>142</v>
      </c>
      <c r="B57" s="1835">
        <v>30</v>
      </c>
      <c r="C57" s="1835">
        <v>28</v>
      </c>
      <c r="D57" s="1835">
        <v>28</v>
      </c>
      <c r="E57" s="1835">
        <v>26</v>
      </c>
      <c r="F57" s="1836">
        <v>36</v>
      </c>
      <c r="G57" s="1835">
        <v>26</v>
      </c>
      <c r="H57" s="1834"/>
      <c r="I57" s="1834"/>
      <c r="K57" s="66"/>
      <c r="L57" s="66"/>
      <c r="M57" s="58"/>
    </row>
    <row r="58" spans="1:13" ht="13.5" customHeight="1" x14ac:dyDescent="0.2">
      <c r="A58" s="1837" t="s">
        <v>146</v>
      </c>
      <c r="B58" s="1835">
        <v>0</v>
      </c>
      <c r="C58" s="1835">
        <v>1</v>
      </c>
      <c r="D58" s="1835">
        <v>1</v>
      </c>
      <c r="E58" s="1835">
        <v>0</v>
      </c>
      <c r="F58" s="1836">
        <v>1</v>
      </c>
      <c r="G58" s="1835">
        <v>2</v>
      </c>
      <c r="H58" s="1834"/>
      <c r="I58" s="1834"/>
      <c r="K58" s="1828"/>
      <c r="L58" s="1828"/>
      <c r="M58" s="60"/>
    </row>
    <row r="59" spans="1:13" ht="13.5" customHeight="1" x14ac:dyDescent="0.2">
      <c r="A59" s="1832" t="s">
        <v>149</v>
      </c>
      <c r="B59" s="1831">
        <v>0</v>
      </c>
      <c r="C59" s="1831">
        <v>1</v>
      </c>
      <c r="D59" s="1831">
        <v>0</v>
      </c>
      <c r="E59" s="1831">
        <v>0</v>
      </c>
      <c r="F59" s="1830">
        <v>0</v>
      </c>
      <c r="G59" s="1831">
        <v>1</v>
      </c>
      <c r="H59" s="1834"/>
      <c r="I59" s="1834"/>
      <c r="K59" s="1833"/>
      <c r="L59" s="1833"/>
      <c r="M59" s="58"/>
    </row>
    <row r="60" spans="1:13" ht="13.5" customHeight="1" x14ac:dyDescent="0.2">
      <c r="A60" s="1832" t="s">
        <v>153</v>
      </c>
      <c r="B60" s="1831">
        <v>0</v>
      </c>
      <c r="C60" s="1831">
        <v>0</v>
      </c>
      <c r="D60" s="1831">
        <v>1</v>
      </c>
      <c r="E60" s="1831">
        <v>0</v>
      </c>
      <c r="F60" s="1830">
        <v>1</v>
      </c>
      <c r="G60" s="1831">
        <v>1</v>
      </c>
      <c r="H60" s="1834"/>
      <c r="I60" s="1834"/>
      <c r="K60" s="1833"/>
      <c r="L60" s="1833"/>
      <c r="M60" s="58"/>
    </row>
    <row r="61" spans="1:13" ht="13.5" customHeight="1" x14ac:dyDescent="0.2">
      <c r="A61" s="1837" t="s">
        <v>157</v>
      </c>
      <c r="B61" s="1835">
        <v>0</v>
      </c>
      <c r="C61" s="1835">
        <v>1</v>
      </c>
      <c r="D61" s="1835">
        <v>0</v>
      </c>
      <c r="E61" s="1835">
        <v>0</v>
      </c>
      <c r="F61" s="1836">
        <v>0</v>
      </c>
      <c r="G61" s="1835">
        <v>1</v>
      </c>
      <c r="H61" s="1834"/>
      <c r="I61" s="1834"/>
      <c r="K61" s="1833"/>
      <c r="L61" s="1833"/>
      <c r="M61" s="58"/>
    </row>
    <row r="62" spans="1:13" ht="13.5" customHeight="1" x14ac:dyDescent="0.2">
      <c r="A62" s="1832" t="s">
        <v>161</v>
      </c>
      <c r="B62" s="1831">
        <v>0</v>
      </c>
      <c r="C62" s="1831">
        <v>1</v>
      </c>
      <c r="D62" s="1831">
        <v>0</v>
      </c>
      <c r="E62" s="1831">
        <v>0</v>
      </c>
      <c r="F62" s="1830">
        <v>0</v>
      </c>
      <c r="G62" s="1829">
        <v>1</v>
      </c>
      <c r="H62" s="1834"/>
      <c r="I62" s="1834"/>
      <c r="K62" s="1828"/>
      <c r="L62" s="1827"/>
      <c r="M62" s="60"/>
    </row>
    <row r="63" spans="1:13" ht="13.5" customHeight="1" x14ac:dyDescent="0.2">
      <c r="A63" s="1832" t="s">
        <v>166</v>
      </c>
      <c r="B63" s="1831">
        <v>0</v>
      </c>
      <c r="C63" s="1831">
        <v>0</v>
      </c>
      <c r="D63" s="1831">
        <v>0</v>
      </c>
      <c r="E63" s="1831">
        <v>0</v>
      </c>
      <c r="F63" s="1830">
        <v>0</v>
      </c>
      <c r="G63" s="1829">
        <v>0</v>
      </c>
      <c r="H63" s="1834"/>
      <c r="I63" s="1834"/>
      <c r="K63" s="1833"/>
      <c r="L63" s="1833"/>
      <c r="M63" s="58"/>
    </row>
    <row r="64" spans="1:13" ht="13.5" customHeight="1" x14ac:dyDescent="0.2">
      <c r="A64" s="1832" t="s">
        <v>171</v>
      </c>
      <c r="B64" s="1831">
        <v>-1</v>
      </c>
      <c r="C64" s="1831">
        <v>0</v>
      </c>
      <c r="D64" s="1831">
        <v>1</v>
      </c>
      <c r="E64" s="1831">
        <v>0</v>
      </c>
      <c r="F64" s="1830">
        <v>-1</v>
      </c>
      <c r="G64" s="1829">
        <v>-1</v>
      </c>
      <c r="H64" s="1834"/>
      <c r="I64" s="1834"/>
      <c r="J64" s="1816"/>
      <c r="K64" s="1833"/>
      <c r="L64" s="1833"/>
      <c r="M64" s="70"/>
    </row>
    <row r="65" spans="1:13" ht="13.5" customHeight="1" x14ac:dyDescent="0.2">
      <c r="A65" s="1832" t="s">
        <v>181</v>
      </c>
      <c r="B65" s="1831">
        <v>0</v>
      </c>
      <c r="C65" s="1831">
        <v>0</v>
      </c>
      <c r="D65" s="1831">
        <v>-3</v>
      </c>
      <c r="E65" s="1831">
        <v>1</v>
      </c>
      <c r="F65" s="1830">
        <v>-10</v>
      </c>
      <c r="G65" s="1829">
        <v>1</v>
      </c>
      <c r="H65" s="1816"/>
      <c r="I65" s="1816"/>
      <c r="J65" s="1816"/>
      <c r="K65" s="1828"/>
      <c r="L65" s="1827"/>
      <c r="M65" s="72"/>
    </row>
    <row r="66" spans="1:13" ht="13.5" customHeight="1" thickBot="1" x14ac:dyDescent="0.25">
      <c r="A66" s="1826" t="s">
        <v>184</v>
      </c>
      <c r="B66" s="1825">
        <v>0</v>
      </c>
      <c r="C66" s="1825">
        <v>0</v>
      </c>
      <c r="D66" s="1825">
        <v>0</v>
      </c>
      <c r="E66" s="1823">
        <v>0</v>
      </c>
      <c r="F66" s="1824">
        <v>0</v>
      </c>
      <c r="G66" s="1823">
        <v>0</v>
      </c>
      <c r="H66" s="1816"/>
      <c r="I66" s="1816"/>
      <c r="J66" s="1816"/>
      <c r="K66" s="1822"/>
      <c r="L66" s="1822"/>
      <c r="M66" s="1822"/>
    </row>
    <row r="67" spans="1:13" ht="13.5" customHeight="1" x14ac:dyDescent="0.2">
      <c r="A67" s="1821" t="s">
        <v>1196</v>
      </c>
      <c r="B67" s="1820">
        <v>29</v>
      </c>
      <c r="C67" s="1820">
        <v>30</v>
      </c>
      <c r="D67" s="1820">
        <v>27</v>
      </c>
      <c r="E67" s="1820">
        <v>27</v>
      </c>
      <c r="F67" s="1820">
        <v>26</v>
      </c>
      <c r="G67" s="1819">
        <v>29</v>
      </c>
      <c r="H67" s="1816"/>
      <c r="I67" s="1816"/>
      <c r="J67" s="1816"/>
      <c r="K67" s="1818"/>
      <c r="L67" s="1818"/>
      <c r="M67" s="1818"/>
    </row>
    <row r="68" spans="1:13" ht="17.25" customHeight="1" x14ac:dyDescent="0.2">
      <c r="H68" s="1817"/>
      <c r="I68" s="1816"/>
      <c r="J68" s="1816"/>
      <c r="K68" s="1816"/>
      <c r="L68" s="1816"/>
      <c r="M68" s="1816"/>
    </row>
    <row r="69" spans="1:13" ht="20.100000000000001" customHeight="1" x14ac:dyDescent="0.2">
      <c r="H69" s="1816"/>
      <c r="I69" s="1816"/>
      <c r="J69" s="1816"/>
    </row>
    <row r="70" spans="1:13" ht="20.100000000000001" customHeight="1" x14ac:dyDescent="0.2">
      <c r="A70" s="1816"/>
      <c r="B70" s="1816"/>
      <c r="C70" s="1816"/>
      <c r="D70" s="1816"/>
      <c r="E70" s="1816"/>
      <c r="F70" s="1816"/>
      <c r="G70" s="1816"/>
      <c r="H70" s="1816"/>
      <c r="I70" s="1816"/>
      <c r="J70" s="1816"/>
    </row>
    <row r="71" spans="1:13" ht="20.100000000000001" customHeight="1" x14ac:dyDescent="0.2">
      <c r="A71" s="1816"/>
      <c r="B71" s="1816"/>
      <c r="C71" s="1816"/>
      <c r="D71" s="1816"/>
      <c r="E71" s="1816"/>
      <c r="F71" s="1816"/>
      <c r="G71" s="1816"/>
      <c r="H71" s="1816"/>
      <c r="I71" s="1816"/>
      <c r="J71" s="1816"/>
    </row>
    <row r="72" spans="1:13" ht="20.100000000000001" customHeight="1" x14ac:dyDescent="0.2">
      <c r="C72" s="1816"/>
      <c r="D72" s="1816"/>
      <c r="E72" s="1816"/>
      <c r="F72" s="1816"/>
      <c r="G72" s="1816"/>
      <c r="H72" s="1816"/>
      <c r="I72" s="1816"/>
      <c r="J72" s="1816"/>
    </row>
    <row r="73" spans="1:13" ht="20.100000000000001" customHeight="1" x14ac:dyDescent="0.2"/>
    <row r="74" spans="1:13" ht="20.100000000000001" customHeight="1" x14ac:dyDescent="0.2"/>
    <row r="75" spans="1:13" ht="20.100000000000001" customHeight="1" x14ac:dyDescent="0.2"/>
    <row r="76" spans="1:13" ht="20.100000000000001" customHeight="1" x14ac:dyDescent="0.2"/>
    <row r="77" spans="1:13" ht="20.100000000000001" customHeight="1" x14ac:dyDescent="0.2"/>
    <row r="78" spans="1:13" ht="20.100000000000001" customHeight="1" x14ac:dyDescent="0.2"/>
    <row r="79" spans="1:13" ht="20.100000000000001" customHeight="1" x14ac:dyDescent="0.2"/>
    <row r="80" spans="1:13"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sheetData>
  <printOptions horizontalCentered="1"/>
  <pageMargins left="0.7" right="0.7" top="0.75" bottom="0.75" header="0.3" footer="0.3"/>
  <pageSetup paperSize="9" scale="80" orientation="portrait" r:id="rId1"/>
  <headerFooter>
    <oddHeader>&amp;R&amp;"Arial,Normal"&amp;8Key financial figures</oddHeader>
    <oddFooter>&amp;C&amp;7Fact book - Q1  2017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59999389629810485"/>
  </sheetPr>
  <dimension ref="A1:P329"/>
  <sheetViews>
    <sheetView view="pageBreakPreview" topLeftCell="A7" zoomScaleNormal="100" zoomScaleSheetLayoutView="100" zoomScalePageLayoutView="80" workbookViewId="0">
      <selection activeCell="C52" sqref="C52"/>
    </sheetView>
  </sheetViews>
  <sheetFormatPr defaultRowHeight="15" x14ac:dyDescent="0.25"/>
  <cols>
    <col min="1" max="1" width="33.5" style="1509" customWidth="1"/>
    <col min="2" max="11" width="8.6640625" style="1509" customWidth="1"/>
    <col min="12" max="12" width="8.6640625" style="1508" customWidth="1"/>
    <col min="13" max="13" width="6.5" style="1507" hidden="1" customWidth="1"/>
    <col min="14" max="14" width="6.33203125" style="1507" hidden="1" customWidth="1"/>
    <col min="15" max="15" width="6.1640625" style="1507" hidden="1" customWidth="1"/>
    <col min="16" max="16384" width="9.33203125" style="1507"/>
  </cols>
  <sheetData>
    <row r="1" spans="1:16" ht="13.5" customHeight="1" thickBot="1" x14ac:dyDescent="0.25">
      <c r="A1" s="718" t="s">
        <v>118</v>
      </c>
      <c r="B1" s="699"/>
      <c r="C1" s="699"/>
      <c r="D1" s="698"/>
      <c r="E1" s="698"/>
      <c r="F1" s="698"/>
      <c r="G1" s="697"/>
      <c r="H1" s="697"/>
      <c r="I1" s="697"/>
      <c r="J1" s="697"/>
      <c r="K1" s="697"/>
      <c r="L1" s="696"/>
    </row>
    <row r="2" spans="1:16" ht="13.5" customHeight="1" x14ac:dyDescent="0.2">
      <c r="A2" s="712"/>
      <c r="B2" s="695"/>
      <c r="C2" s="695"/>
      <c r="D2" s="695" t="s">
        <v>123</v>
      </c>
      <c r="E2" s="695" t="s">
        <v>124</v>
      </c>
      <c r="F2" s="695" t="s">
        <v>121</v>
      </c>
      <c r="G2" s="695" t="s">
        <v>122</v>
      </c>
      <c r="H2" s="695" t="s">
        <v>123</v>
      </c>
      <c r="I2" s="695" t="s">
        <v>124</v>
      </c>
      <c r="J2" s="695" t="s">
        <v>121</v>
      </c>
      <c r="K2" s="695" t="s">
        <v>122</v>
      </c>
      <c r="L2" s="695" t="s">
        <v>123</v>
      </c>
      <c r="M2" s="717" t="s">
        <v>121</v>
      </c>
      <c r="N2" s="1554"/>
      <c r="O2" s="1554"/>
    </row>
    <row r="3" spans="1:16" ht="13.5" customHeight="1" thickBot="1" x14ac:dyDescent="0.25">
      <c r="A3" s="716" t="s">
        <v>128</v>
      </c>
      <c r="B3" s="693">
        <v>2016</v>
      </c>
      <c r="C3" s="693">
        <v>2015</v>
      </c>
      <c r="D3" s="693">
        <v>2017</v>
      </c>
      <c r="E3" s="693">
        <v>2016</v>
      </c>
      <c r="F3" s="693">
        <v>2016</v>
      </c>
      <c r="G3" s="693">
        <v>2016</v>
      </c>
      <c r="H3" s="693">
        <v>2016</v>
      </c>
      <c r="I3" s="693">
        <v>2015</v>
      </c>
      <c r="J3" s="693">
        <v>2015</v>
      </c>
      <c r="K3" s="693">
        <v>2015</v>
      </c>
      <c r="L3" s="693">
        <v>2015</v>
      </c>
      <c r="M3" s="715">
        <v>2014</v>
      </c>
      <c r="N3" s="1554"/>
      <c r="O3" s="1554"/>
    </row>
    <row r="4" spans="1:16" ht="13.5" customHeight="1" x14ac:dyDescent="0.2">
      <c r="A4" s="712" t="s">
        <v>129</v>
      </c>
      <c r="B4" s="711">
        <v>1369</v>
      </c>
      <c r="C4" s="711">
        <v>1261</v>
      </c>
      <c r="D4" s="711">
        <v>381</v>
      </c>
      <c r="E4" s="711">
        <v>365</v>
      </c>
      <c r="F4" s="711">
        <v>350</v>
      </c>
      <c r="G4" s="711">
        <v>340</v>
      </c>
      <c r="H4" s="711">
        <v>314</v>
      </c>
      <c r="I4" s="711">
        <v>327</v>
      </c>
      <c r="J4" s="711">
        <v>308</v>
      </c>
      <c r="K4" s="711">
        <v>325</v>
      </c>
      <c r="L4" s="711">
        <v>301</v>
      </c>
      <c r="M4" s="50"/>
    </row>
    <row r="5" spans="1:16" ht="13.5" customHeight="1" x14ac:dyDescent="0.2">
      <c r="A5" s="712" t="s">
        <v>140</v>
      </c>
      <c r="B5" s="711">
        <v>306</v>
      </c>
      <c r="C5" s="711">
        <v>299</v>
      </c>
      <c r="D5" s="711">
        <v>79</v>
      </c>
      <c r="E5" s="711">
        <v>88</v>
      </c>
      <c r="F5" s="711">
        <v>76</v>
      </c>
      <c r="G5" s="711">
        <v>67</v>
      </c>
      <c r="H5" s="711">
        <v>75</v>
      </c>
      <c r="I5" s="711">
        <v>80</v>
      </c>
      <c r="J5" s="711">
        <v>66</v>
      </c>
      <c r="K5" s="711">
        <v>82</v>
      </c>
      <c r="L5" s="711">
        <v>71</v>
      </c>
      <c r="M5" s="50"/>
      <c r="N5" s="1553"/>
      <c r="O5" s="1553"/>
      <c r="P5" s="1553"/>
    </row>
    <row r="6" spans="1:16" ht="13.5" customHeight="1" x14ac:dyDescent="0.2">
      <c r="A6" s="714" t="s">
        <v>143</v>
      </c>
      <c r="B6" s="711">
        <v>30</v>
      </c>
      <c r="C6" s="711">
        <v>31</v>
      </c>
      <c r="D6" s="711">
        <v>7</v>
      </c>
      <c r="E6" s="711">
        <v>8</v>
      </c>
      <c r="F6" s="711">
        <v>7</v>
      </c>
      <c r="G6" s="711">
        <v>8</v>
      </c>
      <c r="H6" s="711">
        <v>7</v>
      </c>
      <c r="I6" s="711">
        <v>7</v>
      </c>
      <c r="J6" s="711">
        <v>8</v>
      </c>
      <c r="K6" s="711">
        <v>8</v>
      </c>
      <c r="L6" s="711">
        <v>8</v>
      </c>
      <c r="M6" s="50"/>
      <c r="N6" s="1553"/>
      <c r="O6" s="1553"/>
      <c r="P6" s="1553"/>
    </row>
    <row r="7" spans="1:16" ht="23.25" customHeight="1" x14ac:dyDescent="0.2">
      <c r="A7" s="713" t="s">
        <v>147</v>
      </c>
      <c r="B7" s="735">
        <v>226</v>
      </c>
      <c r="C7" s="735">
        <v>225</v>
      </c>
      <c r="D7" s="735">
        <v>76</v>
      </c>
      <c r="E7" s="735">
        <v>69</v>
      </c>
      <c r="F7" s="735">
        <v>53</v>
      </c>
      <c r="G7" s="735">
        <v>56</v>
      </c>
      <c r="H7" s="735">
        <v>48</v>
      </c>
      <c r="I7" s="735">
        <v>55</v>
      </c>
      <c r="J7" s="735">
        <v>40</v>
      </c>
      <c r="K7" s="735">
        <v>57</v>
      </c>
      <c r="L7" s="735">
        <v>73</v>
      </c>
      <c r="M7" s="50"/>
      <c r="N7" s="1552"/>
      <c r="O7" s="1552"/>
      <c r="P7" s="1551"/>
    </row>
    <row r="8" spans="1:16" ht="13.5" customHeight="1" x14ac:dyDescent="0.2">
      <c r="A8" s="713" t="s">
        <v>150</v>
      </c>
      <c r="B8" s="711">
        <v>59</v>
      </c>
      <c r="C8" s="711">
        <v>55</v>
      </c>
      <c r="D8" s="711">
        <v>13</v>
      </c>
      <c r="E8" s="711">
        <v>18</v>
      </c>
      <c r="F8" s="711">
        <v>13</v>
      </c>
      <c r="G8" s="711">
        <v>18</v>
      </c>
      <c r="H8" s="711">
        <v>10</v>
      </c>
      <c r="I8" s="711">
        <v>16</v>
      </c>
      <c r="J8" s="711">
        <v>12</v>
      </c>
      <c r="K8" s="711">
        <v>18</v>
      </c>
      <c r="L8" s="711">
        <v>9</v>
      </c>
      <c r="M8" s="50"/>
      <c r="N8" s="1550"/>
      <c r="O8" s="1550"/>
      <c r="P8" s="1549"/>
    </row>
    <row r="9" spans="1:16" ht="13.5" customHeight="1" x14ac:dyDescent="0.2">
      <c r="A9" s="712" t="s">
        <v>154</v>
      </c>
      <c r="B9" s="711">
        <v>297</v>
      </c>
      <c r="C9" s="711">
        <v>307</v>
      </c>
      <c r="D9" s="711">
        <v>75</v>
      </c>
      <c r="E9" s="711">
        <v>83</v>
      </c>
      <c r="F9" s="711">
        <v>70</v>
      </c>
      <c r="G9" s="711">
        <v>75</v>
      </c>
      <c r="H9" s="711">
        <v>69</v>
      </c>
      <c r="I9" s="711">
        <v>74</v>
      </c>
      <c r="J9" s="711">
        <v>77</v>
      </c>
      <c r="K9" s="711">
        <v>78</v>
      </c>
      <c r="L9" s="711">
        <v>78</v>
      </c>
      <c r="M9" s="50"/>
      <c r="N9" s="1548"/>
      <c r="O9" s="1548"/>
      <c r="P9" s="1547"/>
    </row>
    <row r="10" spans="1:16" ht="13.5" customHeight="1" x14ac:dyDescent="0.2">
      <c r="A10" s="712" t="s">
        <v>158</v>
      </c>
      <c r="B10" s="711">
        <v>226</v>
      </c>
      <c r="C10" s="711">
        <v>271</v>
      </c>
      <c r="D10" s="711">
        <v>51</v>
      </c>
      <c r="E10" s="711">
        <v>54</v>
      </c>
      <c r="F10" s="711">
        <v>59</v>
      </c>
      <c r="G10" s="711">
        <v>55</v>
      </c>
      <c r="H10" s="711">
        <v>58</v>
      </c>
      <c r="I10" s="711">
        <v>63</v>
      </c>
      <c r="J10" s="711">
        <v>71</v>
      </c>
      <c r="K10" s="711">
        <v>70</v>
      </c>
      <c r="L10" s="711">
        <v>67</v>
      </c>
      <c r="M10" s="50"/>
      <c r="N10" s="1546"/>
      <c r="O10" s="1546"/>
      <c r="P10" s="1545"/>
    </row>
    <row r="11" spans="1:16" ht="13.5" customHeight="1" x14ac:dyDescent="0.2">
      <c r="A11" s="712" t="s">
        <v>162</v>
      </c>
      <c r="B11" s="711">
        <v>531</v>
      </c>
      <c r="C11" s="711">
        <v>548</v>
      </c>
      <c r="D11" s="711">
        <v>122</v>
      </c>
      <c r="E11" s="711">
        <v>133</v>
      </c>
      <c r="F11" s="711">
        <v>129</v>
      </c>
      <c r="G11" s="711">
        <v>134</v>
      </c>
      <c r="H11" s="711">
        <v>135</v>
      </c>
      <c r="I11" s="711">
        <v>140</v>
      </c>
      <c r="J11" s="711">
        <v>129</v>
      </c>
      <c r="K11" s="711">
        <v>139</v>
      </c>
      <c r="L11" s="711">
        <v>140</v>
      </c>
      <c r="M11" s="50"/>
      <c r="N11" s="1524"/>
      <c r="O11" s="1524"/>
      <c r="P11" s="53"/>
    </row>
    <row r="12" spans="1:16" ht="13.5" customHeight="1" x14ac:dyDescent="0.2">
      <c r="A12" s="712" t="s">
        <v>167</v>
      </c>
      <c r="B12" s="711">
        <v>161</v>
      </c>
      <c r="C12" s="711">
        <v>177</v>
      </c>
      <c r="D12" s="711">
        <v>39</v>
      </c>
      <c r="E12" s="711">
        <v>39</v>
      </c>
      <c r="F12" s="711">
        <v>40</v>
      </c>
      <c r="G12" s="711">
        <v>40</v>
      </c>
      <c r="H12" s="711">
        <v>42</v>
      </c>
      <c r="I12" s="711">
        <v>41</v>
      </c>
      <c r="J12" s="711">
        <v>43</v>
      </c>
      <c r="K12" s="711">
        <v>47</v>
      </c>
      <c r="L12" s="711">
        <v>46</v>
      </c>
      <c r="M12" s="50"/>
      <c r="N12" s="1524"/>
      <c r="O12" s="1524"/>
      <c r="P12" s="53"/>
    </row>
    <row r="13" spans="1:16" ht="13.5" customHeight="1" thickBot="1" x14ac:dyDescent="0.25">
      <c r="A13" s="710" t="s">
        <v>172</v>
      </c>
      <c r="B13" s="709">
        <v>33</v>
      </c>
      <c r="C13" s="709">
        <v>56</v>
      </c>
      <c r="D13" s="709">
        <v>23</v>
      </c>
      <c r="E13" s="709">
        <v>10</v>
      </c>
      <c r="F13" s="709">
        <v>-2</v>
      </c>
      <c r="G13" s="709">
        <v>11</v>
      </c>
      <c r="H13" s="709">
        <v>14</v>
      </c>
      <c r="I13" s="709">
        <v>18</v>
      </c>
      <c r="J13" s="709">
        <v>13</v>
      </c>
      <c r="K13" s="709">
        <v>9</v>
      </c>
      <c r="L13" s="709">
        <v>16</v>
      </c>
      <c r="M13" s="54"/>
      <c r="N13" s="1524"/>
      <c r="O13" s="1524"/>
      <c r="P13" s="53"/>
    </row>
    <row r="14" spans="1:16" ht="13.5" customHeight="1" thickBot="1" x14ac:dyDescent="0.25">
      <c r="A14" s="708" t="s">
        <v>118</v>
      </c>
      <c r="B14" s="685">
        <v>3238</v>
      </c>
      <c r="C14" s="685">
        <v>3230</v>
      </c>
      <c r="D14" s="685">
        <v>866</v>
      </c>
      <c r="E14" s="685">
        <v>867</v>
      </c>
      <c r="F14" s="685">
        <v>795</v>
      </c>
      <c r="G14" s="685">
        <v>804</v>
      </c>
      <c r="H14" s="685">
        <v>772</v>
      </c>
      <c r="I14" s="685">
        <v>821</v>
      </c>
      <c r="J14" s="685">
        <v>767</v>
      </c>
      <c r="K14" s="685">
        <v>833</v>
      </c>
      <c r="L14" s="685">
        <v>809</v>
      </c>
      <c r="M14" s="55"/>
      <c r="N14" s="1524"/>
      <c r="O14" s="1524"/>
      <c r="P14" s="53"/>
    </row>
    <row r="15" spans="1:16" ht="13.5" customHeight="1" x14ac:dyDescent="0.2">
      <c r="A15" s="707"/>
      <c r="B15" s="706"/>
      <c r="C15" s="705"/>
      <c r="D15" s="704"/>
      <c r="E15" s="704"/>
      <c r="F15" s="704"/>
      <c r="G15" s="704"/>
      <c r="H15" s="704"/>
      <c r="I15" s="704"/>
      <c r="J15" s="704"/>
      <c r="K15" s="704"/>
      <c r="L15" s="703"/>
      <c r="M15" s="1524"/>
      <c r="N15" s="1524"/>
      <c r="O15" s="53"/>
    </row>
    <row r="16" spans="1:16" ht="18" customHeight="1" x14ac:dyDescent="0.2">
      <c r="A16" s="702"/>
      <c r="B16" s="702"/>
      <c r="C16" s="702"/>
      <c r="D16" s="702"/>
      <c r="E16" s="702"/>
      <c r="F16" s="702"/>
      <c r="G16" s="702"/>
      <c r="H16" s="702"/>
      <c r="I16" s="702"/>
      <c r="J16" s="702"/>
      <c r="K16" s="702"/>
      <c r="L16" s="701"/>
      <c r="M16" s="1522"/>
      <c r="N16" s="1522"/>
      <c r="O16" s="57"/>
    </row>
    <row r="17" spans="1:15" ht="13.5" customHeight="1" x14ac:dyDescent="0.2">
      <c r="A17" s="702"/>
      <c r="B17" s="702"/>
      <c r="C17" s="702"/>
      <c r="D17" s="702"/>
      <c r="E17" s="702"/>
      <c r="F17" s="702"/>
      <c r="G17" s="702"/>
      <c r="H17" s="702"/>
      <c r="I17" s="702"/>
      <c r="J17" s="702"/>
      <c r="K17" s="702"/>
      <c r="L17" s="701"/>
      <c r="M17" s="1524"/>
      <c r="N17" s="1524"/>
      <c r="O17" s="58"/>
    </row>
    <row r="18" spans="1:15" ht="20.25" customHeight="1" thickBot="1" x14ac:dyDescent="0.25">
      <c r="A18" s="700" t="s">
        <v>176</v>
      </c>
      <c r="B18" s="699"/>
      <c r="C18" s="699"/>
      <c r="D18" s="698"/>
      <c r="E18" s="698"/>
      <c r="F18" s="698"/>
      <c r="G18" s="697"/>
      <c r="H18" s="697"/>
      <c r="I18" s="697"/>
      <c r="J18" s="697"/>
      <c r="K18" s="697"/>
      <c r="L18" s="696"/>
      <c r="M18" s="1524"/>
      <c r="N18" s="1524"/>
      <c r="O18" s="58"/>
    </row>
    <row r="19" spans="1:15" ht="13.5" customHeight="1" x14ac:dyDescent="0.2">
      <c r="A19" s="69"/>
      <c r="B19" s="695"/>
      <c r="C19" s="695"/>
      <c r="D19" s="695" t="s">
        <v>123</v>
      </c>
      <c r="E19" s="695" t="s">
        <v>124</v>
      </c>
      <c r="F19" s="695" t="s">
        <v>121</v>
      </c>
      <c r="G19" s="695" t="s">
        <v>122</v>
      </c>
      <c r="H19" s="695" t="s">
        <v>123</v>
      </c>
      <c r="I19" s="695" t="s">
        <v>124</v>
      </c>
      <c r="J19" s="695" t="s">
        <v>121</v>
      </c>
      <c r="K19" s="695" t="s">
        <v>122</v>
      </c>
      <c r="L19" s="695" t="s">
        <v>123</v>
      </c>
      <c r="M19" s="1528"/>
      <c r="N19" s="1528"/>
      <c r="O19" s="58"/>
    </row>
    <row r="20" spans="1:15" ht="13.5" customHeight="1" thickBot="1" x14ac:dyDescent="0.25">
      <c r="A20" s="694" t="s">
        <v>128</v>
      </c>
      <c r="B20" s="693">
        <v>2016</v>
      </c>
      <c r="C20" s="693">
        <v>2015</v>
      </c>
      <c r="D20" s="693">
        <v>2017</v>
      </c>
      <c r="E20" s="693">
        <v>2016</v>
      </c>
      <c r="F20" s="693">
        <v>2016</v>
      </c>
      <c r="G20" s="693">
        <v>2016</v>
      </c>
      <c r="H20" s="693">
        <v>2016</v>
      </c>
      <c r="I20" s="693">
        <v>2015</v>
      </c>
      <c r="J20" s="693">
        <v>2015</v>
      </c>
      <c r="K20" s="693">
        <v>2015</v>
      </c>
      <c r="L20" s="693">
        <v>2015</v>
      </c>
      <c r="M20" s="1522"/>
      <c r="N20" s="1522"/>
      <c r="O20" s="60"/>
    </row>
    <row r="21" spans="1:15" ht="13.5" customHeight="1" x14ac:dyDescent="0.2">
      <c r="A21" s="692" t="s">
        <v>193</v>
      </c>
      <c r="B21" s="691">
        <v>-573</v>
      </c>
      <c r="C21" s="691">
        <v>-485</v>
      </c>
      <c r="D21" s="691">
        <v>-129</v>
      </c>
      <c r="E21" s="691">
        <v>-165</v>
      </c>
      <c r="F21" s="691">
        <v>-142</v>
      </c>
      <c r="G21" s="691">
        <v>-138</v>
      </c>
      <c r="H21" s="691">
        <v>-128</v>
      </c>
      <c r="I21" s="691">
        <v>-130</v>
      </c>
      <c r="J21" s="691">
        <v>-114</v>
      </c>
      <c r="K21" s="691">
        <v>-122</v>
      </c>
      <c r="L21" s="691">
        <v>-119</v>
      </c>
      <c r="M21" s="1524"/>
      <c r="N21" s="1524"/>
      <c r="O21" s="58"/>
    </row>
    <row r="22" spans="1:15" ht="13.5" customHeight="1" x14ac:dyDescent="0.2">
      <c r="A22" s="690" t="s">
        <v>196</v>
      </c>
      <c r="B22" s="689">
        <v>-79</v>
      </c>
      <c r="C22" s="689">
        <v>-84</v>
      </c>
      <c r="D22" s="689">
        <v>-15</v>
      </c>
      <c r="E22" s="689">
        <v>-33</v>
      </c>
      <c r="F22" s="689">
        <v>-13</v>
      </c>
      <c r="G22" s="689">
        <v>-18</v>
      </c>
      <c r="H22" s="689">
        <v>-15</v>
      </c>
      <c r="I22" s="689">
        <v>-26</v>
      </c>
      <c r="J22" s="689">
        <v>-15</v>
      </c>
      <c r="K22" s="689">
        <v>-22</v>
      </c>
      <c r="L22" s="689">
        <v>-21</v>
      </c>
      <c r="M22" s="1522"/>
      <c r="N22" s="1522"/>
      <c r="O22" s="57"/>
    </row>
    <row r="23" spans="1:15" ht="22.5" customHeight="1" x14ac:dyDescent="0.2">
      <c r="A23" s="690" t="s">
        <v>199</v>
      </c>
      <c r="B23" s="736">
        <v>-125</v>
      </c>
      <c r="C23" s="736">
        <v>-145</v>
      </c>
      <c r="D23" s="736">
        <v>-28</v>
      </c>
      <c r="E23" s="736">
        <v>-33</v>
      </c>
      <c r="F23" s="736">
        <v>-28</v>
      </c>
      <c r="G23" s="736">
        <v>-31</v>
      </c>
      <c r="H23" s="736">
        <v>-33</v>
      </c>
      <c r="I23" s="736">
        <v>-37</v>
      </c>
      <c r="J23" s="736">
        <v>-32</v>
      </c>
      <c r="K23" s="736">
        <v>-34</v>
      </c>
      <c r="L23" s="736">
        <v>-42</v>
      </c>
      <c r="M23" s="64"/>
      <c r="N23" s="64"/>
      <c r="O23" s="58"/>
    </row>
    <row r="24" spans="1:15" ht="13.5" customHeight="1" x14ac:dyDescent="0.2">
      <c r="A24" s="690" t="s">
        <v>203</v>
      </c>
      <c r="B24" s="689">
        <v>-309</v>
      </c>
      <c r="C24" s="689">
        <v>-373</v>
      </c>
      <c r="D24" s="689">
        <v>-77</v>
      </c>
      <c r="E24" s="689">
        <v>-79</v>
      </c>
      <c r="F24" s="689">
        <v>-75</v>
      </c>
      <c r="G24" s="689">
        <v>-78</v>
      </c>
      <c r="H24" s="689">
        <v>-77</v>
      </c>
      <c r="I24" s="689">
        <v>-131</v>
      </c>
      <c r="J24" s="689">
        <v>-75</v>
      </c>
      <c r="K24" s="689">
        <v>-82</v>
      </c>
      <c r="L24" s="689">
        <v>-85</v>
      </c>
      <c r="M24" s="1519"/>
      <c r="N24" s="1519"/>
      <c r="O24" s="65"/>
    </row>
    <row r="25" spans="1:15" ht="13.5" customHeight="1" thickBot="1" x14ac:dyDescent="0.25">
      <c r="A25" s="688" t="s">
        <v>206</v>
      </c>
      <c r="B25" s="687">
        <v>-560</v>
      </c>
      <c r="C25" s="687">
        <v>-398</v>
      </c>
      <c r="D25" s="687">
        <v>-138</v>
      </c>
      <c r="E25" s="687">
        <v>-165</v>
      </c>
      <c r="F25" s="687">
        <v>-131</v>
      </c>
      <c r="G25" s="687">
        <v>-131</v>
      </c>
      <c r="H25" s="687">
        <v>-133</v>
      </c>
      <c r="I25" s="687">
        <v>-131</v>
      </c>
      <c r="J25" s="687">
        <v>-67</v>
      </c>
      <c r="K25" s="687">
        <v>-103</v>
      </c>
      <c r="L25" s="687">
        <v>-97</v>
      </c>
      <c r="M25" s="66"/>
      <c r="N25" s="66"/>
      <c r="O25" s="58"/>
    </row>
    <row r="26" spans="1:15" ht="13.5" customHeight="1" thickBot="1" x14ac:dyDescent="0.25">
      <c r="A26" s="686" t="s">
        <v>209</v>
      </c>
      <c r="B26" s="685">
        <v>-1646</v>
      </c>
      <c r="C26" s="685">
        <v>-1485</v>
      </c>
      <c r="D26" s="685">
        <v>-387</v>
      </c>
      <c r="E26" s="685">
        <v>-475</v>
      </c>
      <c r="F26" s="685">
        <v>-389</v>
      </c>
      <c r="G26" s="685">
        <v>-396</v>
      </c>
      <c r="H26" s="685">
        <v>-386</v>
      </c>
      <c r="I26" s="685">
        <v>-455</v>
      </c>
      <c r="J26" s="685">
        <v>-303</v>
      </c>
      <c r="K26" s="685">
        <v>-363</v>
      </c>
      <c r="L26" s="685">
        <v>-364</v>
      </c>
      <c r="M26" s="66"/>
      <c r="N26" s="66"/>
      <c r="O26" s="58"/>
    </row>
    <row r="27" spans="1:15" ht="13.5" customHeight="1" x14ac:dyDescent="0.25">
      <c r="A27" s="1511"/>
      <c r="B27" s="1511"/>
      <c r="C27" s="1511"/>
      <c r="D27" s="1511"/>
      <c r="E27" s="1511"/>
      <c r="F27" s="1511"/>
      <c r="G27" s="1511"/>
      <c r="H27" s="1511"/>
      <c r="I27" s="1511"/>
      <c r="J27" s="1511"/>
      <c r="K27" s="1511"/>
      <c r="L27" s="1510"/>
      <c r="M27" s="66"/>
      <c r="N27" s="66"/>
      <c r="O27" s="58"/>
    </row>
    <row r="28" spans="1:15" ht="13.5" customHeight="1" x14ac:dyDescent="0.25">
      <c r="A28" s="1511"/>
      <c r="B28" s="1511"/>
      <c r="C28" s="1511"/>
      <c r="D28" s="1511"/>
      <c r="E28" s="1511"/>
      <c r="F28" s="1511"/>
      <c r="G28" s="1511"/>
      <c r="H28" s="1511"/>
      <c r="I28" s="1511"/>
      <c r="J28" s="1511"/>
      <c r="K28" s="1511"/>
      <c r="L28" s="1510"/>
      <c r="M28" s="1516"/>
      <c r="N28" s="1516"/>
      <c r="O28" s="60"/>
    </row>
    <row r="29" spans="1:15" ht="13.5" customHeight="1" x14ac:dyDescent="0.25">
      <c r="A29" s="1511"/>
      <c r="B29" s="1511"/>
      <c r="C29" s="1511"/>
      <c r="D29" s="1511"/>
      <c r="E29" s="1511"/>
      <c r="F29" s="1511"/>
      <c r="G29" s="1511"/>
      <c r="H29" s="1511"/>
      <c r="I29" s="1511"/>
      <c r="J29" s="1511"/>
      <c r="K29" s="1511"/>
      <c r="L29" s="1510"/>
      <c r="M29" s="1517"/>
      <c r="N29" s="1517"/>
      <c r="O29" s="58"/>
    </row>
    <row r="30" spans="1:15" ht="13.5" customHeight="1" thickBot="1" x14ac:dyDescent="0.3">
      <c r="A30" s="684" t="s">
        <v>188</v>
      </c>
      <c r="B30" s="1544"/>
      <c r="C30" s="1544"/>
      <c r="D30" s="67"/>
      <c r="E30" s="67"/>
      <c r="F30" s="67"/>
      <c r="G30" s="67"/>
      <c r="H30" s="67"/>
      <c r="I30" s="67"/>
      <c r="J30" s="67"/>
      <c r="K30" s="67"/>
      <c r="L30" s="683"/>
      <c r="M30" s="1517"/>
      <c r="N30" s="1517"/>
      <c r="O30" s="58"/>
    </row>
    <row r="31" spans="1:15" ht="13.5" customHeight="1" x14ac:dyDescent="0.2">
      <c r="A31" s="1525"/>
      <c r="B31" s="1520"/>
      <c r="C31" s="1520"/>
      <c r="D31" s="695" t="s">
        <v>123</v>
      </c>
      <c r="E31" s="1520" t="s">
        <v>124</v>
      </c>
      <c r="F31" s="1520" t="s">
        <v>121</v>
      </c>
      <c r="G31" s="1520" t="s">
        <v>122</v>
      </c>
      <c r="H31" s="1520" t="s">
        <v>123</v>
      </c>
      <c r="I31" s="1520" t="s">
        <v>124</v>
      </c>
      <c r="J31" s="1520" t="s">
        <v>121</v>
      </c>
      <c r="K31" s="1520" t="s">
        <v>122</v>
      </c>
      <c r="L31" s="1520" t="s">
        <v>123</v>
      </c>
      <c r="M31" s="1517"/>
      <c r="N31" s="1517"/>
      <c r="O31" s="58"/>
    </row>
    <row r="32" spans="1:15" ht="13.5" customHeight="1" x14ac:dyDescent="0.2">
      <c r="A32" s="68" t="s">
        <v>128</v>
      </c>
      <c r="B32" s="675">
        <v>2016</v>
      </c>
      <c r="C32" s="675">
        <v>2015</v>
      </c>
      <c r="D32" s="877">
        <v>2017</v>
      </c>
      <c r="E32" s="675">
        <v>2016</v>
      </c>
      <c r="F32" s="675">
        <v>2016</v>
      </c>
      <c r="G32" s="675">
        <v>2016</v>
      </c>
      <c r="H32" s="675">
        <v>2016</v>
      </c>
      <c r="I32" s="675">
        <v>2015</v>
      </c>
      <c r="J32" s="675">
        <v>2015</v>
      </c>
      <c r="K32" s="675">
        <v>2015</v>
      </c>
      <c r="L32" s="675">
        <v>2015</v>
      </c>
      <c r="M32" s="1516"/>
      <c r="N32" s="1516"/>
      <c r="O32" s="60"/>
    </row>
    <row r="33" spans="1:15" ht="13.5" customHeight="1" x14ac:dyDescent="0.2">
      <c r="A33" s="1543" t="s">
        <v>272</v>
      </c>
      <c r="B33" s="1542"/>
      <c r="C33" s="691"/>
      <c r="D33" s="691"/>
      <c r="E33" s="1542"/>
      <c r="F33" s="1542"/>
      <c r="G33" s="1542"/>
      <c r="H33" s="1542"/>
      <c r="I33" s="1542"/>
      <c r="J33" s="1542"/>
      <c r="K33" s="1542"/>
      <c r="L33" s="1541"/>
      <c r="M33" s="1517"/>
      <c r="N33" s="1517"/>
      <c r="O33" s="58"/>
    </row>
    <row r="34" spans="1:15" ht="13.5" customHeight="1" x14ac:dyDescent="0.2">
      <c r="A34" s="69" t="s">
        <v>288</v>
      </c>
      <c r="B34" s="682" t="s">
        <v>201</v>
      </c>
      <c r="C34" s="682">
        <v>0.01</v>
      </c>
      <c r="D34" s="682" t="s">
        <v>201</v>
      </c>
      <c r="E34" s="682" t="s">
        <v>201</v>
      </c>
      <c r="F34" s="682" t="s">
        <v>201</v>
      </c>
      <c r="G34" s="681" t="s">
        <v>201</v>
      </c>
      <c r="H34" s="681" t="s">
        <v>201</v>
      </c>
      <c r="I34" s="681" t="s">
        <v>201</v>
      </c>
      <c r="J34" s="681" t="s">
        <v>201</v>
      </c>
      <c r="K34" s="681">
        <v>0</v>
      </c>
      <c r="L34" s="681">
        <v>0</v>
      </c>
      <c r="M34" s="1517"/>
      <c r="N34" s="1517"/>
      <c r="O34" s="70"/>
    </row>
    <row r="35" spans="1:15" ht="13.5" customHeight="1" x14ac:dyDescent="0.2">
      <c r="A35" s="69" t="s">
        <v>298</v>
      </c>
      <c r="B35" s="681">
        <v>-1</v>
      </c>
      <c r="C35" s="681" t="s">
        <v>299</v>
      </c>
      <c r="D35" s="681" t="s">
        <v>201</v>
      </c>
      <c r="E35" s="681">
        <v>-1</v>
      </c>
      <c r="F35" s="681" t="s">
        <v>299</v>
      </c>
      <c r="G35" s="681" t="s">
        <v>299</v>
      </c>
      <c r="H35" s="681">
        <v>0</v>
      </c>
      <c r="I35" s="681">
        <v>0</v>
      </c>
      <c r="J35" s="681">
        <v>-1</v>
      </c>
      <c r="K35" s="681">
        <v>0</v>
      </c>
      <c r="L35" s="681">
        <v>1</v>
      </c>
      <c r="M35" s="1516"/>
      <c r="N35" s="1516"/>
      <c r="O35" s="72"/>
    </row>
    <row r="36" spans="1:15" ht="13.5" customHeight="1" x14ac:dyDescent="0.2">
      <c r="A36" s="73" t="s">
        <v>309</v>
      </c>
      <c r="B36" s="680">
        <v>1</v>
      </c>
      <c r="C36" s="680">
        <v>1</v>
      </c>
      <c r="D36" s="680" t="s">
        <v>201</v>
      </c>
      <c r="E36" s="680">
        <v>1</v>
      </c>
      <c r="F36" s="680" t="s">
        <v>299</v>
      </c>
      <c r="G36" s="680" t="s">
        <v>299</v>
      </c>
      <c r="H36" s="680">
        <v>0</v>
      </c>
      <c r="I36" s="680">
        <v>0</v>
      </c>
      <c r="J36" s="680">
        <v>1</v>
      </c>
      <c r="K36" s="680" t="s">
        <v>201</v>
      </c>
      <c r="L36" s="680">
        <v>0</v>
      </c>
      <c r="M36" s="1540"/>
      <c r="N36" s="1540"/>
      <c r="O36" s="1540"/>
    </row>
    <row r="37" spans="1:15" s="1537" customFormat="1" ht="19.5" customHeight="1" x14ac:dyDescent="0.2">
      <c r="A37" s="74" t="s">
        <v>318</v>
      </c>
      <c r="B37" s="679" t="s">
        <v>319</v>
      </c>
      <c r="C37" s="679">
        <v>1</v>
      </c>
      <c r="D37" s="876" t="s">
        <v>201</v>
      </c>
      <c r="E37" s="679" t="s">
        <v>319</v>
      </c>
      <c r="F37" s="679" t="s">
        <v>319</v>
      </c>
      <c r="G37" s="679" t="s">
        <v>319</v>
      </c>
      <c r="H37" s="679">
        <v>0</v>
      </c>
      <c r="I37" s="679">
        <v>0</v>
      </c>
      <c r="J37" s="679" t="s">
        <v>319</v>
      </c>
      <c r="K37" s="679" t="s">
        <v>319</v>
      </c>
      <c r="L37" s="679">
        <v>1</v>
      </c>
      <c r="M37" s="1539"/>
      <c r="N37" s="1539"/>
      <c r="O37" s="1538"/>
    </row>
    <row r="38" spans="1:15" ht="13.5" customHeight="1" x14ac:dyDescent="0.2">
      <c r="A38" s="1525" t="s">
        <v>329</v>
      </c>
      <c r="B38" s="1529">
        <v>-600</v>
      </c>
      <c r="C38" s="1529">
        <v>-605</v>
      </c>
      <c r="D38" s="1529">
        <v>-102</v>
      </c>
      <c r="E38" s="1529">
        <v>-231</v>
      </c>
      <c r="F38" s="1529">
        <v>-119</v>
      </c>
      <c r="G38" s="1529">
        <v>-119</v>
      </c>
      <c r="H38" s="1529">
        <v>-131</v>
      </c>
      <c r="I38" s="1529">
        <v>-129</v>
      </c>
      <c r="J38" s="1529">
        <v>-142</v>
      </c>
      <c r="K38" s="1529">
        <v>-206</v>
      </c>
      <c r="L38" s="1529">
        <v>-128</v>
      </c>
      <c r="M38" s="1536"/>
      <c r="N38" s="1535"/>
      <c r="O38" s="1535"/>
    </row>
    <row r="39" spans="1:15" ht="13.5" customHeight="1" x14ac:dyDescent="0.2">
      <c r="A39" s="69" t="s">
        <v>344</v>
      </c>
      <c r="B39" s="681">
        <v>474</v>
      </c>
      <c r="C39" s="681">
        <v>448</v>
      </c>
      <c r="D39" s="681">
        <v>67</v>
      </c>
      <c r="E39" s="681">
        <v>193</v>
      </c>
      <c r="F39" s="681">
        <v>91</v>
      </c>
      <c r="G39" s="681">
        <v>90</v>
      </c>
      <c r="H39" s="681">
        <v>100</v>
      </c>
      <c r="I39" s="681">
        <v>82</v>
      </c>
      <c r="J39" s="681">
        <v>109</v>
      </c>
      <c r="K39" s="681">
        <v>172</v>
      </c>
      <c r="L39" s="681">
        <v>85</v>
      </c>
      <c r="M39" s="1534"/>
      <c r="N39" s="1533"/>
      <c r="O39" s="1532"/>
    </row>
    <row r="40" spans="1:15" ht="13.5" customHeight="1" x14ac:dyDescent="0.2">
      <c r="A40" s="69" t="s">
        <v>351</v>
      </c>
      <c r="B40" s="681">
        <v>57</v>
      </c>
      <c r="C40" s="681">
        <v>63</v>
      </c>
      <c r="D40" s="681">
        <v>11</v>
      </c>
      <c r="E40" s="681">
        <v>21</v>
      </c>
      <c r="F40" s="681">
        <v>12</v>
      </c>
      <c r="G40" s="681">
        <v>12</v>
      </c>
      <c r="H40" s="681">
        <v>12</v>
      </c>
      <c r="I40" s="681">
        <v>17</v>
      </c>
      <c r="J40" s="681">
        <v>20</v>
      </c>
      <c r="K40" s="681">
        <v>14</v>
      </c>
      <c r="L40" s="681">
        <v>12</v>
      </c>
      <c r="M40" s="1531"/>
      <c r="N40" s="1531"/>
      <c r="O40" s="1530"/>
    </row>
    <row r="41" spans="1:15" ht="20.25" customHeight="1" x14ac:dyDescent="0.2">
      <c r="A41" s="69" t="s">
        <v>298</v>
      </c>
      <c r="B41" s="681">
        <v>-1056</v>
      </c>
      <c r="C41" s="681">
        <v>-1074</v>
      </c>
      <c r="D41" s="681">
        <v>-253</v>
      </c>
      <c r="E41" s="681">
        <v>-275</v>
      </c>
      <c r="F41" s="681">
        <v>-293</v>
      </c>
      <c r="G41" s="681">
        <v>-248</v>
      </c>
      <c r="H41" s="681">
        <v>-240</v>
      </c>
      <c r="I41" s="681">
        <v>-420</v>
      </c>
      <c r="J41" s="681">
        <v>-220</v>
      </c>
      <c r="K41" s="681">
        <v>-220</v>
      </c>
      <c r="L41" s="681">
        <v>-214</v>
      </c>
      <c r="M41" s="1524"/>
      <c r="N41" s="1524"/>
      <c r="O41" s="58"/>
    </row>
    <row r="42" spans="1:15" ht="13.5" customHeight="1" x14ac:dyDescent="0.2">
      <c r="A42" s="73" t="s">
        <v>309</v>
      </c>
      <c r="B42" s="680">
        <v>639</v>
      </c>
      <c r="C42" s="680">
        <v>693</v>
      </c>
      <c r="D42" s="680">
        <v>171</v>
      </c>
      <c r="E42" s="680">
        <v>165</v>
      </c>
      <c r="F42" s="680">
        <v>174</v>
      </c>
      <c r="G42" s="680">
        <v>148</v>
      </c>
      <c r="H42" s="680">
        <v>152</v>
      </c>
      <c r="I42" s="680">
        <v>278</v>
      </c>
      <c r="J42" s="680">
        <v>122</v>
      </c>
      <c r="K42" s="680">
        <v>148</v>
      </c>
      <c r="L42" s="680">
        <v>145</v>
      </c>
      <c r="M42" s="1524"/>
      <c r="N42" s="1524"/>
      <c r="O42" s="58"/>
    </row>
    <row r="43" spans="1:15" ht="13.5" customHeight="1" x14ac:dyDescent="0.2">
      <c r="A43" s="74" t="s">
        <v>358</v>
      </c>
      <c r="B43" s="679">
        <v>-486</v>
      </c>
      <c r="C43" s="679">
        <v>-475</v>
      </c>
      <c r="D43" s="679">
        <v>-106</v>
      </c>
      <c r="E43" s="679">
        <v>-127</v>
      </c>
      <c r="F43" s="679">
        <v>-135</v>
      </c>
      <c r="G43" s="679">
        <v>-117</v>
      </c>
      <c r="H43" s="679">
        <v>-107</v>
      </c>
      <c r="I43" s="679">
        <v>-172</v>
      </c>
      <c r="J43" s="679">
        <v>-111</v>
      </c>
      <c r="K43" s="679">
        <v>-92</v>
      </c>
      <c r="L43" s="679">
        <v>-100</v>
      </c>
      <c r="M43" s="1524"/>
      <c r="N43" s="1524"/>
      <c r="O43" s="58"/>
    </row>
    <row r="44" spans="1:15" ht="13.5" customHeight="1" x14ac:dyDescent="0.2">
      <c r="A44" s="1525" t="s">
        <v>329</v>
      </c>
      <c r="B44" s="1529">
        <v>-9</v>
      </c>
      <c r="C44" s="1529">
        <v>-11</v>
      </c>
      <c r="D44" s="1529">
        <v>-2</v>
      </c>
      <c r="E44" s="1529">
        <v>-3</v>
      </c>
      <c r="F44" s="1529">
        <v>-2</v>
      </c>
      <c r="G44" s="1529">
        <v>-2</v>
      </c>
      <c r="H44" s="1529">
        <v>-2</v>
      </c>
      <c r="I44" s="1529">
        <v>-2</v>
      </c>
      <c r="J44" s="1529">
        <v>-4</v>
      </c>
      <c r="K44" s="1529">
        <v>-1</v>
      </c>
      <c r="L44" s="1529">
        <v>-4</v>
      </c>
      <c r="M44" s="1524"/>
      <c r="N44" s="1524"/>
      <c r="O44" s="58"/>
    </row>
    <row r="45" spans="1:15" ht="13.5" customHeight="1" x14ac:dyDescent="0.2">
      <c r="A45" s="69" t="s">
        <v>344</v>
      </c>
      <c r="B45" s="681">
        <v>9</v>
      </c>
      <c r="C45" s="681">
        <v>11</v>
      </c>
      <c r="D45" s="681">
        <v>2</v>
      </c>
      <c r="E45" s="681">
        <v>3</v>
      </c>
      <c r="F45" s="681">
        <v>2</v>
      </c>
      <c r="G45" s="681">
        <v>3</v>
      </c>
      <c r="H45" s="681">
        <v>1</v>
      </c>
      <c r="I45" s="681">
        <v>2</v>
      </c>
      <c r="J45" s="681">
        <v>4</v>
      </c>
      <c r="K45" s="681">
        <v>1</v>
      </c>
      <c r="L45" s="681">
        <v>4</v>
      </c>
      <c r="M45" s="1524"/>
      <c r="N45" s="1524"/>
      <c r="O45" s="58"/>
    </row>
    <row r="46" spans="1:15" ht="13.5" customHeight="1" x14ac:dyDescent="0.2">
      <c r="A46" s="69" t="s">
        <v>298</v>
      </c>
      <c r="B46" s="681">
        <v>-96</v>
      </c>
      <c r="C46" s="681">
        <v>-104</v>
      </c>
      <c r="D46" s="681">
        <v>-22</v>
      </c>
      <c r="E46" s="681">
        <v>-23</v>
      </c>
      <c r="F46" s="681">
        <v>-21</v>
      </c>
      <c r="G46" s="681">
        <v>-30</v>
      </c>
      <c r="H46" s="681">
        <v>-22</v>
      </c>
      <c r="I46" s="681">
        <v>-19</v>
      </c>
      <c r="J46" s="681">
        <v>-17</v>
      </c>
      <c r="K46" s="681">
        <v>-29</v>
      </c>
      <c r="L46" s="681">
        <v>-39</v>
      </c>
      <c r="M46" s="1522"/>
      <c r="N46" s="1522"/>
      <c r="O46" s="60"/>
    </row>
    <row r="47" spans="1:15" ht="13.5" customHeight="1" x14ac:dyDescent="0.2">
      <c r="A47" s="73" t="s">
        <v>309</v>
      </c>
      <c r="B47" s="680">
        <v>80</v>
      </c>
      <c r="C47" s="680">
        <v>99</v>
      </c>
      <c r="D47" s="680">
        <v>15</v>
      </c>
      <c r="E47" s="680">
        <v>21</v>
      </c>
      <c r="F47" s="680">
        <v>21</v>
      </c>
      <c r="G47" s="680">
        <v>19</v>
      </c>
      <c r="H47" s="680">
        <v>19</v>
      </c>
      <c r="I47" s="680">
        <v>49</v>
      </c>
      <c r="J47" s="680">
        <v>16</v>
      </c>
      <c r="K47" s="680">
        <v>18</v>
      </c>
      <c r="L47" s="680">
        <v>16</v>
      </c>
      <c r="M47" s="1524"/>
      <c r="N47" s="1524"/>
      <c r="O47" s="58"/>
    </row>
    <row r="48" spans="1:15" ht="13.5" customHeight="1" x14ac:dyDescent="0.2">
      <c r="A48" s="74" t="s">
        <v>381</v>
      </c>
      <c r="B48" s="679">
        <v>-16</v>
      </c>
      <c r="C48" s="679">
        <v>-5</v>
      </c>
      <c r="D48" s="679">
        <v>-7</v>
      </c>
      <c r="E48" s="679">
        <v>-2</v>
      </c>
      <c r="F48" s="679" t="s">
        <v>319</v>
      </c>
      <c r="G48" s="679">
        <v>-10</v>
      </c>
      <c r="H48" s="679">
        <v>-4</v>
      </c>
      <c r="I48" s="679">
        <v>30</v>
      </c>
      <c r="J48" s="679">
        <v>-1</v>
      </c>
      <c r="K48" s="679">
        <v>-11</v>
      </c>
      <c r="L48" s="679">
        <v>-23</v>
      </c>
      <c r="M48" s="1524"/>
      <c r="N48" s="1524"/>
      <c r="O48" s="58"/>
    </row>
    <row r="49" spans="1:15" ht="13.5" customHeight="1" x14ac:dyDescent="0.2">
      <c r="A49" s="77" t="s">
        <v>383</v>
      </c>
      <c r="B49" s="679">
        <v>-502</v>
      </c>
      <c r="C49" s="679">
        <v>-479</v>
      </c>
      <c r="D49" s="679">
        <v>-113</v>
      </c>
      <c r="E49" s="679">
        <v>-129</v>
      </c>
      <c r="F49" s="679">
        <v>-135</v>
      </c>
      <c r="G49" s="679">
        <v>-127</v>
      </c>
      <c r="H49" s="679">
        <v>-111</v>
      </c>
      <c r="I49" s="679">
        <v>-142</v>
      </c>
      <c r="J49" s="679">
        <v>-112</v>
      </c>
      <c r="K49" s="679">
        <v>-103</v>
      </c>
      <c r="L49" s="679">
        <v>-122</v>
      </c>
      <c r="M49" s="1528"/>
      <c r="N49" s="1524"/>
      <c r="O49" s="58"/>
    </row>
    <row r="50" spans="1:15" ht="16.5" customHeight="1" x14ac:dyDescent="0.2">
      <c r="A50" s="1527"/>
      <c r="B50" s="1526"/>
      <c r="C50" s="1526"/>
      <c r="D50" s="1526"/>
      <c r="E50" s="1526"/>
      <c r="F50" s="1526"/>
      <c r="G50" s="1525"/>
      <c r="H50" s="1525"/>
      <c r="I50" s="1525"/>
      <c r="J50" s="1526"/>
      <c r="K50" s="1526"/>
      <c r="L50" s="1525"/>
      <c r="M50" s="1522"/>
      <c r="N50" s="1522"/>
      <c r="O50" s="60"/>
    </row>
    <row r="51" spans="1:15" ht="16.5" customHeight="1" x14ac:dyDescent="0.2">
      <c r="A51" s="678" t="s">
        <v>1321</v>
      </c>
      <c r="B51" s="677"/>
      <c r="C51" s="677"/>
      <c r="D51" s="677"/>
      <c r="E51" s="677"/>
      <c r="F51" s="677"/>
      <c r="G51" s="78"/>
      <c r="H51" s="78"/>
      <c r="I51" s="78"/>
      <c r="J51" s="677"/>
      <c r="K51" s="677"/>
      <c r="L51" s="78"/>
      <c r="M51" s="1524"/>
      <c r="N51" s="1524"/>
      <c r="O51" s="58"/>
    </row>
    <row r="52" spans="1:15" ht="16.5" customHeight="1" x14ac:dyDescent="0.2">
      <c r="A52" s="1523"/>
      <c r="B52" s="1520"/>
      <c r="C52" s="1520"/>
      <c r="D52" s="695" t="s">
        <v>123</v>
      </c>
      <c r="E52" s="1520" t="s">
        <v>124</v>
      </c>
      <c r="F52" s="1520" t="s">
        <v>121</v>
      </c>
      <c r="G52" s="1520" t="s">
        <v>122</v>
      </c>
      <c r="H52" s="1520" t="s">
        <v>123</v>
      </c>
      <c r="I52" s="1520" t="s">
        <v>124</v>
      </c>
      <c r="J52" s="1520" t="s">
        <v>121</v>
      </c>
      <c r="K52" s="1520" t="s">
        <v>122</v>
      </c>
      <c r="L52" s="1520" t="s">
        <v>123</v>
      </c>
      <c r="M52" s="1522"/>
      <c r="N52" s="1522"/>
      <c r="O52" s="60"/>
    </row>
    <row r="53" spans="1:15" ht="13.5" customHeight="1" x14ac:dyDescent="0.2">
      <c r="A53" s="78"/>
      <c r="B53" s="675">
        <v>2016</v>
      </c>
      <c r="C53" s="675">
        <v>2015</v>
      </c>
      <c r="D53" s="877">
        <v>2017</v>
      </c>
      <c r="E53" s="675">
        <v>2016</v>
      </c>
      <c r="F53" s="675">
        <v>2016</v>
      </c>
      <c r="G53" s="675">
        <v>2016</v>
      </c>
      <c r="H53" s="675">
        <v>2016</v>
      </c>
      <c r="I53" s="675">
        <v>2015</v>
      </c>
      <c r="J53" s="675">
        <v>2015</v>
      </c>
      <c r="K53" s="675">
        <v>2015</v>
      </c>
      <c r="L53" s="675">
        <v>2015</v>
      </c>
      <c r="M53" s="64"/>
      <c r="N53" s="64"/>
      <c r="O53" s="58"/>
    </row>
    <row r="54" spans="1:15" ht="13.5" customHeight="1" x14ac:dyDescent="0.2">
      <c r="A54" s="1521" t="s">
        <v>393</v>
      </c>
      <c r="B54" s="1520">
        <v>15</v>
      </c>
      <c r="C54" s="1520">
        <v>14</v>
      </c>
      <c r="D54" s="676">
        <v>14</v>
      </c>
      <c r="E54" s="676">
        <v>16</v>
      </c>
      <c r="F54" s="1520">
        <v>16</v>
      </c>
      <c r="G54" s="1520">
        <v>15</v>
      </c>
      <c r="H54" s="1520">
        <v>13</v>
      </c>
      <c r="I54" s="1520">
        <v>17</v>
      </c>
      <c r="J54" s="1520">
        <v>13</v>
      </c>
      <c r="K54" s="1520">
        <v>12</v>
      </c>
      <c r="L54" s="1520">
        <v>14</v>
      </c>
      <c r="M54" s="1519"/>
      <c r="N54" s="1519"/>
      <c r="O54" s="79"/>
    </row>
    <row r="55" spans="1:15" ht="13.5" customHeight="1" x14ac:dyDescent="0.2">
      <c r="A55" s="82" t="s">
        <v>396</v>
      </c>
      <c r="B55" s="676">
        <v>12</v>
      </c>
      <c r="C55" s="676">
        <v>13</v>
      </c>
      <c r="D55" s="676">
        <v>16</v>
      </c>
      <c r="E55" s="676">
        <v>15</v>
      </c>
      <c r="F55" s="676">
        <v>7</v>
      </c>
      <c r="G55" s="676">
        <v>13</v>
      </c>
      <c r="H55" s="676">
        <v>14</v>
      </c>
      <c r="I55" s="676">
        <v>16</v>
      </c>
      <c r="J55" s="676">
        <v>12</v>
      </c>
      <c r="K55" s="676">
        <v>12</v>
      </c>
      <c r="L55" s="676">
        <v>14</v>
      </c>
      <c r="M55" s="66"/>
      <c r="N55" s="66"/>
      <c r="O55" s="58"/>
    </row>
    <row r="56" spans="1:15" ht="13.5" customHeight="1" x14ac:dyDescent="0.2">
      <c r="A56" s="84" t="s">
        <v>398</v>
      </c>
      <c r="B56" s="675">
        <v>3</v>
      </c>
      <c r="C56" s="675">
        <v>1</v>
      </c>
      <c r="D56" s="675">
        <v>-2</v>
      </c>
      <c r="E56" s="675">
        <v>1</v>
      </c>
      <c r="F56" s="675">
        <v>9</v>
      </c>
      <c r="G56" s="675">
        <v>2</v>
      </c>
      <c r="H56" s="675">
        <v>-1</v>
      </c>
      <c r="I56" s="675">
        <v>1</v>
      </c>
      <c r="J56" s="675">
        <v>1</v>
      </c>
      <c r="K56" s="675">
        <v>0</v>
      </c>
      <c r="L56" s="675">
        <v>0</v>
      </c>
      <c r="M56" s="66"/>
      <c r="N56" s="66"/>
      <c r="O56" s="58"/>
    </row>
    <row r="57" spans="1:15" ht="13.5" customHeight="1" x14ac:dyDescent="0.25">
      <c r="A57" s="1511"/>
      <c r="B57" s="1511"/>
      <c r="C57" s="1511"/>
      <c r="D57" s="1518"/>
      <c r="E57" s="1518"/>
      <c r="F57" s="1518"/>
      <c r="G57" s="1511"/>
      <c r="H57" s="1511"/>
      <c r="I57" s="1511"/>
      <c r="J57" s="1511"/>
      <c r="K57" s="1511"/>
      <c r="L57" s="1510"/>
      <c r="M57" s="66"/>
      <c r="N57" s="66"/>
      <c r="O57" s="58"/>
    </row>
    <row r="58" spans="1:15" ht="13.5" customHeight="1" x14ac:dyDescent="0.25">
      <c r="A58" s="1511"/>
      <c r="B58" s="1511"/>
      <c r="C58" s="1511"/>
      <c r="D58" s="1511"/>
      <c r="E58" s="1511"/>
      <c r="F58" s="1511"/>
      <c r="G58" s="1511"/>
      <c r="H58" s="1511"/>
      <c r="I58" s="1511"/>
      <c r="J58" s="1511"/>
      <c r="K58" s="1511"/>
      <c r="L58" s="1510"/>
      <c r="M58" s="1516"/>
      <c r="N58" s="1516"/>
      <c r="O58" s="60"/>
    </row>
    <row r="59" spans="1:15" ht="13.5" customHeight="1" x14ac:dyDescent="0.25">
      <c r="A59" s="1511"/>
      <c r="B59" s="1511"/>
      <c r="C59" s="1511"/>
      <c r="D59" s="1511"/>
      <c r="E59" s="1511"/>
      <c r="F59" s="1511"/>
      <c r="G59" s="1511"/>
      <c r="H59" s="1511"/>
      <c r="I59" s="1511"/>
      <c r="J59" s="1511"/>
      <c r="K59" s="1511"/>
      <c r="L59" s="1510"/>
      <c r="M59" s="1517"/>
      <c r="N59" s="1517"/>
      <c r="O59" s="58"/>
    </row>
    <row r="60" spans="1:15" ht="13.5" customHeight="1" x14ac:dyDescent="0.25">
      <c r="A60" s="1511"/>
      <c r="B60" s="1511"/>
      <c r="C60" s="1511"/>
      <c r="D60" s="1511"/>
      <c r="E60" s="1511"/>
      <c r="F60" s="1511"/>
      <c r="G60" s="1511"/>
      <c r="H60" s="1511"/>
      <c r="I60" s="1511"/>
      <c r="J60" s="1511"/>
      <c r="K60" s="1511"/>
      <c r="L60" s="1510"/>
      <c r="M60" s="1517"/>
      <c r="N60" s="1517"/>
      <c r="O60" s="58"/>
    </row>
    <row r="61" spans="1:15" ht="13.5" customHeight="1" x14ac:dyDescent="0.25">
      <c r="A61" s="1511"/>
      <c r="B61" s="1511"/>
      <c r="C61" s="1511"/>
      <c r="D61" s="1511"/>
      <c r="E61" s="1511"/>
      <c r="F61" s="1511"/>
      <c r="G61" s="1511"/>
      <c r="H61" s="1511"/>
      <c r="I61" s="1511"/>
      <c r="J61" s="1511"/>
      <c r="K61" s="1511"/>
      <c r="L61" s="1510"/>
      <c r="M61" s="1517"/>
      <c r="N61" s="1517"/>
      <c r="O61" s="58"/>
    </row>
    <row r="62" spans="1:15" ht="13.5" customHeight="1" x14ac:dyDescent="0.25">
      <c r="A62" s="1511"/>
      <c r="B62" s="1511"/>
      <c r="C62" s="1511"/>
      <c r="D62" s="1511"/>
      <c r="E62" s="1511"/>
      <c r="F62" s="1511"/>
      <c r="G62" s="1511"/>
      <c r="H62" s="1511"/>
      <c r="I62" s="1511"/>
      <c r="J62" s="1511"/>
      <c r="K62" s="1511"/>
      <c r="L62" s="1510"/>
      <c r="M62" s="1516"/>
      <c r="N62" s="1515"/>
      <c r="O62" s="60"/>
    </row>
    <row r="63" spans="1:15" ht="13.5" customHeight="1" x14ac:dyDescent="0.25">
      <c r="A63" s="1511"/>
      <c r="B63" s="1511"/>
      <c r="C63" s="1511"/>
      <c r="D63" s="1511"/>
      <c r="E63" s="1511"/>
      <c r="F63" s="1511"/>
      <c r="G63" s="1511"/>
      <c r="H63" s="1511"/>
      <c r="I63" s="1511"/>
      <c r="J63" s="1511"/>
      <c r="K63" s="1511"/>
      <c r="L63" s="1510"/>
      <c r="M63" s="1517"/>
      <c r="N63" s="1517"/>
      <c r="O63" s="58"/>
    </row>
    <row r="64" spans="1:15" ht="13.5" customHeight="1" x14ac:dyDescent="0.25">
      <c r="A64" s="1511"/>
      <c r="B64" s="1511"/>
      <c r="C64" s="1511"/>
      <c r="D64" s="1511"/>
      <c r="E64" s="1511"/>
      <c r="F64" s="1511"/>
      <c r="G64" s="1511"/>
      <c r="H64" s="1511"/>
      <c r="I64" s="1511"/>
      <c r="J64" s="1511"/>
      <c r="K64" s="1511"/>
      <c r="L64" s="1510"/>
      <c r="M64" s="1517"/>
      <c r="N64" s="1517"/>
      <c r="O64" s="70"/>
    </row>
    <row r="65" spans="1:15" ht="13.5" customHeight="1" x14ac:dyDescent="0.25">
      <c r="A65" s="1511"/>
      <c r="B65" s="1511"/>
      <c r="C65" s="1511"/>
      <c r="D65" s="1511"/>
      <c r="E65" s="1511"/>
      <c r="F65" s="1511"/>
      <c r="G65" s="1511"/>
      <c r="H65" s="1511"/>
      <c r="I65" s="1511"/>
      <c r="J65" s="1511"/>
      <c r="K65" s="1511"/>
      <c r="L65" s="1510"/>
      <c r="M65" s="1516"/>
      <c r="N65" s="1515"/>
      <c r="O65" s="72"/>
    </row>
    <row r="66" spans="1:15" ht="13.5" customHeight="1" x14ac:dyDescent="0.25">
      <c r="A66" s="1511"/>
      <c r="B66" s="1511"/>
      <c r="C66" s="1511"/>
      <c r="D66" s="1511"/>
      <c r="E66" s="1511"/>
      <c r="F66" s="1511"/>
      <c r="G66" s="1511"/>
      <c r="H66" s="1511"/>
      <c r="I66" s="1511"/>
      <c r="J66" s="1511"/>
      <c r="K66" s="1511"/>
      <c r="L66" s="1510"/>
      <c r="M66" s="1514"/>
      <c r="N66" s="1514"/>
      <c r="O66" s="1514"/>
    </row>
    <row r="67" spans="1:15" ht="13.5" customHeight="1" x14ac:dyDescent="0.25">
      <c r="A67" s="1511"/>
      <c r="B67" s="1511"/>
      <c r="C67" s="1511"/>
      <c r="D67" s="1511"/>
      <c r="E67" s="1511"/>
      <c r="F67" s="1511"/>
      <c r="G67" s="1511"/>
      <c r="H67" s="1511"/>
      <c r="I67" s="1511"/>
      <c r="J67" s="1511"/>
      <c r="K67" s="1511"/>
      <c r="L67" s="1510"/>
      <c r="M67" s="1513"/>
      <c r="N67" s="1513"/>
      <c r="O67" s="1513"/>
    </row>
    <row r="68" spans="1:15" ht="20.100000000000001" customHeight="1" x14ac:dyDescent="0.25">
      <c r="A68" s="1511"/>
      <c r="B68" s="1511"/>
      <c r="C68" s="1511"/>
      <c r="D68" s="1511"/>
      <c r="E68" s="1511"/>
      <c r="F68" s="1511"/>
      <c r="G68" s="1511"/>
      <c r="H68" s="1511"/>
      <c r="I68" s="1511"/>
      <c r="J68" s="1511"/>
      <c r="K68" s="1511"/>
      <c r="L68" s="1510"/>
      <c r="M68" s="1512"/>
      <c r="N68" s="1512"/>
      <c r="O68" s="1512"/>
    </row>
    <row r="69" spans="1:15" ht="20.100000000000001" customHeight="1" x14ac:dyDescent="0.25">
      <c r="A69" s="1511"/>
      <c r="B69" s="1511"/>
      <c r="C69" s="1511"/>
      <c r="D69" s="1511"/>
      <c r="E69" s="1511"/>
      <c r="F69" s="1511"/>
      <c r="G69" s="1511"/>
      <c r="H69" s="1511"/>
      <c r="I69" s="1511"/>
      <c r="J69" s="1511"/>
      <c r="K69" s="1511"/>
      <c r="L69" s="1510"/>
    </row>
    <row r="70" spans="1:15" ht="20.100000000000001" customHeight="1" x14ac:dyDescent="0.25">
      <c r="A70" s="1511"/>
      <c r="B70" s="1511"/>
      <c r="C70" s="1511"/>
      <c r="D70" s="1511"/>
      <c r="E70" s="1511"/>
      <c r="F70" s="1511"/>
      <c r="G70" s="1511"/>
      <c r="H70" s="1511"/>
      <c r="I70" s="1511"/>
      <c r="J70" s="1511"/>
      <c r="K70" s="1511"/>
      <c r="L70" s="1510"/>
    </row>
    <row r="71" spans="1:15" ht="20.100000000000001" customHeight="1" x14ac:dyDescent="0.25">
      <c r="A71" s="1511"/>
      <c r="B71" s="1511"/>
      <c r="C71" s="1511"/>
      <c r="D71" s="1511"/>
      <c r="E71" s="1511"/>
      <c r="F71" s="1511"/>
      <c r="G71" s="1511"/>
      <c r="H71" s="1511"/>
      <c r="I71" s="1511"/>
      <c r="J71" s="1511"/>
      <c r="K71" s="1511"/>
      <c r="L71" s="1510"/>
    </row>
    <row r="72" spans="1:15" ht="20.100000000000001" customHeight="1" x14ac:dyDescent="0.25">
      <c r="A72" s="1511"/>
      <c r="B72" s="1511"/>
      <c r="C72" s="1511"/>
      <c r="D72" s="1511"/>
      <c r="E72" s="1511"/>
      <c r="F72" s="1511"/>
      <c r="G72" s="1511"/>
      <c r="H72" s="1511"/>
      <c r="I72" s="1511"/>
      <c r="J72" s="1511"/>
      <c r="K72" s="1511"/>
      <c r="L72" s="1510"/>
    </row>
    <row r="73" spans="1:15" ht="20.100000000000001" customHeight="1" x14ac:dyDescent="0.25">
      <c r="A73" s="1511"/>
      <c r="B73" s="1511"/>
      <c r="C73" s="1511"/>
      <c r="D73" s="1511"/>
      <c r="E73" s="1511"/>
      <c r="F73" s="1511"/>
      <c r="G73" s="1511"/>
      <c r="H73" s="1511"/>
      <c r="I73" s="1511"/>
      <c r="J73" s="1511"/>
      <c r="K73" s="1511"/>
      <c r="L73" s="1510"/>
    </row>
    <row r="74" spans="1:15" ht="20.100000000000001" customHeight="1" x14ac:dyDescent="0.25">
      <c r="A74" s="1511"/>
      <c r="B74" s="1511"/>
      <c r="C74" s="1511"/>
      <c r="D74" s="1511"/>
      <c r="E74" s="1511"/>
      <c r="F74" s="1511"/>
      <c r="G74" s="1511"/>
      <c r="H74" s="1511"/>
      <c r="I74" s="1511"/>
      <c r="J74" s="1511"/>
      <c r="K74" s="1511"/>
      <c r="L74" s="1510"/>
    </row>
    <row r="75" spans="1:15" ht="20.100000000000001" customHeight="1" x14ac:dyDescent="0.25">
      <c r="A75" s="1511"/>
      <c r="B75" s="1511"/>
      <c r="C75" s="1511"/>
      <c r="D75" s="1511"/>
      <c r="E75" s="1511"/>
      <c r="F75" s="1511"/>
      <c r="G75" s="1511"/>
      <c r="H75" s="1511"/>
      <c r="I75" s="1511"/>
      <c r="J75" s="1511"/>
      <c r="K75" s="1511"/>
      <c r="L75" s="1510"/>
    </row>
    <row r="76" spans="1:15" ht="20.100000000000001" customHeight="1" x14ac:dyDescent="0.25">
      <c r="A76" s="1511"/>
      <c r="B76" s="1511"/>
      <c r="C76" s="1511"/>
      <c r="D76" s="1511"/>
      <c r="E76" s="1511"/>
      <c r="F76" s="1511"/>
      <c r="G76" s="1511"/>
      <c r="H76" s="1511"/>
      <c r="I76" s="1511"/>
      <c r="J76" s="1511"/>
      <c r="K76" s="1511"/>
      <c r="L76" s="1510"/>
    </row>
    <row r="77" spans="1:15" ht="20.100000000000001" customHeight="1" x14ac:dyDescent="0.25">
      <c r="A77" s="1511"/>
      <c r="B77" s="1511"/>
      <c r="C77" s="1511"/>
      <c r="D77" s="1511"/>
      <c r="E77" s="1511"/>
      <c r="F77" s="1511"/>
      <c r="G77" s="1511"/>
      <c r="H77" s="1511"/>
      <c r="I77" s="1511"/>
      <c r="J77" s="1511"/>
      <c r="K77" s="1511"/>
      <c r="L77" s="1510"/>
    </row>
    <row r="78" spans="1:15" ht="20.100000000000001" customHeight="1" x14ac:dyDescent="0.25">
      <c r="A78" s="1511"/>
      <c r="B78" s="1511"/>
      <c r="C78" s="1511"/>
      <c r="D78" s="1511"/>
      <c r="E78" s="1511"/>
      <c r="F78" s="1511"/>
      <c r="G78" s="1511"/>
      <c r="H78" s="1511"/>
      <c r="I78" s="1511"/>
      <c r="J78" s="1511"/>
      <c r="K78" s="1511"/>
      <c r="L78" s="1510"/>
    </row>
    <row r="79" spans="1:15" ht="20.100000000000001" customHeight="1" x14ac:dyDescent="0.25">
      <c r="A79" s="1511"/>
      <c r="B79" s="1511"/>
      <c r="C79" s="1511"/>
      <c r="D79" s="1511"/>
      <c r="E79" s="1511"/>
      <c r="F79" s="1511"/>
      <c r="G79" s="1511"/>
      <c r="H79" s="1511"/>
      <c r="I79" s="1511"/>
      <c r="J79" s="1511"/>
      <c r="K79" s="1511"/>
      <c r="L79" s="1510"/>
    </row>
    <row r="80" spans="1:15" ht="20.100000000000001" customHeight="1" x14ac:dyDescent="0.25">
      <c r="A80" s="1511"/>
      <c r="B80" s="1511"/>
      <c r="C80" s="1511"/>
      <c r="D80" s="1511"/>
      <c r="E80" s="1511"/>
      <c r="F80" s="1511"/>
      <c r="G80" s="1511"/>
      <c r="H80" s="1511"/>
      <c r="I80" s="1511"/>
      <c r="J80" s="1511"/>
      <c r="K80" s="1511"/>
      <c r="L80" s="1510"/>
    </row>
    <row r="81" spans="1:12" ht="20.100000000000001" customHeight="1" x14ac:dyDescent="0.25">
      <c r="A81" s="1511"/>
      <c r="B81" s="1511"/>
      <c r="C81" s="1511"/>
      <c r="D81" s="1511"/>
      <c r="E81" s="1511"/>
      <c r="F81" s="1511"/>
      <c r="G81" s="1511"/>
      <c r="H81" s="1511"/>
      <c r="I81" s="1511"/>
      <c r="J81" s="1511"/>
      <c r="K81" s="1511"/>
      <c r="L81" s="1510"/>
    </row>
    <row r="82" spans="1:12" ht="20.100000000000001" customHeight="1" x14ac:dyDescent="0.25">
      <c r="A82" s="1511"/>
      <c r="B82" s="1511"/>
      <c r="C82" s="1511"/>
      <c r="D82" s="1511"/>
      <c r="E82" s="1511"/>
      <c r="F82" s="1511"/>
      <c r="G82" s="1511"/>
      <c r="H82" s="1511"/>
      <c r="I82" s="1511"/>
      <c r="J82" s="1511"/>
      <c r="K82" s="1511"/>
      <c r="L82" s="1510"/>
    </row>
    <row r="83" spans="1:12" ht="20.100000000000001" customHeight="1" x14ac:dyDescent="0.25">
      <c r="A83" s="1511"/>
      <c r="B83" s="1511"/>
      <c r="C83" s="1511"/>
      <c r="D83" s="1511"/>
      <c r="E83" s="1511"/>
      <c r="F83" s="1511"/>
      <c r="G83" s="1511"/>
      <c r="H83" s="1511"/>
      <c r="I83" s="1511"/>
      <c r="J83" s="1511"/>
      <c r="K83" s="1511"/>
      <c r="L83" s="1510"/>
    </row>
    <row r="84" spans="1:12" ht="20.100000000000001" customHeight="1" x14ac:dyDescent="0.25">
      <c r="A84" s="1511"/>
      <c r="B84" s="1511"/>
      <c r="C84" s="1511"/>
      <c r="D84" s="1511"/>
      <c r="E84" s="1511"/>
      <c r="F84" s="1511"/>
      <c r="G84" s="1511"/>
      <c r="H84" s="1511"/>
      <c r="I84" s="1511"/>
      <c r="J84" s="1511"/>
      <c r="K84" s="1511"/>
      <c r="L84" s="1510"/>
    </row>
    <row r="85" spans="1:12" ht="20.100000000000001" customHeight="1" x14ac:dyDescent="0.25">
      <c r="A85" s="1511"/>
      <c r="B85" s="1511"/>
      <c r="C85" s="1511"/>
      <c r="D85" s="1511"/>
      <c r="E85" s="1511"/>
      <c r="F85" s="1511"/>
      <c r="G85" s="1511"/>
      <c r="H85" s="1511"/>
      <c r="I85" s="1511"/>
      <c r="J85" s="1511"/>
      <c r="K85" s="1511"/>
      <c r="L85" s="1510"/>
    </row>
    <row r="86" spans="1:12" ht="20.100000000000001" customHeight="1" x14ac:dyDescent="0.25">
      <c r="A86" s="1511"/>
      <c r="B86" s="1511"/>
      <c r="C86" s="1511"/>
      <c r="D86" s="1511"/>
      <c r="E86" s="1511"/>
      <c r="F86" s="1511"/>
      <c r="G86" s="1511"/>
      <c r="H86" s="1511"/>
      <c r="I86" s="1511"/>
      <c r="J86" s="1511"/>
      <c r="K86" s="1511"/>
      <c r="L86" s="1510"/>
    </row>
    <row r="87" spans="1:12" ht="20.100000000000001" customHeight="1" x14ac:dyDescent="0.25">
      <c r="A87" s="1511"/>
      <c r="B87" s="1511"/>
      <c r="C87" s="1511"/>
      <c r="D87" s="1511"/>
      <c r="E87" s="1511"/>
      <c r="F87" s="1511"/>
      <c r="G87" s="1511"/>
      <c r="H87" s="1511"/>
      <c r="I87" s="1511"/>
      <c r="J87" s="1511"/>
      <c r="K87" s="1511"/>
      <c r="L87" s="1510"/>
    </row>
    <row r="88" spans="1:12" ht="20.100000000000001" customHeight="1" x14ac:dyDescent="0.25">
      <c r="A88" s="1511"/>
      <c r="B88" s="1511"/>
      <c r="C88" s="1511"/>
      <c r="D88" s="1511"/>
      <c r="E88" s="1511"/>
      <c r="F88" s="1511"/>
      <c r="G88" s="1511"/>
      <c r="H88" s="1511"/>
      <c r="I88" s="1511"/>
      <c r="J88" s="1511"/>
      <c r="K88" s="1511"/>
      <c r="L88" s="1510"/>
    </row>
    <row r="89" spans="1:12" ht="20.100000000000001" customHeight="1" x14ac:dyDescent="0.25">
      <c r="A89" s="1511"/>
      <c r="B89" s="1511"/>
      <c r="C89" s="1511"/>
      <c r="D89" s="1511"/>
      <c r="E89" s="1511"/>
      <c r="F89" s="1511"/>
      <c r="G89" s="1511"/>
      <c r="H89" s="1511"/>
      <c r="I89" s="1511"/>
      <c r="J89" s="1511"/>
      <c r="K89" s="1511"/>
      <c r="L89" s="1510"/>
    </row>
    <row r="90" spans="1:12" ht="20.100000000000001" customHeight="1" x14ac:dyDescent="0.25">
      <c r="A90" s="1511"/>
      <c r="B90" s="1511"/>
      <c r="C90" s="1511"/>
      <c r="D90" s="1511"/>
      <c r="E90" s="1511"/>
      <c r="F90" s="1511"/>
      <c r="G90" s="1511"/>
      <c r="H90" s="1511"/>
      <c r="I90" s="1511"/>
      <c r="J90" s="1511"/>
      <c r="K90" s="1511"/>
      <c r="L90" s="1510"/>
    </row>
    <row r="91" spans="1:12" ht="20.100000000000001" customHeight="1" x14ac:dyDescent="0.25">
      <c r="A91" s="1511"/>
      <c r="B91" s="1511"/>
      <c r="C91" s="1511"/>
      <c r="D91" s="1511"/>
      <c r="E91" s="1511"/>
      <c r="F91" s="1511"/>
      <c r="G91" s="1511"/>
      <c r="H91" s="1511"/>
      <c r="I91" s="1511"/>
      <c r="J91" s="1511"/>
      <c r="K91" s="1511"/>
      <c r="L91" s="1510"/>
    </row>
    <row r="92" spans="1:12" ht="20.100000000000001" customHeight="1" x14ac:dyDescent="0.25">
      <c r="A92" s="1511"/>
      <c r="B92" s="1511"/>
      <c r="C92" s="1511"/>
      <c r="D92" s="1511"/>
      <c r="E92" s="1511"/>
      <c r="F92" s="1511"/>
      <c r="G92" s="1511"/>
      <c r="H92" s="1511"/>
      <c r="I92" s="1511"/>
      <c r="J92" s="1511"/>
      <c r="K92" s="1511"/>
      <c r="L92" s="1510"/>
    </row>
    <row r="93" spans="1:12" ht="20.100000000000001" customHeight="1" x14ac:dyDescent="0.25">
      <c r="A93" s="1511"/>
      <c r="B93" s="1511"/>
      <c r="C93" s="1511"/>
      <c r="D93" s="1511"/>
      <c r="E93" s="1511"/>
      <c r="F93" s="1511"/>
      <c r="G93" s="1511"/>
      <c r="H93" s="1511"/>
      <c r="I93" s="1511"/>
      <c r="J93" s="1511"/>
      <c r="K93" s="1511"/>
      <c r="L93" s="1510"/>
    </row>
    <row r="94" spans="1:12" ht="20.100000000000001" customHeight="1" x14ac:dyDescent="0.25">
      <c r="A94" s="1511"/>
      <c r="B94" s="1511"/>
      <c r="C94" s="1511"/>
      <c r="D94" s="1511"/>
      <c r="E94" s="1511"/>
      <c r="F94" s="1511"/>
      <c r="G94" s="1511"/>
      <c r="H94" s="1511"/>
      <c r="I94" s="1511"/>
      <c r="J94" s="1511"/>
      <c r="K94" s="1511"/>
      <c r="L94" s="1510"/>
    </row>
    <row r="95" spans="1:12" ht="20.100000000000001" customHeight="1" x14ac:dyDescent="0.25">
      <c r="A95" s="1511"/>
      <c r="B95" s="1511"/>
      <c r="C95" s="1511"/>
      <c r="D95" s="1511"/>
      <c r="E95" s="1511"/>
      <c r="F95" s="1511"/>
      <c r="G95" s="1511"/>
      <c r="H95" s="1511"/>
      <c r="I95" s="1511"/>
      <c r="J95" s="1511"/>
      <c r="K95" s="1511"/>
      <c r="L95" s="1510"/>
    </row>
    <row r="96" spans="1:12" ht="20.100000000000001" customHeight="1" x14ac:dyDescent="0.25">
      <c r="A96" s="1511"/>
      <c r="B96" s="1511"/>
      <c r="C96" s="1511"/>
      <c r="D96" s="1511"/>
      <c r="E96" s="1511"/>
      <c r="F96" s="1511"/>
      <c r="G96" s="1511"/>
      <c r="H96" s="1511"/>
      <c r="I96" s="1511"/>
      <c r="J96" s="1511"/>
      <c r="K96" s="1511"/>
      <c r="L96" s="1510"/>
    </row>
    <row r="97" spans="1:12" ht="20.100000000000001" customHeight="1" x14ac:dyDescent="0.25">
      <c r="A97" s="1511"/>
      <c r="B97" s="1511"/>
      <c r="C97" s="1511"/>
      <c r="D97" s="1511"/>
      <c r="E97" s="1511"/>
      <c r="F97" s="1511"/>
      <c r="G97" s="1511"/>
      <c r="H97" s="1511"/>
      <c r="I97" s="1511"/>
      <c r="J97" s="1511"/>
      <c r="K97" s="1511"/>
      <c r="L97" s="1510"/>
    </row>
    <row r="98" spans="1:12" ht="20.100000000000001" customHeight="1" x14ac:dyDescent="0.25">
      <c r="A98" s="1511"/>
      <c r="B98" s="1511"/>
      <c r="C98" s="1511"/>
      <c r="D98" s="1511"/>
      <c r="E98" s="1511"/>
      <c r="F98" s="1511"/>
      <c r="G98" s="1511"/>
      <c r="H98" s="1511"/>
      <c r="I98" s="1511"/>
      <c r="J98" s="1511"/>
      <c r="K98" s="1511"/>
      <c r="L98" s="1510"/>
    </row>
    <row r="99" spans="1:12" ht="20.100000000000001" customHeight="1" x14ac:dyDescent="0.25">
      <c r="A99" s="1511"/>
      <c r="B99" s="1511"/>
      <c r="C99" s="1511"/>
      <c r="D99" s="1511"/>
      <c r="E99" s="1511"/>
      <c r="F99" s="1511"/>
      <c r="G99" s="1511"/>
      <c r="H99" s="1511"/>
      <c r="I99" s="1511"/>
      <c r="J99" s="1511"/>
      <c r="K99" s="1511"/>
      <c r="L99" s="1510"/>
    </row>
    <row r="100" spans="1:12" ht="20.100000000000001" customHeight="1" x14ac:dyDescent="0.25">
      <c r="A100" s="1511"/>
      <c r="B100" s="1511"/>
      <c r="C100" s="1511"/>
      <c r="D100" s="1511"/>
      <c r="E100" s="1511"/>
      <c r="F100" s="1511"/>
      <c r="G100" s="1511"/>
      <c r="H100" s="1511"/>
      <c r="I100" s="1511"/>
      <c r="J100" s="1511"/>
      <c r="K100" s="1511"/>
      <c r="L100" s="1510"/>
    </row>
    <row r="101" spans="1:12" ht="20.100000000000001" customHeight="1" x14ac:dyDescent="0.25">
      <c r="A101" s="1511"/>
      <c r="B101" s="1511"/>
      <c r="C101" s="1511"/>
      <c r="D101" s="1511"/>
      <c r="E101" s="1511"/>
      <c r="F101" s="1511"/>
      <c r="G101" s="1511"/>
      <c r="H101" s="1511"/>
      <c r="I101" s="1511"/>
      <c r="J101" s="1511"/>
      <c r="K101" s="1511"/>
      <c r="L101" s="1510"/>
    </row>
    <row r="102" spans="1:12" ht="20.100000000000001" customHeight="1" x14ac:dyDescent="0.25">
      <c r="A102" s="1511"/>
      <c r="B102" s="1511"/>
      <c r="C102" s="1511"/>
      <c r="D102" s="1511"/>
      <c r="E102" s="1511"/>
      <c r="F102" s="1511"/>
      <c r="G102" s="1511"/>
      <c r="H102" s="1511"/>
      <c r="I102" s="1511"/>
      <c r="J102" s="1511"/>
      <c r="K102" s="1511"/>
      <c r="L102" s="1510"/>
    </row>
    <row r="103" spans="1:12" ht="20.100000000000001" customHeight="1" x14ac:dyDescent="0.25">
      <c r="A103" s="1511"/>
      <c r="B103" s="1511"/>
      <c r="C103" s="1511"/>
      <c r="D103" s="1511"/>
      <c r="E103" s="1511"/>
      <c r="F103" s="1511"/>
      <c r="G103" s="1511"/>
      <c r="H103" s="1511"/>
      <c r="I103" s="1511"/>
      <c r="J103" s="1511"/>
      <c r="K103" s="1511"/>
      <c r="L103" s="1510"/>
    </row>
    <row r="104" spans="1:12" ht="20.100000000000001" customHeight="1" x14ac:dyDescent="0.25">
      <c r="A104" s="1511"/>
      <c r="B104" s="1511"/>
      <c r="C104" s="1511"/>
      <c r="D104" s="1511"/>
      <c r="E104" s="1511"/>
      <c r="F104" s="1511"/>
      <c r="G104" s="1511"/>
      <c r="H104" s="1511"/>
      <c r="I104" s="1511"/>
      <c r="J104" s="1511"/>
      <c r="K104" s="1511"/>
      <c r="L104" s="1510"/>
    </row>
    <row r="105" spans="1:12" ht="20.100000000000001" customHeight="1" x14ac:dyDescent="0.25">
      <c r="A105" s="1511"/>
      <c r="B105" s="1511"/>
      <c r="C105" s="1511"/>
      <c r="D105" s="1511"/>
      <c r="E105" s="1511"/>
      <c r="F105" s="1511"/>
      <c r="G105" s="1511"/>
      <c r="H105" s="1511"/>
      <c r="I105" s="1511"/>
      <c r="J105" s="1511"/>
      <c r="K105" s="1511"/>
      <c r="L105" s="1510"/>
    </row>
    <row r="106" spans="1:12" ht="20.100000000000001" customHeight="1" x14ac:dyDescent="0.25">
      <c r="A106" s="1511"/>
      <c r="B106" s="1511"/>
      <c r="C106" s="1511"/>
      <c r="D106" s="1511"/>
      <c r="E106" s="1511"/>
      <c r="F106" s="1511"/>
      <c r="G106" s="1511"/>
      <c r="H106" s="1511"/>
      <c r="I106" s="1511"/>
      <c r="J106" s="1511"/>
      <c r="K106" s="1511"/>
      <c r="L106" s="1510"/>
    </row>
    <row r="107" spans="1:12" ht="20.100000000000001" customHeight="1" x14ac:dyDescent="0.25">
      <c r="A107" s="1511"/>
      <c r="B107" s="1511"/>
      <c r="C107" s="1511"/>
      <c r="D107" s="1511"/>
      <c r="E107" s="1511"/>
      <c r="F107" s="1511"/>
      <c r="G107" s="1511"/>
      <c r="H107" s="1511"/>
      <c r="I107" s="1511"/>
      <c r="J107" s="1511"/>
      <c r="K107" s="1511"/>
      <c r="L107" s="1510"/>
    </row>
    <row r="108" spans="1:12" ht="20.100000000000001" customHeight="1" x14ac:dyDescent="0.25">
      <c r="A108" s="1511"/>
      <c r="B108" s="1511"/>
      <c r="C108" s="1511"/>
      <c r="D108" s="1511"/>
      <c r="E108" s="1511"/>
      <c r="F108" s="1511"/>
      <c r="G108" s="1511"/>
      <c r="H108" s="1511"/>
      <c r="I108" s="1511"/>
      <c r="J108" s="1511"/>
      <c r="K108" s="1511"/>
      <c r="L108" s="1510"/>
    </row>
    <row r="109" spans="1:12" ht="20.100000000000001" customHeight="1" x14ac:dyDescent="0.25">
      <c r="A109" s="1511"/>
      <c r="B109" s="1511"/>
      <c r="C109" s="1511"/>
      <c r="D109" s="1511"/>
      <c r="E109" s="1511"/>
      <c r="F109" s="1511"/>
      <c r="G109" s="1511"/>
      <c r="H109" s="1511"/>
      <c r="I109" s="1511"/>
      <c r="J109" s="1511"/>
      <c r="K109" s="1511"/>
      <c r="L109" s="1510"/>
    </row>
    <row r="110" spans="1:12" ht="20.100000000000001" customHeight="1" x14ac:dyDescent="0.25">
      <c r="A110" s="1511"/>
      <c r="B110" s="1511"/>
      <c r="C110" s="1511"/>
      <c r="D110" s="1511"/>
      <c r="E110" s="1511"/>
      <c r="F110" s="1511"/>
      <c r="G110" s="1511"/>
      <c r="H110" s="1511"/>
      <c r="I110" s="1511"/>
      <c r="J110" s="1511"/>
      <c r="K110" s="1511"/>
      <c r="L110" s="1510"/>
    </row>
    <row r="111" spans="1:12" ht="20.100000000000001" customHeight="1" x14ac:dyDescent="0.25">
      <c r="A111" s="1511"/>
      <c r="B111" s="1511"/>
      <c r="C111" s="1511"/>
      <c r="D111" s="1511"/>
      <c r="E111" s="1511"/>
      <c r="F111" s="1511"/>
      <c r="G111" s="1511"/>
      <c r="H111" s="1511"/>
      <c r="I111" s="1511"/>
      <c r="J111" s="1511"/>
      <c r="K111" s="1511"/>
      <c r="L111" s="1510"/>
    </row>
    <row r="112" spans="1:12" ht="20.100000000000001" customHeight="1" x14ac:dyDescent="0.25">
      <c r="A112" s="1511"/>
      <c r="B112" s="1511"/>
      <c r="C112" s="1511"/>
      <c r="D112" s="1511"/>
      <c r="E112" s="1511"/>
      <c r="F112" s="1511"/>
      <c r="G112" s="1511"/>
      <c r="H112" s="1511"/>
      <c r="I112" s="1511"/>
      <c r="J112" s="1511"/>
      <c r="K112" s="1511"/>
      <c r="L112" s="1510"/>
    </row>
    <row r="113" spans="1:12" ht="20.100000000000001" customHeight="1" x14ac:dyDescent="0.25">
      <c r="A113" s="1511"/>
      <c r="B113" s="1511"/>
      <c r="C113" s="1511"/>
      <c r="D113" s="1511"/>
      <c r="E113" s="1511"/>
      <c r="F113" s="1511"/>
      <c r="G113" s="1511"/>
      <c r="H113" s="1511"/>
      <c r="I113" s="1511"/>
      <c r="J113" s="1511"/>
      <c r="K113" s="1511"/>
      <c r="L113" s="1510"/>
    </row>
    <row r="114" spans="1:12" ht="20.100000000000001" customHeight="1" x14ac:dyDescent="0.25">
      <c r="A114" s="1511"/>
      <c r="B114" s="1511"/>
      <c r="C114" s="1511"/>
      <c r="D114" s="1511"/>
      <c r="E114" s="1511"/>
      <c r="F114" s="1511"/>
      <c r="G114" s="1511"/>
      <c r="H114" s="1511"/>
      <c r="I114" s="1511"/>
      <c r="J114" s="1511"/>
      <c r="K114" s="1511"/>
      <c r="L114" s="1510"/>
    </row>
    <row r="115" spans="1:12" ht="20.100000000000001" customHeight="1" x14ac:dyDescent="0.25">
      <c r="A115" s="1511"/>
      <c r="B115" s="1511"/>
      <c r="C115" s="1511"/>
      <c r="D115" s="1511"/>
      <c r="E115" s="1511"/>
      <c r="F115" s="1511"/>
      <c r="G115" s="1511"/>
      <c r="H115" s="1511"/>
      <c r="I115" s="1511"/>
      <c r="J115" s="1511"/>
      <c r="K115" s="1511"/>
      <c r="L115" s="1510"/>
    </row>
    <row r="116" spans="1:12" ht="20.100000000000001" customHeight="1" x14ac:dyDescent="0.25">
      <c r="A116" s="1511"/>
      <c r="B116" s="1511"/>
      <c r="C116" s="1511"/>
      <c r="D116" s="1511"/>
      <c r="E116" s="1511"/>
      <c r="F116" s="1511"/>
      <c r="G116" s="1511"/>
      <c r="H116" s="1511"/>
      <c r="I116" s="1511"/>
      <c r="J116" s="1511"/>
      <c r="K116" s="1511"/>
      <c r="L116" s="1510"/>
    </row>
    <row r="117" spans="1:12" ht="20.100000000000001" customHeight="1" x14ac:dyDescent="0.25">
      <c r="A117" s="1511"/>
      <c r="B117" s="1511"/>
      <c r="C117" s="1511"/>
      <c r="D117" s="1511"/>
      <c r="E117" s="1511"/>
      <c r="F117" s="1511"/>
      <c r="G117" s="1511"/>
      <c r="H117" s="1511"/>
      <c r="I117" s="1511"/>
      <c r="J117" s="1511"/>
      <c r="K117" s="1511"/>
      <c r="L117" s="1510"/>
    </row>
    <row r="118" spans="1:12" ht="20.100000000000001" customHeight="1" x14ac:dyDescent="0.25">
      <c r="A118" s="1511"/>
      <c r="B118" s="1511"/>
      <c r="C118" s="1511"/>
      <c r="D118" s="1511"/>
      <c r="E118" s="1511"/>
      <c r="F118" s="1511"/>
      <c r="G118" s="1511"/>
      <c r="H118" s="1511"/>
      <c r="I118" s="1511"/>
      <c r="J118" s="1511"/>
      <c r="K118" s="1511"/>
      <c r="L118" s="1510"/>
    </row>
    <row r="119" spans="1:12" ht="20.100000000000001" customHeight="1" x14ac:dyDescent="0.25">
      <c r="A119" s="1511"/>
      <c r="B119" s="1511"/>
      <c r="C119" s="1511"/>
      <c r="D119" s="1511"/>
      <c r="E119" s="1511"/>
      <c r="F119" s="1511"/>
      <c r="G119" s="1511"/>
      <c r="H119" s="1511"/>
      <c r="I119" s="1511"/>
      <c r="J119" s="1511"/>
      <c r="K119" s="1511"/>
      <c r="L119" s="1510"/>
    </row>
    <row r="120" spans="1:12" ht="20.100000000000001" customHeight="1" x14ac:dyDescent="0.25">
      <c r="A120" s="1511"/>
      <c r="B120" s="1511"/>
      <c r="C120" s="1511"/>
      <c r="D120" s="1511"/>
      <c r="E120" s="1511"/>
      <c r="F120" s="1511"/>
      <c r="G120" s="1511"/>
      <c r="H120" s="1511"/>
      <c r="I120" s="1511"/>
      <c r="J120" s="1511"/>
      <c r="K120" s="1511"/>
      <c r="L120" s="1510"/>
    </row>
    <row r="121" spans="1:12" ht="20.100000000000001" customHeight="1" x14ac:dyDescent="0.25">
      <c r="A121" s="1511"/>
      <c r="B121" s="1511"/>
      <c r="C121" s="1511"/>
      <c r="D121" s="1511"/>
      <c r="E121" s="1511"/>
      <c r="F121" s="1511"/>
      <c r="G121" s="1511"/>
      <c r="H121" s="1511"/>
      <c r="I121" s="1511"/>
      <c r="J121" s="1511"/>
      <c r="K121" s="1511"/>
      <c r="L121" s="1510"/>
    </row>
    <row r="122" spans="1:12" ht="20.100000000000001" customHeight="1" x14ac:dyDescent="0.25">
      <c r="A122" s="1511"/>
      <c r="B122" s="1511"/>
      <c r="C122" s="1511"/>
      <c r="D122" s="1511"/>
      <c r="E122" s="1511"/>
      <c r="F122" s="1511"/>
      <c r="G122" s="1511"/>
      <c r="H122" s="1511"/>
      <c r="I122" s="1511"/>
      <c r="J122" s="1511"/>
      <c r="K122" s="1511"/>
      <c r="L122" s="1510"/>
    </row>
    <row r="123" spans="1:12" ht="20.100000000000001" customHeight="1" x14ac:dyDescent="0.25">
      <c r="A123" s="1511"/>
      <c r="B123" s="1511"/>
      <c r="C123" s="1511"/>
      <c r="D123" s="1511"/>
      <c r="E123" s="1511"/>
      <c r="F123" s="1511"/>
      <c r="G123" s="1511"/>
      <c r="H123" s="1511"/>
      <c r="I123" s="1511"/>
      <c r="J123" s="1511"/>
      <c r="K123" s="1511"/>
      <c r="L123" s="1510"/>
    </row>
    <row r="124" spans="1:12" ht="20.100000000000001" customHeight="1" x14ac:dyDescent="0.25">
      <c r="A124" s="1511"/>
      <c r="B124" s="1511"/>
      <c r="C124" s="1511"/>
      <c r="D124" s="1511"/>
      <c r="E124" s="1511"/>
      <c r="F124" s="1511"/>
      <c r="G124" s="1511"/>
      <c r="H124" s="1511"/>
      <c r="I124" s="1511"/>
      <c r="J124" s="1511"/>
      <c r="K124" s="1511"/>
      <c r="L124" s="1510"/>
    </row>
    <row r="125" spans="1:12" ht="20.100000000000001" customHeight="1" x14ac:dyDescent="0.25">
      <c r="A125" s="1511"/>
      <c r="B125" s="1511"/>
      <c r="C125" s="1511"/>
      <c r="D125" s="1511"/>
      <c r="E125" s="1511"/>
      <c r="F125" s="1511"/>
      <c r="G125" s="1511"/>
      <c r="H125" s="1511"/>
      <c r="I125" s="1511"/>
      <c r="J125" s="1511"/>
      <c r="K125" s="1511"/>
      <c r="L125" s="1510"/>
    </row>
    <row r="126" spans="1:12" ht="20.100000000000001" customHeight="1" x14ac:dyDescent="0.25">
      <c r="A126" s="1511"/>
      <c r="B126" s="1511"/>
      <c r="C126" s="1511"/>
      <c r="D126" s="1511"/>
      <c r="E126" s="1511"/>
      <c r="F126" s="1511"/>
      <c r="G126" s="1511"/>
      <c r="H126" s="1511"/>
      <c r="I126" s="1511"/>
      <c r="J126" s="1511"/>
      <c r="K126" s="1511"/>
      <c r="L126" s="1510"/>
    </row>
    <row r="127" spans="1:12" ht="20.100000000000001" customHeight="1" x14ac:dyDescent="0.25">
      <c r="A127" s="1511"/>
      <c r="B127" s="1511"/>
      <c r="C127" s="1511"/>
      <c r="D127" s="1511"/>
      <c r="E127" s="1511"/>
      <c r="F127" s="1511"/>
      <c r="G127" s="1511"/>
      <c r="H127" s="1511"/>
      <c r="I127" s="1511"/>
      <c r="J127" s="1511"/>
      <c r="K127" s="1511"/>
      <c r="L127" s="1510"/>
    </row>
    <row r="128" spans="1:12" ht="20.100000000000001" customHeight="1" x14ac:dyDescent="0.25">
      <c r="A128" s="1511"/>
      <c r="B128" s="1511"/>
      <c r="C128" s="1511"/>
      <c r="D128" s="1511"/>
      <c r="E128" s="1511"/>
      <c r="F128" s="1511"/>
      <c r="G128" s="1511"/>
      <c r="H128" s="1511"/>
      <c r="I128" s="1511"/>
      <c r="J128" s="1511"/>
      <c r="K128" s="1511"/>
      <c r="L128" s="1510"/>
    </row>
    <row r="129" spans="1:12" ht="20.100000000000001" customHeight="1" x14ac:dyDescent="0.25">
      <c r="A129" s="1511"/>
      <c r="B129" s="1511"/>
      <c r="C129" s="1511"/>
      <c r="D129" s="1511"/>
      <c r="E129" s="1511"/>
      <c r="F129" s="1511"/>
      <c r="G129" s="1511"/>
      <c r="H129" s="1511"/>
      <c r="I129" s="1511"/>
      <c r="J129" s="1511"/>
      <c r="K129" s="1511"/>
      <c r="L129" s="1510"/>
    </row>
    <row r="130" spans="1:12" ht="20.100000000000001" customHeight="1" x14ac:dyDescent="0.25">
      <c r="A130" s="1511"/>
      <c r="B130" s="1511"/>
      <c r="C130" s="1511"/>
      <c r="D130" s="1511"/>
      <c r="E130" s="1511"/>
      <c r="F130" s="1511"/>
      <c r="G130" s="1511"/>
      <c r="H130" s="1511"/>
      <c r="I130" s="1511"/>
      <c r="J130" s="1511"/>
      <c r="K130" s="1511"/>
      <c r="L130" s="1510"/>
    </row>
    <row r="131" spans="1:12" ht="20.100000000000001" customHeight="1" x14ac:dyDescent="0.25">
      <c r="A131" s="1511"/>
      <c r="B131" s="1511"/>
      <c r="C131" s="1511"/>
      <c r="D131" s="1511"/>
      <c r="E131" s="1511"/>
      <c r="F131" s="1511"/>
      <c r="G131" s="1511"/>
      <c r="H131" s="1511"/>
      <c r="I131" s="1511"/>
      <c r="J131" s="1511"/>
      <c r="K131" s="1511"/>
      <c r="L131" s="1510"/>
    </row>
    <row r="132" spans="1:12" ht="20.100000000000001" customHeight="1" x14ac:dyDescent="0.25">
      <c r="A132" s="1511"/>
      <c r="B132" s="1511"/>
      <c r="C132" s="1511"/>
      <c r="D132" s="1511"/>
      <c r="E132" s="1511"/>
      <c r="F132" s="1511"/>
      <c r="G132" s="1511"/>
      <c r="H132" s="1511"/>
      <c r="I132" s="1511"/>
      <c r="J132" s="1511"/>
      <c r="K132" s="1511"/>
      <c r="L132" s="1510"/>
    </row>
    <row r="133" spans="1:12" ht="20.100000000000001" customHeight="1" x14ac:dyDescent="0.25">
      <c r="A133" s="1511"/>
      <c r="B133" s="1511"/>
      <c r="C133" s="1511"/>
      <c r="D133" s="1511"/>
      <c r="E133" s="1511"/>
      <c r="F133" s="1511"/>
      <c r="G133" s="1511"/>
      <c r="H133" s="1511"/>
      <c r="I133" s="1511"/>
      <c r="J133" s="1511"/>
      <c r="K133" s="1511"/>
      <c r="L133" s="1510"/>
    </row>
    <row r="134" spans="1:12" ht="20.100000000000001" customHeight="1" x14ac:dyDescent="0.25">
      <c r="A134" s="1511"/>
      <c r="B134" s="1511"/>
      <c r="C134" s="1511"/>
      <c r="D134" s="1511"/>
      <c r="E134" s="1511"/>
      <c r="F134" s="1511"/>
      <c r="G134" s="1511"/>
      <c r="H134" s="1511"/>
      <c r="I134" s="1511"/>
      <c r="J134" s="1511"/>
      <c r="K134" s="1511"/>
      <c r="L134" s="1510"/>
    </row>
    <row r="135" spans="1:12" ht="20.100000000000001" customHeight="1" x14ac:dyDescent="0.25">
      <c r="A135" s="1511"/>
      <c r="B135" s="1511"/>
      <c r="C135" s="1511"/>
      <c r="D135" s="1511"/>
      <c r="E135" s="1511"/>
      <c r="F135" s="1511"/>
      <c r="G135" s="1511"/>
      <c r="H135" s="1511"/>
      <c r="I135" s="1511"/>
      <c r="J135" s="1511"/>
      <c r="K135" s="1511"/>
      <c r="L135" s="1510"/>
    </row>
    <row r="136" spans="1:12" ht="20.100000000000001" customHeight="1" x14ac:dyDescent="0.25">
      <c r="A136" s="1511"/>
      <c r="B136" s="1511"/>
      <c r="C136" s="1511"/>
      <c r="D136" s="1511"/>
      <c r="E136" s="1511"/>
      <c r="F136" s="1511"/>
      <c r="G136" s="1511"/>
      <c r="H136" s="1511"/>
      <c r="I136" s="1511"/>
      <c r="J136" s="1511"/>
      <c r="K136" s="1511"/>
      <c r="L136" s="1510"/>
    </row>
    <row r="137" spans="1:12" ht="20.100000000000001" customHeight="1" x14ac:dyDescent="0.25">
      <c r="A137" s="1511"/>
      <c r="B137" s="1511"/>
      <c r="C137" s="1511"/>
      <c r="D137" s="1511"/>
      <c r="E137" s="1511"/>
      <c r="F137" s="1511"/>
      <c r="G137" s="1511"/>
      <c r="H137" s="1511"/>
      <c r="I137" s="1511"/>
      <c r="J137" s="1511"/>
      <c r="K137" s="1511"/>
      <c r="L137" s="1510"/>
    </row>
    <row r="138" spans="1:12" ht="20.100000000000001" customHeight="1" x14ac:dyDescent="0.25">
      <c r="A138" s="1511"/>
      <c r="B138" s="1511"/>
      <c r="C138" s="1511"/>
      <c r="D138" s="1511"/>
      <c r="E138" s="1511"/>
      <c r="F138" s="1511"/>
      <c r="G138" s="1511"/>
      <c r="H138" s="1511"/>
      <c r="I138" s="1511"/>
      <c r="J138" s="1511"/>
      <c r="K138" s="1511"/>
      <c r="L138" s="1510"/>
    </row>
    <row r="139" spans="1:12" ht="20.100000000000001" customHeight="1" x14ac:dyDescent="0.25">
      <c r="A139" s="1511"/>
      <c r="B139" s="1511"/>
      <c r="C139" s="1511"/>
      <c r="D139" s="1511"/>
      <c r="E139" s="1511"/>
      <c r="F139" s="1511"/>
      <c r="G139" s="1511"/>
      <c r="H139" s="1511"/>
      <c r="I139" s="1511"/>
      <c r="J139" s="1511"/>
      <c r="K139" s="1511"/>
      <c r="L139" s="1510"/>
    </row>
    <row r="140" spans="1:12" ht="20.100000000000001" customHeight="1" x14ac:dyDescent="0.25">
      <c r="A140" s="1511"/>
      <c r="B140" s="1511"/>
      <c r="C140" s="1511"/>
      <c r="D140" s="1511"/>
      <c r="E140" s="1511"/>
      <c r="F140" s="1511"/>
      <c r="G140" s="1511"/>
      <c r="H140" s="1511"/>
      <c r="I140" s="1511"/>
      <c r="J140" s="1511"/>
      <c r="K140" s="1511"/>
      <c r="L140" s="1510"/>
    </row>
    <row r="141" spans="1:12" ht="20.100000000000001" customHeight="1" x14ac:dyDescent="0.25">
      <c r="A141" s="1511"/>
      <c r="B141" s="1511"/>
      <c r="C141" s="1511"/>
      <c r="D141" s="1511"/>
      <c r="E141" s="1511"/>
      <c r="F141" s="1511"/>
      <c r="G141" s="1511"/>
      <c r="H141" s="1511"/>
      <c r="I141" s="1511"/>
      <c r="J141" s="1511"/>
      <c r="K141" s="1511"/>
      <c r="L141" s="1510"/>
    </row>
    <row r="142" spans="1:12" ht="20.100000000000001" customHeight="1" x14ac:dyDescent="0.25">
      <c r="A142" s="1511"/>
      <c r="B142" s="1511"/>
      <c r="C142" s="1511"/>
      <c r="D142" s="1511"/>
      <c r="E142" s="1511"/>
      <c r="F142" s="1511"/>
      <c r="G142" s="1511"/>
      <c r="H142" s="1511"/>
      <c r="I142" s="1511"/>
      <c r="J142" s="1511"/>
      <c r="K142" s="1511"/>
      <c r="L142" s="1510"/>
    </row>
    <row r="143" spans="1:12" ht="20.100000000000001" customHeight="1" x14ac:dyDescent="0.25">
      <c r="A143" s="1511"/>
      <c r="B143" s="1511"/>
      <c r="C143" s="1511"/>
      <c r="D143" s="1511"/>
      <c r="E143" s="1511"/>
      <c r="F143" s="1511"/>
      <c r="G143" s="1511"/>
      <c r="H143" s="1511"/>
      <c r="I143" s="1511"/>
      <c r="J143" s="1511"/>
      <c r="K143" s="1511"/>
      <c r="L143" s="1510"/>
    </row>
    <row r="144" spans="1:12" ht="20.100000000000001" customHeight="1" x14ac:dyDescent="0.25">
      <c r="A144" s="1511"/>
      <c r="B144" s="1511"/>
      <c r="C144" s="1511"/>
      <c r="D144" s="1511"/>
      <c r="E144" s="1511"/>
      <c r="F144" s="1511"/>
      <c r="G144" s="1511"/>
      <c r="H144" s="1511"/>
      <c r="I144" s="1511"/>
      <c r="J144" s="1511"/>
      <c r="K144" s="1511"/>
      <c r="L144" s="1510"/>
    </row>
    <row r="145" spans="1:12" ht="20.100000000000001" customHeight="1" x14ac:dyDescent="0.25">
      <c r="A145" s="1511"/>
      <c r="B145" s="1511"/>
      <c r="C145" s="1511"/>
      <c r="D145" s="1511"/>
      <c r="E145" s="1511"/>
      <c r="F145" s="1511"/>
      <c r="G145" s="1511"/>
      <c r="H145" s="1511"/>
      <c r="I145" s="1511"/>
      <c r="J145" s="1511"/>
      <c r="K145" s="1511"/>
      <c r="L145" s="1510"/>
    </row>
    <row r="146" spans="1:12" ht="20.100000000000001" customHeight="1" x14ac:dyDescent="0.25">
      <c r="A146" s="1511"/>
      <c r="B146" s="1511"/>
      <c r="C146" s="1511"/>
      <c r="D146" s="1511"/>
      <c r="E146" s="1511"/>
      <c r="F146" s="1511"/>
      <c r="G146" s="1511"/>
      <c r="H146" s="1511"/>
      <c r="I146" s="1511"/>
      <c r="J146" s="1511"/>
      <c r="K146" s="1511"/>
      <c r="L146" s="1510"/>
    </row>
    <row r="147" spans="1:12" ht="20.100000000000001" customHeight="1" x14ac:dyDescent="0.25">
      <c r="A147" s="1511"/>
      <c r="B147" s="1511"/>
      <c r="C147" s="1511"/>
      <c r="D147" s="1511"/>
      <c r="E147" s="1511"/>
      <c r="F147" s="1511"/>
      <c r="G147" s="1511"/>
      <c r="H147" s="1511"/>
      <c r="I147" s="1511"/>
      <c r="J147" s="1511"/>
      <c r="K147" s="1511"/>
      <c r="L147" s="1510"/>
    </row>
    <row r="148" spans="1:12" ht="20.100000000000001" customHeight="1" x14ac:dyDescent="0.25">
      <c r="A148" s="1511"/>
      <c r="B148" s="1511"/>
      <c r="C148" s="1511"/>
      <c r="D148" s="1511"/>
      <c r="E148" s="1511"/>
      <c r="F148" s="1511"/>
      <c r="G148" s="1511"/>
      <c r="H148" s="1511"/>
      <c r="I148" s="1511"/>
      <c r="J148" s="1511"/>
      <c r="K148" s="1511"/>
      <c r="L148" s="1510"/>
    </row>
    <row r="149" spans="1:12" ht="20.100000000000001" customHeight="1" x14ac:dyDescent="0.25">
      <c r="A149" s="1511"/>
      <c r="B149" s="1511"/>
      <c r="C149" s="1511"/>
      <c r="D149" s="1511"/>
      <c r="E149" s="1511"/>
      <c r="F149" s="1511"/>
      <c r="G149" s="1511"/>
      <c r="H149" s="1511"/>
      <c r="I149" s="1511"/>
      <c r="J149" s="1511"/>
      <c r="K149" s="1511"/>
      <c r="L149" s="1510"/>
    </row>
    <row r="150" spans="1:12" ht="20.100000000000001" customHeight="1" x14ac:dyDescent="0.25">
      <c r="A150" s="1511"/>
      <c r="B150" s="1511"/>
      <c r="C150" s="1511"/>
      <c r="D150" s="1511"/>
      <c r="E150" s="1511"/>
      <c r="F150" s="1511"/>
      <c r="G150" s="1511"/>
      <c r="H150" s="1511"/>
      <c r="I150" s="1511"/>
      <c r="J150" s="1511"/>
      <c r="K150" s="1511"/>
      <c r="L150" s="1510"/>
    </row>
    <row r="151" spans="1:12" ht="20.100000000000001" customHeight="1" x14ac:dyDescent="0.25">
      <c r="A151" s="1511"/>
      <c r="B151" s="1511"/>
      <c r="C151" s="1511"/>
      <c r="D151" s="1511"/>
      <c r="E151" s="1511"/>
      <c r="F151" s="1511"/>
      <c r="G151" s="1511"/>
      <c r="H151" s="1511"/>
      <c r="I151" s="1511"/>
      <c r="J151" s="1511"/>
      <c r="K151" s="1511"/>
      <c r="L151" s="1510"/>
    </row>
    <row r="152" spans="1:12" ht="20.100000000000001" customHeight="1" x14ac:dyDescent="0.25">
      <c r="A152" s="1511"/>
      <c r="B152" s="1511"/>
      <c r="C152" s="1511"/>
      <c r="D152" s="1511"/>
      <c r="E152" s="1511"/>
      <c r="F152" s="1511"/>
      <c r="G152" s="1511"/>
      <c r="H152" s="1511"/>
      <c r="I152" s="1511"/>
      <c r="J152" s="1511"/>
      <c r="K152" s="1511"/>
      <c r="L152" s="1510"/>
    </row>
    <row r="153" spans="1:12" ht="20.100000000000001" customHeight="1" x14ac:dyDescent="0.25">
      <c r="A153" s="1511"/>
      <c r="B153" s="1511"/>
      <c r="C153" s="1511"/>
      <c r="D153" s="1511"/>
      <c r="E153" s="1511"/>
      <c r="F153" s="1511"/>
      <c r="G153" s="1511"/>
      <c r="H153" s="1511"/>
      <c r="I153" s="1511"/>
      <c r="J153" s="1511"/>
      <c r="K153" s="1511"/>
      <c r="L153" s="1510"/>
    </row>
    <row r="154" spans="1:12" ht="20.100000000000001" customHeight="1" x14ac:dyDescent="0.25">
      <c r="A154" s="1511"/>
      <c r="B154" s="1511"/>
      <c r="C154" s="1511"/>
      <c r="D154" s="1511"/>
      <c r="E154" s="1511"/>
      <c r="F154" s="1511"/>
      <c r="G154" s="1511"/>
      <c r="H154" s="1511"/>
      <c r="I154" s="1511"/>
      <c r="J154" s="1511"/>
      <c r="K154" s="1511"/>
      <c r="L154" s="1510"/>
    </row>
    <row r="155" spans="1:12" ht="20.100000000000001" customHeight="1" x14ac:dyDescent="0.25">
      <c r="A155" s="1511"/>
      <c r="B155" s="1511"/>
      <c r="C155" s="1511"/>
      <c r="D155" s="1511"/>
      <c r="E155" s="1511"/>
      <c r="F155" s="1511"/>
      <c r="G155" s="1511"/>
      <c r="H155" s="1511"/>
      <c r="I155" s="1511"/>
      <c r="J155" s="1511"/>
      <c r="K155" s="1511"/>
      <c r="L155" s="1510"/>
    </row>
    <row r="156" spans="1:12" ht="20.100000000000001" customHeight="1" x14ac:dyDescent="0.25">
      <c r="A156" s="1511"/>
      <c r="B156" s="1511"/>
      <c r="C156" s="1511"/>
      <c r="D156" s="1511"/>
      <c r="E156" s="1511"/>
      <c r="F156" s="1511"/>
      <c r="G156" s="1511"/>
      <c r="H156" s="1511"/>
      <c r="I156" s="1511"/>
      <c r="J156" s="1511"/>
      <c r="K156" s="1511"/>
      <c r="L156" s="1510"/>
    </row>
    <row r="157" spans="1:12" ht="20.100000000000001" customHeight="1" x14ac:dyDescent="0.25">
      <c r="A157" s="1511"/>
      <c r="B157" s="1511"/>
      <c r="C157" s="1511"/>
      <c r="D157" s="1511"/>
      <c r="E157" s="1511"/>
      <c r="F157" s="1511"/>
      <c r="G157" s="1511"/>
      <c r="H157" s="1511"/>
      <c r="I157" s="1511"/>
      <c r="J157" s="1511"/>
      <c r="K157" s="1511"/>
      <c r="L157" s="1510"/>
    </row>
    <row r="158" spans="1:12" ht="20.100000000000001" customHeight="1" x14ac:dyDescent="0.25">
      <c r="A158" s="1511"/>
      <c r="B158" s="1511"/>
      <c r="C158" s="1511"/>
      <c r="D158" s="1511"/>
      <c r="E158" s="1511"/>
      <c r="F158" s="1511"/>
      <c r="G158" s="1511"/>
      <c r="H158" s="1511"/>
      <c r="I158" s="1511"/>
      <c r="J158" s="1511"/>
      <c r="K158" s="1511"/>
      <c r="L158" s="1510"/>
    </row>
    <row r="159" spans="1:12" ht="20.100000000000001" customHeight="1" x14ac:dyDescent="0.25">
      <c r="A159" s="1511"/>
      <c r="B159" s="1511"/>
      <c r="C159" s="1511"/>
      <c r="D159" s="1511"/>
      <c r="E159" s="1511"/>
      <c r="F159" s="1511"/>
      <c r="G159" s="1511"/>
      <c r="H159" s="1511"/>
      <c r="I159" s="1511"/>
      <c r="J159" s="1511"/>
      <c r="K159" s="1511"/>
      <c r="L159" s="1510"/>
    </row>
    <row r="160" spans="1:12" ht="20.100000000000001" customHeight="1" x14ac:dyDescent="0.25">
      <c r="A160" s="1511"/>
      <c r="B160" s="1511"/>
      <c r="C160" s="1511"/>
      <c r="D160" s="1511"/>
      <c r="E160" s="1511"/>
      <c r="F160" s="1511"/>
      <c r="G160" s="1511"/>
      <c r="H160" s="1511"/>
      <c r="I160" s="1511"/>
      <c r="J160" s="1511"/>
      <c r="K160" s="1511"/>
      <c r="L160" s="1510"/>
    </row>
    <row r="161" spans="1:12" ht="20.100000000000001" customHeight="1" x14ac:dyDescent="0.25">
      <c r="A161" s="1511"/>
      <c r="B161" s="1511"/>
      <c r="C161" s="1511"/>
      <c r="D161" s="1511"/>
      <c r="E161" s="1511"/>
      <c r="F161" s="1511"/>
      <c r="G161" s="1511"/>
      <c r="H161" s="1511"/>
      <c r="I161" s="1511"/>
      <c r="J161" s="1511"/>
      <c r="K161" s="1511"/>
      <c r="L161" s="1510"/>
    </row>
    <row r="162" spans="1:12" ht="20.100000000000001" customHeight="1" x14ac:dyDescent="0.25">
      <c r="A162" s="1511"/>
      <c r="B162" s="1511"/>
      <c r="C162" s="1511"/>
      <c r="D162" s="1511"/>
      <c r="E162" s="1511"/>
      <c r="F162" s="1511"/>
      <c r="G162" s="1511"/>
      <c r="H162" s="1511"/>
      <c r="I162" s="1511"/>
      <c r="J162" s="1511"/>
      <c r="K162" s="1511"/>
      <c r="L162" s="1510"/>
    </row>
    <row r="163" spans="1:12" ht="20.100000000000001" customHeight="1" x14ac:dyDescent="0.25">
      <c r="A163" s="1511"/>
      <c r="B163" s="1511"/>
      <c r="C163" s="1511"/>
      <c r="D163" s="1511"/>
      <c r="E163" s="1511"/>
      <c r="F163" s="1511"/>
      <c r="G163" s="1511"/>
      <c r="H163" s="1511"/>
      <c r="I163" s="1511"/>
      <c r="J163" s="1511"/>
      <c r="K163" s="1511"/>
      <c r="L163" s="1510"/>
    </row>
    <row r="164" spans="1:12" ht="20.100000000000001" customHeight="1" x14ac:dyDescent="0.25">
      <c r="A164" s="1511"/>
      <c r="B164" s="1511"/>
      <c r="C164" s="1511"/>
      <c r="D164" s="1511"/>
      <c r="E164" s="1511"/>
      <c r="F164" s="1511"/>
      <c r="G164" s="1511"/>
      <c r="H164" s="1511"/>
      <c r="I164" s="1511"/>
      <c r="J164" s="1511"/>
      <c r="K164" s="1511"/>
      <c r="L164" s="1510"/>
    </row>
    <row r="165" spans="1:12" ht="20.100000000000001" customHeight="1" x14ac:dyDescent="0.25">
      <c r="A165" s="1511"/>
      <c r="B165" s="1511"/>
      <c r="C165" s="1511"/>
      <c r="D165" s="1511"/>
      <c r="E165" s="1511"/>
      <c r="F165" s="1511"/>
      <c r="G165" s="1511"/>
      <c r="H165" s="1511"/>
      <c r="I165" s="1511"/>
      <c r="J165" s="1511"/>
      <c r="K165" s="1511"/>
      <c r="L165" s="1510"/>
    </row>
    <row r="166" spans="1:12" ht="20.100000000000001" customHeight="1" x14ac:dyDescent="0.25">
      <c r="A166" s="1511"/>
      <c r="B166" s="1511"/>
      <c r="C166" s="1511"/>
      <c r="D166" s="1511"/>
      <c r="E166" s="1511"/>
      <c r="F166" s="1511"/>
      <c r="G166" s="1511"/>
      <c r="H166" s="1511"/>
      <c r="I166" s="1511"/>
      <c r="J166" s="1511"/>
      <c r="K166" s="1511"/>
      <c r="L166" s="1510"/>
    </row>
    <row r="167" spans="1:12" ht="20.100000000000001" customHeight="1" x14ac:dyDescent="0.25">
      <c r="A167" s="1511"/>
      <c r="B167" s="1511"/>
      <c r="C167" s="1511"/>
      <c r="D167" s="1511"/>
      <c r="E167" s="1511"/>
      <c r="F167" s="1511"/>
      <c r="G167" s="1511"/>
      <c r="H167" s="1511"/>
      <c r="I167" s="1511"/>
      <c r="J167" s="1511"/>
      <c r="K167" s="1511"/>
      <c r="L167" s="1510"/>
    </row>
    <row r="168" spans="1:12" ht="20.100000000000001" customHeight="1" x14ac:dyDescent="0.25">
      <c r="A168" s="1511"/>
      <c r="B168" s="1511"/>
      <c r="C168" s="1511"/>
      <c r="D168" s="1511"/>
      <c r="E168" s="1511"/>
      <c r="F168" s="1511"/>
      <c r="G168" s="1511"/>
      <c r="H168" s="1511"/>
      <c r="I168" s="1511"/>
      <c r="J168" s="1511"/>
      <c r="K168" s="1511"/>
      <c r="L168" s="1510"/>
    </row>
    <row r="169" spans="1:12" ht="20.100000000000001" customHeight="1" x14ac:dyDescent="0.25">
      <c r="A169" s="1511"/>
      <c r="B169" s="1511"/>
      <c r="C169" s="1511"/>
      <c r="D169" s="1511"/>
      <c r="E169" s="1511"/>
      <c r="F169" s="1511"/>
      <c r="G169" s="1511"/>
      <c r="H169" s="1511"/>
      <c r="I169" s="1511"/>
      <c r="J169" s="1511"/>
      <c r="K169" s="1511"/>
      <c r="L169" s="1510"/>
    </row>
    <row r="170" spans="1:12" ht="20.100000000000001" customHeight="1" x14ac:dyDescent="0.25">
      <c r="A170" s="1511"/>
      <c r="B170" s="1511"/>
      <c r="C170" s="1511"/>
      <c r="D170" s="1511"/>
      <c r="E170" s="1511"/>
      <c r="F170" s="1511"/>
      <c r="G170" s="1511"/>
      <c r="H170" s="1511"/>
      <c r="I170" s="1511"/>
      <c r="J170" s="1511"/>
      <c r="K170" s="1511"/>
      <c r="L170" s="1510"/>
    </row>
    <row r="171" spans="1:12" ht="20.100000000000001" customHeight="1" x14ac:dyDescent="0.25">
      <c r="A171" s="1511"/>
      <c r="B171" s="1511"/>
      <c r="C171" s="1511"/>
      <c r="D171" s="1511"/>
      <c r="E171" s="1511"/>
      <c r="F171" s="1511"/>
      <c r="G171" s="1511"/>
      <c r="H171" s="1511"/>
      <c r="I171" s="1511"/>
      <c r="J171" s="1511"/>
      <c r="K171" s="1511"/>
      <c r="L171" s="1510"/>
    </row>
    <row r="172" spans="1:12" ht="20.100000000000001" customHeight="1" x14ac:dyDescent="0.25">
      <c r="A172" s="1511"/>
      <c r="B172" s="1511"/>
      <c r="C172" s="1511"/>
      <c r="D172" s="1511"/>
      <c r="E172" s="1511"/>
      <c r="F172" s="1511"/>
      <c r="G172" s="1511"/>
      <c r="H172" s="1511"/>
      <c r="I172" s="1511"/>
      <c r="J172" s="1511"/>
      <c r="K172" s="1511"/>
      <c r="L172" s="1510"/>
    </row>
    <row r="173" spans="1:12" ht="20.100000000000001" customHeight="1" x14ac:dyDescent="0.25">
      <c r="A173" s="1511"/>
      <c r="B173" s="1511"/>
      <c r="C173" s="1511"/>
      <c r="D173" s="1511"/>
      <c r="E173" s="1511"/>
      <c r="F173" s="1511"/>
      <c r="G173" s="1511"/>
      <c r="H173" s="1511"/>
      <c r="I173" s="1511"/>
      <c r="J173" s="1511"/>
      <c r="K173" s="1511"/>
      <c r="L173" s="1510"/>
    </row>
    <row r="174" spans="1:12" ht="20.100000000000001" customHeight="1" x14ac:dyDescent="0.25">
      <c r="A174" s="1511"/>
      <c r="B174" s="1511"/>
      <c r="C174" s="1511"/>
      <c r="D174" s="1511"/>
      <c r="E174" s="1511"/>
      <c r="F174" s="1511"/>
      <c r="G174" s="1511"/>
      <c r="H174" s="1511"/>
      <c r="I174" s="1511"/>
      <c r="J174" s="1511"/>
      <c r="K174" s="1511"/>
      <c r="L174" s="1510"/>
    </row>
    <row r="175" spans="1:12" ht="20.100000000000001" customHeight="1" x14ac:dyDescent="0.25">
      <c r="A175" s="1511"/>
      <c r="B175" s="1511"/>
      <c r="C175" s="1511"/>
      <c r="D175" s="1511"/>
      <c r="E175" s="1511"/>
      <c r="F175" s="1511"/>
      <c r="G175" s="1511"/>
      <c r="H175" s="1511"/>
      <c r="I175" s="1511"/>
      <c r="J175" s="1511"/>
      <c r="K175" s="1511"/>
      <c r="L175" s="1510"/>
    </row>
    <row r="176" spans="1:12" ht="20.100000000000001" customHeight="1" x14ac:dyDescent="0.25">
      <c r="A176" s="1511"/>
      <c r="B176" s="1511"/>
      <c r="C176" s="1511"/>
      <c r="D176" s="1511"/>
      <c r="E176" s="1511"/>
      <c r="F176" s="1511"/>
      <c r="G176" s="1511"/>
      <c r="H176" s="1511"/>
      <c r="I176" s="1511"/>
      <c r="J176" s="1511"/>
      <c r="K176" s="1511"/>
      <c r="L176" s="1510"/>
    </row>
    <row r="177" spans="1:12" ht="20.100000000000001" customHeight="1" x14ac:dyDescent="0.25">
      <c r="A177" s="1511"/>
      <c r="B177" s="1511"/>
      <c r="C177" s="1511"/>
      <c r="D177" s="1511"/>
      <c r="E177" s="1511"/>
      <c r="F177" s="1511"/>
      <c r="G177" s="1511"/>
      <c r="H177" s="1511"/>
      <c r="I177" s="1511"/>
      <c r="J177" s="1511"/>
      <c r="K177" s="1511"/>
      <c r="L177" s="1510"/>
    </row>
    <row r="178" spans="1:12" ht="20.100000000000001" customHeight="1" x14ac:dyDescent="0.25">
      <c r="A178" s="1511"/>
      <c r="B178" s="1511"/>
      <c r="C178" s="1511"/>
      <c r="D178" s="1511"/>
      <c r="E178" s="1511"/>
      <c r="F178" s="1511"/>
      <c r="G178" s="1511"/>
      <c r="H178" s="1511"/>
      <c r="I178" s="1511"/>
      <c r="J178" s="1511"/>
      <c r="K178" s="1511"/>
      <c r="L178" s="1510"/>
    </row>
    <row r="179" spans="1:12" ht="20.100000000000001" customHeight="1" x14ac:dyDescent="0.25">
      <c r="A179" s="1511"/>
      <c r="B179" s="1511"/>
      <c r="C179" s="1511"/>
      <c r="D179" s="1511"/>
      <c r="E179" s="1511"/>
      <c r="F179" s="1511"/>
      <c r="G179" s="1511"/>
      <c r="H179" s="1511"/>
      <c r="I179" s="1511"/>
      <c r="J179" s="1511"/>
      <c r="K179" s="1511"/>
      <c r="L179" s="1510"/>
    </row>
    <row r="180" spans="1:12" ht="20.100000000000001" customHeight="1" x14ac:dyDescent="0.25">
      <c r="A180" s="1511"/>
      <c r="B180" s="1511"/>
      <c r="C180" s="1511"/>
      <c r="D180" s="1511"/>
      <c r="E180" s="1511"/>
      <c r="F180" s="1511"/>
      <c r="G180" s="1511"/>
      <c r="H180" s="1511"/>
      <c r="I180" s="1511"/>
      <c r="J180" s="1511"/>
      <c r="K180" s="1511"/>
      <c r="L180" s="1510"/>
    </row>
    <row r="181" spans="1:12" ht="20.100000000000001" customHeight="1" x14ac:dyDescent="0.25">
      <c r="A181" s="1511"/>
      <c r="B181" s="1511"/>
      <c r="C181" s="1511"/>
      <c r="D181" s="1511"/>
      <c r="E181" s="1511"/>
      <c r="F181" s="1511"/>
      <c r="G181" s="1511"/>
      <c r="H181" s="1511"/>
      <c r="I181" s="1511"/>
      <c r="J181" s="1511"/>
      <c r="K181" s="1511"/>
      <c r="L181" s="1510"/>
    </row>
    <row r="182" spans="1:12" ht="20.100000000000001" customHeight="1" x14ac:dyDescent="0.25">
      <c r="A182" s="1511"/>
      <c r="B182" s="1511"/>
      <c r="C182" s="1511"/>
      <c r="D182" s="1511"/>
      <c r="E182" s="1511"/>
      <c r="F182" s="1511"/>
      <c r="G182" s="1511"/>
      <c r="H182" s="1511"/>
      <c r="I182" s="1511"/>
      <c r="J182" s="1511"/>
      <c r="K182" s="1511"/>
      <c r="L182" s="1510"/>
    </row>
    <row r="183" spans="1:12" ht="20.100000000000001" customHeight="1" x14ac:dyDescent="0.25">
      <c r="A183" s="1511"/>
      <c r="B183" s="1511"/>
      <c r="C183" s="1511"/>
      <c r="D183" s="1511"/>
      <c r="E183" s="1511"/>
      <c r="F183" s="1511"/>
      <c r="G183" s="1511"/>
      <c r="H183" s="1511"/>
      <c r="I183" s="1511"/>
      <c r="J183" s="1511"/>
      <c r="K183" s="1511"/>
      <c r="L183" s="1510"/>
    </row>
    <row r="184" spans="1:12" ht="20.100000000000001" customHeight="1" x14ac:dyDescent="0.25">
      <c r="A184" s="1511"/>
      <c r="B184" s="1511"/>
      <c r="C184" s="1511"/>
      <c r="D184" s="1511"/>
      <c r="E184" s="1511"/>
      <c r="F184" s="1511"/>
      <c r="G184" s="1511"/>
      <c r="H184" s="1511"/>
      <c r="I184" s="1511"/>
      <c r="J184" s="1511"/>
      <c r="K184" s="1511"/>
      <c r="L184" s="1510"/>
    </row>
    <row r="185" spans="1:12" ht="20.100000000000001" customHeight="1" x14ac:dyDescent="0.25">
      <c r="A185" s="1511"/>
      <c r="B185" s="1511"/>
      <c r="C185" s="1511"/>
      <c r="D185" s="1511"/>
      <c r="E185" s="1511"/>
      <c r="F185" s="1511"/>
      <c r="G185" s="1511"/>
      <c r="H185" s="1511"/>
      <c r="I185" s="1511"/>
      <c r="J185" s="1511"/>
      <c r="K185" s="1511"/>
      <c r="L185" s="1510"/>
    </row>
    <row r="186" spans="1:12" ht="20.100000000000001" customHeight="1" x14ac:dyDescent="0.25">
      <c r="A186" s="1511"/>
      <c r="B186" s="1511"/>
      <c r="C186" s="1511"/>
      <c r="D186" s="1511"/>
      <c r="E186" s="1511"/>
      <c r="F186" s="1511"/>
      <c r="G186" s="1511"/>
      <c r="H186" s="1511"/>
      <c r="I186" s="1511"/>
      <c r="J186" s="1511"/>
      <c r="K186" s="1511"/>
      <c r="L186" s="1510"/>
    </row>
    <row r="187" spans="1:12" ht="20.100000000000001" customHeight="1" x14ac:dyDescent="0.25">
      <c r="A187" s="1511"/>
      <c r="B187" s="1511"/>
      <c r="C187" s="1511"/>
      <c r="D187" s="1511"/>
      <c r="E187" s="1511"/>
      <c r="F187" s="1511"/>
      <c r="G187" s="1511"/>
      <c r="H187" s="1511"/>
      <c r="I187" s="1511"/>
      <c r="J187" s="1511"/>
      <c r="K187" s="1511"/>
      <c r="L187" s="1510"/>
    </row>
    <row r="188" spans="1:12" ht="20.100000000000001" customHeight="1" x14ac:dyDescent="0.25">
      <c r="A188" s="1511"/>
      <c r="B188" s="1511"/>
      <c r="C188" s="1511"/>
      <c r="D188" s="1511"/>
      <c r="E188" s="1511"/>
      <c r="F188" s="1511"/>
      <c r="G188" s="1511"/>
      <c r="H188" s="1511"/>
      <c r="I188" s="1511"/>
      <c r="J188" s="1511"/>
      <c r="K188" s="1511"/>
      <c r="L188" s="1510"/>
    </row>
    <row r="189" spans="1:12" ht="20.100000000000001" customHeight="1" x14ac:dyDescent="0.25">
      <c r="A189" s="1511"/>
      <c r="B189" s="1511"/>
      <c r="C189" s="1511"/>
      <c r="D189" s="1511"/>
      <c r="E189" s="1511"/>
      <c r="F189" s="1511"/>
      <c r="G189" s="1511"/>
      <c r="H189" s="1511"/>
      <c r="I189" s="1511"/>
      <c r="J189" s="1511"/>
      <c r="K189" s="1511"/>
      <c r="L189" s="1510"/>
    </row>
    <row r="190" spans="1:12" ht="20.100000000000001" customHeight="1" x14ac:dyDescent="0.25">
      <c r="A190" s="1511"/>
      <c r="B190" s="1511"/>
      <c r="C190" s="1511"/>
      <c r="D190" s="1511"/>
      <c r="E190" s="1511"/>
      <c r="F190" s="1511"/>
      <c r="G190" s="1511"/>
      <c r="H190" s="1511"/>
      <c r="I190" s="1511"/>
      <c r="J190" s="1511"/>
      <c r="K190" s="1511"/>
      <c r="L190" s="1510"/>
    </row>
    <row r="191" spans="1:12" ht="20.100000000000001" customHeight="1" x14ac:dyDescent="0.25">
      <c r="A191" s="1511"/>
      <c r="B191" s="1511"/>
      <c r="C191" s="1511"/>
      <c r="D191" s="1511"/>
      <c r="E191" s="1511"/>
      <c r="F191" s="1511"/>
      <c r="G191" s="1511"/>
      <c r="H191" s="1511"/>
      <c r="I191" s="1511"/>
      <c r="J191" s="1511"/>
      <c r="K191" s="1511"/>
      <c r="L191" s="1510"/>
    </row>
    <row r="192" spans="1:12" ht="20.100000000000001" customHeight="1" x14ac:dyDescent="0.25">
      <c r="A192" s="1511"/>
      <c r="B192" s="1511"/>
      <c r="C192" s="1511"/>
      <c r="D192" s="1511"/>
      <c r="E192" s="1511"/>
      <c r="F192" s="1511"/>
      <c r="G192" s="1511"/>
      <c r="H192" s="1511"/>
      <c r="I192" s="1511"/>
      <c r="J192" s="1511"/>
      <c r="K192" s="1511"/>
      <c r="L192" s="1510"/>
    </row>
    <row r="193" spans="1:12" ht="20.100000000000001" customHeight="1" x14ac:dyDescent="0.25">
      <c r="A193" s="1511"/>
      <c r="B193" s="1511"/>
      <c r="C193" s="1511"/>
      <c r="D193" s="1511"/>
      <c r="E193" s="1511"/>
      <c r="F193" s="1511"/>
      <c r="G193" s="1511"/>
      <c r="H193" s="1511"/>
      <c r="I193" s="1511"/>
      <c r="J193" s="1511"/>
      <c r="K193" s="1511"/>
      <c r="L193" s="1510"/>
    </row>
    <row r="194" spans="1:12" ht="20.100000000000001" customHeight="1" x14ac:dyDescent="0.25">
      <c r="A194" s="1511"/>
      <c r="B194" s="1511"/>
      <c r="C194" s="1511"/>
      <c r="D194" s="1511"/>
      <c r="E194" s="1511"/>
      <c r="F194" s="1511"/>
      <c r="G194" s="1511"/>
      <c r="H194" s="1511"/>
      <c r="I194" s="1511"/>
      <c r="J194" s="1511"/>
      <c r="K194" s="1511"/>
      <c r="L194" s="1510"/>
    </row>
    <row r="195" spans="1:12" ht="20.100000000000001" customHeight="1" x14ac:dyDescent="0.25">
      <c r="A195" s="1511"/>
      <c r="B195" s="1511"/>
      <c r="C195" s="1511"/>
      <c r="D195" s="1511"/>
      <c r="E195" s="1511"/>
      <c r="F195" s="1511"/>
      <c r="G195" s="1511"/>
      <c r="H195" s="1511"/>
      <c r="I195" s="1511"/>
      <c r="J195" s="1511"/>
      <c r="K195" s="1511"/>
      <c r="L195" s="1510"/>
    </row>
    <row r="196" spans="1:12" ht="20.100000000000001" customHeight="1" x14ac:dyDescent="0.25">
      <c r="A196" s="1511"/>
      <c r="B196" s="1511"/>
      <c r="C196" s="1511"/>
      <c r="D196" s="1511"/>
      <c r="E196" s="1511"/>
      <c r="F196" s="1511"/>
      <c r="G196" s="1511"/>
      <c r="H196" s="1511"/>
      <c r="I196" s="1511"/>
      <c r="J196" s="1511"/>
      <c r="K196" s="1511"/>
      <c r="L196" s="1510"/>
    </row>
    <row r="197" spans="1:12" ht="20.100000000000001" customHeight="1" x14ac:dyDescent="0.25">
      <c r="A197" s="1511"/>
      <c r="B197" s="1511"/>
      <c r="C197" s="1511"/>
      <c r="D197" s="1511"/>
      <c r="E197" s="1511"/>
      <c r="F197" s="1511"/>
      <c r="G197" s="1511"/>
      <c r="H197" s="1511"/>
      <c r="I197" s="1511"/>
      <c r="J197" s="1511"/>
      <c r="K197" s="1511"/>
      <c r="L197" s="1510"/>
    </row>
    <row r="198" spans="1:12" ht="20.100000000000001" customHeight="1" x14ac:dyDescent="0.25">
      <c r="A198" s="1511"/>
      <c r="B198" s="1511"/>
      <c r="C198" s="1511"/>
      <c r="D198" s="1511"/>
      <c r="E198" s="1511"/>
      <c r="F198" s="1511"/>
      <c r="G198" s="1511"/>
      <c r="H198" s="1511"/>
      <c r="I198" s="1511"/>
      <c r="J198" s="1511"/>
      <c r="K198" s="1511"/>
      <c r="L198" s="1510"/>
    </row>
    <row r="199" spans="1:12" ht="20.100000000000001" customHeight="1" x14ac:dyDescent="0.25">
      <c r="A199" s="1511"/>
      <c r="B199" s="1511"/>
      <c r="C199" s="1511"/>
      <c r="D199" s="1511"/>
      <c r="E199" s="1511"/>
      <c r="F199" s="1511"/>
      <c r="G199" s="1511"/>
      <c r="H199" s="1511"/>
      <c r="I199" s="1511"/>
      <c r="J199" s="1511"/>
      <c r="K199" s="1511"/>
      <c r="L199" s="1510"/>
    </row>
    <row r="200" spans="1:12" ht="20.100000000000001" customHeight="1" x14ac:dyDescent="0.25">
      <c r="A200" s="1511"/>
      <c r="B200" s="1511"/>
      <c r="C200" s="1511"/>
      <c r="D200" s="1511"/>
      <c r="E200" s="1511"/>
      <c r="F200" s="1511"/>
      <c r="G200" s="1511"/>
      <c r="H200" s="1511"/>
      <c r="I200" s="1511"/>
      <c r="J200" s="1511"/>
      <c r="K200" s="1511"/>
      <c r="L200" s="1510"/>
    </row>
    <row r="201" spans="1:12" ht="20.100000000000001" customHeight="1" x14ac:dyDescent="0.25">
      <c r="A201" s="1511"/>
      <c r="B201" s="1511"/>
      <c r="C201" s="1511"/>
      <c r="D201" s="1511"/>
      <c r="E201" s="1511"/>
      <c r="F201" s="1511"/>
      <c r="G201" s="1511"/>
      <c r="H201" s="1511"/>
      <c r="I201" s="1511"/>
      <c r="J201" s="1511"/>
      <c r="K201" s="1511"/>
      <c r="L201" s="1510"/>
    </row>
    <row r="202" spans="1:12" ht="20.100000000000001" customHeight="1" x14ac:dyDescent="0.25">
      <c r="A202" s="1511"/>
      <c r="B202" s="1511"/>
      <c r="C202" s="1511"/>
      <c r="D202" s="1511"/>
      <c r="E202" s="1511"/>
      <c r="F202" s="1511"/>
      <c r="G202" s="1511"/>
      <c r="H202" s="1511"/>
      <c r="I202" s="1511"/>
      <c r="J202" s="1511"/>
      <c r="K202" s="1511"/>
      <c r="L202" s="1510"/>
    </row>
    <row r="203" spans="1:12" ht="20.100000000000001" customHeight="1" x14ac:dyDescent="0.25">
      <c r="A203" s="1511"/>
      <c r="B203" s="1511"/>
      <c r="C203" s="1511"/>
      <c r="D203" s="1511"/>
      <c r="E203" s="1511"/>
      <c r="F203" s="1511"/>
      <c r="G203" s="1511"/>
      <c r="H203" s="1511"/>
      <c r="I203" s="1511"/>
      <c r="J203" s="1511"/>
      <c r="K203" s="1511"/>
      <c r="L203" s="1510"/>
    </row>
    <row r="204" spans="1:12" ht="20.100000000000001" customHeight="1" x14ac:dyDescent="0.25">
      <c r="A204" s="1511"/>
      <c r="B204" s="1511"/>
      <c r="C204" s="1511"/>
      <c r="D204" s="1511"/>
      <c r="E204" s="1511"/>
      <c r="F204" s="1511"/>
      <c r="G204" s="1511"/>
      <c r="H204" s="1511"/>
      <c r="I204" s="1511"/>
      <c r="J204" s="1511"/>
      <c r="K204" s="1511"/>
      <c r="L204" s="1510"/>
    </row>
    <row r="205" spans="1:12" ht="20.100000000000001" customHeight="1" x14ac:dyDescent="0.25">
      <c r="A205" s="1511"/>
      <c r="B205" s="1511"/>
      <c r="C205" s="1511"/>
      <c r="D205" s="1511"/>
      <c r="E205" s="1511"/>
      <c r="F205" s="1511"/>
      <c r="G205" s="1511"/>
      <c r="H205" s="1511"/>
      <c r="I205" s="1511"/>
      <c r="J205" s="1511"/>
      <c r="K205" s="1511"/>
      <c r="L205" s="1510"/>
    </row>
    <row r="206" spans="1:12" ht="20.100000000000001" customHeight="1" x14ac:dyDescent="0.25">
      <c r="A206" s="1511"/>
      <c r="B206" s="1511"/>
      <c r="C206" s="1511"/>
      <c r="D206" s="1511"/>
      <c r="E206" s="1511"/>
      <c r="F206" s="1511"/>
      <c r="G206" s="1511"/>
      <c r="H206" s="1511"/>
      <c r="I206" s="1511"/>
      <c r="J206" s="1511"/>
      <c r="K206" s="1511"/>
      <c r="L206" s="1510"/>
    </row>
    <row r="207" spans="1:12" ht="20.100000000000001" customHeight="1" x14ac:dyDescent="0.25">
      <c r="A207" s="1511"/>
      <c r="B207" s="1511"/>
      <c r="C207" s="1511"/>
      <c r="D207" s="1511"/>
      <c r="E207" s="1511"/>
      <c r="F207" s="1511"/>
      <c r="G207" s="1511"/>
      <c r="H207" s="1511"/>
      <c r="I207" s="1511"/>
      <c r="J207" s="1511"/>
      <c r="K207" s="1511"/>
      <c r="L207" s="1510"/>
    </row>
    <row r="208" spans="1:12" ht="20.100000000000001" customHeight="1" x14ac:dyDescent="0.25">
      <c r="A208" s="1511"/>
      <c r="B208" s="1511"/>
      <c r="C208" s="1511"/>
      <c r="D208" s="1511"/>
      <c r="E208" s="1511"/>
      <c r="F208" s="1511"/>
      <c r="G208" s="1511"/>
      <c r="H208" s="1511"/>
      <c r="I208" s="1511"/>
      <c r="J208" s="1511"/>
      <c r="K208" s="1511"/>
      <c r="L208" s="1510"/>
    </row>
    <row r="209" spans="1:12" ht="20.100000000000001" customHeight="1" x14ac:dyDescent="0.25">
      <c r="A209" s="1511"/>
      <c r="B209" s="1511"/>
      <c r="C209" s="1511"/>
      <c r="D209" s="1511"/>
      <c r="E209" s="1511"/>
      <c r="F209" s="1511"/>
      <c r="G209" s="1511"/>
      <c r="H209" s="1511"/>
      <c r="I209" s="1511"/>
      <c r="J209" s="1511"/>
      <c r="K209" s="1511"/>
      <c r="L209" s="1510"/>
    </row>
    <row r="210" spans="1:12" ht="20.100000000000001" customHeight="1" x14ac:dyDescent="0.25">
      <c r="A210" s="1511"/>
      <c r="B210" s="1511"/>
      <c r="C210" s="1511"/>
      <c r="D210" s="1511"/>
      <c r="E210" s="1511"/>
      <c r="F210" s="1511"/>
      <c r="G210" s="1511"/>
      <c r="H210" s="1511"/>
      <c r="I210" s="1511"/>
      <c r="J210" s="1511"/>
      <c r="K210" s="1511"/>
      <c r="L210" s="1510"/>
    </row>
    <row r="211" spans="1:12" ht="20.100000000000001" customHeight="1" x14ac:dyDescent="0.25">
      <c r="A211" s="1511"/>
      <c r="B211" s="1511"/>
      <c r="C211" s="1511"/>
      <c r="D211" s="1511"/>
      <c r="E211" s="1511"/>
      <c r="F211" s="1511"/>
      <c r="G211" s="1511"/>
      <c r="H211" s="1511"/>
      <c r="I211" s="1511"/>
      <c r="J211" s="1511"/>
      <c r="K211" s="1511"/>
      <c r="L211" s="1510"/>
    </row>
    <row r="212" spans="1:12" ht="20.100000000000001" customHeight="1" x14ac:dyDescent="0.25">
      <c r="A212" s="1511"/>
      <c r="B212" s="1511"/>
      <c r="C212" s="1511"/>
      <c r="D212" s="1511"/>
      <c r="E212" s="1511"/>
      <c r="F212" s="1511"/>
      <c r="G212" s="1511"/>
      <c r="H212" s="1511"/>
      <c r="I212" s="1511"/>
      <c r="J212" s="1511"/>
      <c r="K212" s="1511"/>
      <c r="L212" s="1510"/>
    </row>
    <row r="213" spans="1:12" ht="20.100000000000001" customHeight="1" x14ac:dyDescent="0.25"/>
    <row r="214" spans="1:12" ht="20.100000000000001" customHeight="1" x14ac:dyDescent="0.25"/>
    <row r="215" spans="1:12" ht="20.100000000000001" customHeight="1" x14ac:dyDescent="0.25"/>
    <row r="216" spans="1:12" ht="20.100000000000001" customHeight="1" x14ac:dyDescent="0.25"/>
    <row r="217" spans="1:12" ht="20.100000000000001" customHeight="1" x14ac:dyDescent="0.25"/>
    <row r="218" spans="1:12" ht="20.100000000000001" customHeight="1" x14ac:dyDescent="0.25"/>
    <row r="219" spans="1:12" ht="20.100000000000001" customHeight="1" x14ac:dyDescent="0.25"/>
    <row r="220" spans="1:12" ht="20.100000000000001" customHeight="1" x14ac:dyDescent="0.25"/>
    <row r="221" spans="1:12" ht="20.100000000000001" customHeight="1" x14ac:dyDescent="0.25"/>
    <row r="222" spans="1:12" ht="20.100000000000001" customHeight="1" x14ac:dyDescent="0.25"/>
    <row r="223" spans="1:12" ht="20.100000000000001" customHeight="1" x14ac:dyDescent="0.25"/>
    <row r="224" spans="1:12"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sheetData>
  <printOptions horizontalCentered="1"/>
  <pageMargins left="0.7" right="0.7" top="0.75" bottom="0.75" header="0.3" footer="0.3"/>
  <pageSetup paperSize="9" scale="80" orientation="portrait" r:id="rId1"/>
  <headerFooter>
    <oddHeader>&amp;R&amp;"Arial,Normal"&amp;8Key financial figures</oddHeader>
    <oddFooter>&amp;C&amp;7Fact book - Q1  2017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F3"/>
  <sheetViews>
    <sheetView view="pageLayout" zoomScale="85" zoomScaleNormal="100" zoomScaleSheetLayoutView="100" zoomScalePageLayoutView="85" workbookViewId="0"/>
  </sheetViews>
  <sheetFormatPr defaultRowHeight="15" x14ac:dyDescent="0.25"/>
  <cols>
    <col min="1" max="4" width="9.33203125" style="1"/>
    <col min="5" max="5" width="4.1640625" style="1" customWidth="1"/>
    <col min="6" max="16384" width="9.33203125" style="1"/>
  </cols>
  <sheetData>
    <row r="3" spans="6:6" ht="35.25" x14ac:dyDescent="0.5">
      <c r="F3" s="7"/>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41</vt:i4>
      </vt:variant>
    </vt:vector>
  </HeadingPairs>
  <TitlesOfParts>
    <vt:vector size="102" baseType="lpstr">
      <vt:lpstr>Factbook Q1 2017</vt:lpstr>
      <vt:lpstr>Contents</vt:lpstr>
      <vt:lpstr>Overview start</vt:lpstr>
      <vt:lpstr>Nordea overview</vt:lpstr>
      <vt:lpstr>Financials start</vt:lpstr>
      <vt:lpstr>Key financial figures</vt:lpstr>
      <vt:lpstr>Net interest income </vt:lpstr>
      <vt:lpstr>Net fee and commission inco</vt:lpstr>
      <vt:lpstr>Personal Banking start</vt:lpstr>
      <vt:lpstr>BA - PeB </vt:lpstr>
      <vt:lpstr>PeB - Den &amp; Fin   </vt:lpstr>
      <vt:lpstr>PeB - Nor &amp; Swe  </vt:lpstr>
      <vt:lpstr> PeB - Baltic &amp; Other  </vt:lpstr>
      <vt:lpstr>Com &amp; Bus Banking  Start</vt:lpstr>
      <vt:lpstr>BA - CBB </vt:lpstr>
      <vt:lpstr>CBB - CB &amp; BB</vt:lpstr>
      <vt:lpstr>CBB - Other </vt:lpstr>
      <vt:lpstr>Nordea Finance  </vt:lpstr>
      <vt:lpstr>Wholesale start</vt:lpstr>
      <vt:lpstr>BA - Wholesale </vt:lpstr>
      <vt:lpstr>Wholesale - CIB &amp; SOO</vt:lpstr>
      <vt:lpstr>Wholesale - Russia &amp; Other  </vt:lpstr>
      <vt:lpstr>Wealth start</vt:lpstr>
      <vt:lpstr>BA - Wealth Man &amp; Asset Man</vt:lpstr>
      <vt:lpstr>Wealth - Private Bankin &amp; Other</vt:lpstr>
      <vt:lpstr>Wealth Mgmt - Life &amp; Pensio</vt:lpstr>
      <vt:lpstr>Wealth Mgmt - AuM</vt:lpstr>
      <vt:lpstr>Group Functions and Other start</vt:lpstr>
      <vt:lpstr>Group Functions and Other </vt:lpstr>
      <vt:lpstr>Risk, liquidity, capital start</vt:lpstr>
      <vt:lpstr>Lending, losses, impairment</vt:lpstr>
      <vt:lpstr>Sheet 1</vt:lpstr>
      <vt:lpstr>Sheet 2</vt:lpstr>
      <vt:lpstr>Sheet 3</vt:lpstr>
      <vt:lpstr>Sheet 4</vt:lpstr>
      <vt:lpstr>Sheet 5</vt:lpstr>
      <vt:lpstr>Sheet 6</vt:lpstr>
      <vt:lpstr>Sheet 7</vt:lpstr>
      <vt:lpstr>Loans and impairment </vt:lpstr>
      <vt:lpstr>Rating, Market risk</vt:lpstr>
      <vt:lpstr> LTV and amortization</vt:lpstr>
      <vt:lpstr>Group Capital</vt:lpstr>
      <vt:lpstr>Group2 </vt:lpstr>
      <vt:lpstr>Group3 </vt:lpstr>
      <vt:lpstr>Group4 </vt:lpstr>
      <vt:lpstr>Group5 </vt:lpstr>
      <vt:lpstr>Group6 </vt:lpstr>
      <vt:lpstr>Graph </vt:lpstr>
      <vt:lpstr>Group7</vt:lpstr>
      <vt:lpstr>Bank</vt:lpstr>
      <vt:lpstr>Bank2 </vt:lpstr>
      <vt:lpstr>Bank3</vt:lpstr>
      <vt:lpstr>Bank4 </vt:lpstr>
      <vt:lpstr>Bank5</vt:lpstr>
      <vt:lpstr>Funding</vt:lpstr>
      <vt:lpstr>Liquidity buffer  </vt:lpstr>
      <vt:lpstr>General info &amp; macro start</vt:lpstr>
      <vt:lpstr>Market shares </vt:lpstr>
      <vt:lpstr>Info - Payments &amp; transacti </vt:lpstr>
      <vt:lpstr>Info - Macroeconomic data  </vt:lpstr>
      <vt:lpstr>Contacts and financial calendar</vt:lpstr>
      <vt:lpstr>' LTV and amortization'!Print_Area</vt:lpstr>
      <vt:lpstr>'BA - CBB '!Print_Area</vt:lpstr>
      <vt:lpstr>'BA - PeB '!Print_Area</vt:lpstr>
      <vt:lpstr>'BA - Wealth Man &amp; Asset Man'!Print_Area</vt:lpstr>
      <vt:lpstr>'BA - Wholesale '!Print_Area</vt:lpstr>
      <vt:lpstr>Bank!Print_Area</vt:lpstr>
      <vt:lpstr>'Bank2 '!Print_Area</vt:lpstr>
      <vt:lpstr>Bank3!Print_Area</vt:lpstr>
      <vt:lpstr>'Bank4 '!Print_Area</vt:lpstr>
      <vt:lpstr>Bank5!Print_Area</vt:lpstr>
      <vt:lpstr>'CBB - CB &amp; BB'!Print_Area</vt:lpstr>
      <vt:lpstr>'Contacts and financial calendar'!Print_Area</vt:lpstr>
      <vt:lpstr>Contents!Print_Area</vt:lpstr>
      <vt:lpstr>'Graph '!Print_Area</vt:lpstr>
      <vt:lpstr>'Group Capital'!Print_Area</vt:lpstr>
      <vt:lpstr>'Group2 '!Print_Area</vt:lpstr>
      <vt:lpstr>'Group3 '!Print_Area</vt:lpstr>
      <vt:lpstr>'Group4 '!Print_Area</vt:lpstr>
      <vt:lpstr>'Group5 '!Print_Area</vt:lpstr>
      <vt:lpstr>'Group6 '!Print_Area</vt:lpstr>
      <vt:lpstr>Group7!Print_Area</vt:lpstr>
      <vt:lpstr>'Info - Macroeconomic data  '!Print_Area</vt:lpstr>
      <vt:lpstr>'Info - Payments &amp; transacti '!Print_Area</vt:lpstr>
      <vt:lpstr>'Key financial figures'!Print_Area</vt:lpstr>
      <vt:lpstr>'Liquidity buffer  '!Print_Area</vt:lpstr>
      <vt:lpstr>'Loans and impairment '!Print_Area</vt:lpstr>
      <vt:lpstr>'Market shares '!Print_Area</vt:lpstr>
      <vt:lpstr>'Net fee and commission inco'!Print_Area</vt:lpstr>
      <vt:lpstr>'Nordea Finance  '!Print_Area</vt:lpstr>
      <vt:lpstr>'Nordea overview'!Print_Area</vt:lpstr>
      <vt:lpstr>'Rating, Market risk'!Print_Area</vt:lpstr>
      <vt:lpstr>'Sheet 3'!Print_Area</vt:lpstr>
      <vt:lpstr>'Sheet 4'!Print_Area</vt:lpstr>
      <vt:lpstr>'Sheet 5'!Print_Area</vt:lpstr>
      <vt:lpstr>'Sheet 6'!Print_Area</vt:lpstr>
      <vt:lpstr>'Sheet 7'!Print_Area</vt:lpstr>
      <vt:lpstr>'Wealth - Private Bankin &amp; Other'!Print_Area</vt:lpstr>
      <vt:lpstr>'Wealth Mgmt - AuM'!Print_Area</vt:lpstr>
      <vt:lpstr>'Wealth Mgmt - Life &amp; Pensio'!Print_Area</vt:lpstr>
      <vt:lpstr>'Wholesale - CIB &amp; SOO'!Print_Area</vt:lpstr>
      <vt:lpstr>'Wholesale - Russia &amp; Other  '!Print_Area</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Wyszynski, Pawel</dc:creator>
  <cp:lastModifiedBy>Brikho, Carolina</cp:lastModifiedBy>
  <cp:lastPrinted>2017-04-26T12:10:40Z</cp:lastPrinted>
  <dcterms:created xsi:type="dcterms:W3CDTF">2017-01-23T09:30:24Z</dcterms:created>
  <dcterms:modified xsi:type="dcterms:W3CDTF">2017-04-26T15:31:47Z</dcterms:modified>
</cp:coreProperties>
</file>